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480" activeTab="1"/>
  </bookViews>
  <sheets>
    <sheet name="koncepcijai LVĢMC" sheetId="1" r:id="rId1"/>
    <sheet name="koncepcijai DAP" sheetId="2" r:id="rId2"/>
    <sheet name="DAP robežu preciz. dabā" sheetId="3" r:id="rId3"/>
  </sheets>
  <definedNames>
    <definedName name="_GoBack" localSheetId="1">'koncepcijai DAP'!$A$71</definedName>
    <definedName name="_GoBack" localSheetId="0">'koncepcijai LVĢMC'!$A$118</definedName>
    <definedName name="_xlnm.Print_Titles" localSheetId="0">'koncepcijai LVĢMC'!$56:$57</definedName>
  </definedNames>
  <calcPr fullCalcOnLoad="1"/>
</workbook>
</file>

<file path=xl/sharedStrings.xml><?xml version="1.0" encoding="utf-8"?>
<sst xmlns="http://schemas.openxmlformats.org/spreadsheetml/2006/main" count="259" uniqueCount="159">
  <si>
    <t>2016.gads</t>
  </si>
  <si>
    <t>Latvijas ģeotelpiskās informācijas</t>
  </si>
  <si>
    <t xml:space="preserve">attīstības koncepcijai </t>
  </si>
  <si>
    <t xml:space="preserve">(apstiprināta ar Ministru kabineta </t>
  </si>
  <si>
    <t>2013.gada                          </t>
  </si>
  <si>
    <t xml:space="preserve"> rīkojumu Nr.       )</t>
  </si>
  <si>
    <t>2014.g.</t>
  </si>
  <si>
    <t>2015.g.</t>
  </si>
  <si>
    <t>2016.g.</t>
  </si>
  <si>
    <t>Kopējās izmaiņas budžeta ieņēmumos t.sk.:</t>
  </si>
  <si>
    <t>Izmaiņas valsts budžeta ieņēmumos</t>
  </si>
  <si>
    <t>Kopējās izmaiņas budžeta izdevumos t.sk.:</t>
  </si>
  <si>
    <t>Izmaiņas valsts budžeta izdevumos</t>
  </si>
  <si>
    <t>Kopējā finansiālā ietekme:</t>
  </si>
  <si>
    <t>Finansiālā ietekme uz valsts budžetu</t>
  </si>
  <si>
    <t>Detalizēts ieņēmumu un izdevumu aprēķins (ja nepieciešams, detalizētu ieņēmumu un izdevumu aprēķinu pievieno politikas plānošanas dokumenta pielikumā. Ietekmi uz valsts un pašvaldību budžetiem norāda atsevišķi valsts un pašvaldību budžetam)</t>
  </si>
  <si>
    <t>Rādītāji</t>
  </si>
  <si>
    <t>2013. gadā**</t>
  </si>
  <si>
    <t>2014.gadā</t>
  </si>
  <si>
    <t>2015.gadā</t>
  </si>
  <si>
    <t>2016.gadā</t>
  </si>
  <si>
    <t>Resursi izdevumu segšanai</t>
  </si>
  <si>
    <t>Ieņēmumi no maksas pakalpojumiem un citi pašu ieņēmumi</t>
  </si>
  <si>
    <t>Dotācija no vispārējiem ieņēmumiem</t>
  </si>
  <si>
    <t>Izdevumi kopā</t>
  </si>
  <si>
    <t>Uzturēšanas izdevumi</t>
  </si>
  <si>
    <t>Kārtējie izdevumi</t>
  </si>
  <si>
    <t>Atlīdzība</t>
  </si>
  <si>
    <t>t.sk. atalgojums</t>
  </si>
  <si>
    <t>Preces un pakalpojumi</t>
  </si>
  <si>
    <t>Kapitālie izdevumi</t>
  </si>
  <si>
    <t>** saskaņā ar likumu „Par valsts budžetu 2013.gadam”</t>
  </si>
  <si>
    <t>Detalizēts ieņēmumu un izdevumu aprēķinu sagatavo pa rezultatīvajiem rādītājiem atbilstoši klāt pievienotajai tabulai.</t>
  </si>
  <si>
    <t>Cita informācija</t>
  </si>
  <si>
    <t>Aktuālas un kvalitatīvas ģeotelpiskās informācijas sagatavošanas un pieejamības nodrošināšana valstī ilgtspējīgas attīstības kontekstā</t>
  </si>
  <si>
    <t>Rādītājs</t>
  </si>
  <si>
    <t>2014.gadā papildus nepieciešamais finansējums</t>
  </si>
  <si>
    <t>2015.gadā papildus nepieciešamais finansējums</t>
  </si>
  <si>
    <t>skaidrojums</t>
  </si>
  <si>
    <t>summa gadā, latos</t>
  </si>
  <si>
    <t>finansējums, latos</t>
  </si>
  <si>
    <t>Papildus nepieciešamās amata vietas, kopā:</t>
  </si>
  <si>
    <t>Papildus nepieciešamās amata vietas</t>
  </si>
  <si>
    <t>(tai skaitā atalgojums)</t>
  </si>
  <si>
    <r>
      <t xml:space="preserve">Rezultatīvais rādītājs Nr.3 – </t>
    </r>
    <r>
      <rPr>
        <sz val="11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informācijas par applūstošajām teritorijām skatījumu skaits LVĢMC portālā</t>
    </r>
  </si>
  <si>
    <t>Atbildīgā persona VARAM  – Edvīns Kāpostiņš, Telpiskās plānošanas departaments, Zemes politikas nodaļas vadītājs (edvins.kapostins@varam.gov.lv , tālr. 66016510)</t>
  </si>
  <si>
    <t>Turpmākie trīs gadi (latos)</t>
  </si>
  <si>
    <r>
      <t xml:space="preserve">  VARAM budžeta programma </t>
    </r>
    <r>
      <rPr>
        <sz val="12"/>
        <rFont val="Times New Roman"/>
        <family val="1"/>
      </rPr>
      <t>28.00.00  Meteoroloģija un bīstamo atkritumu pārvaldība</t>
    </r>
  </si>
  <si>
    <t>Papildus nepieciešamais finansējums (latos)</t>
  </si>
  <si>
    <t>Uzturēšanas izdevumi (dotācija VSIA LVĢMC)</t>
  </si>
  <si>
    <t>  Finansējums paredzēts dotācijai LVĢMC valsts funkciju nodrošināšanai, kuru LVĢMC plāno izlietot :</t>
  </si>
  <si>
    <t>1) Politikas plānošanas dokumenta ietekme uz valsts budžeta dotācijām Latvijas Vides ģeoloģijas un meteoroloģijas centrā ģeodēzijas, kartogrāfijas un ģeotelpiskās informācijas nozarē</t>
  </si>
  <si>
    <t>skaits</t>
  </si>
  <si>
    <t>2017. gadā</t>
  </si>
  <si>
    <t>2018.gadā</t>
  </si>
  <si>
    <t>2019.gadā</t>
  </si>
  <si>
    <t>2020.gadā</t>
  </si>
  <si>
    <t>2016.gadā papildus  nepieciešamais finansējums</t>
  </si>
  <si>
    <t>Papildus nepieciešamās amata vietas (VSIA LVĢMC)</t>
  </si>
  <si>
    <t>4. ĪADT ārējo  un funkcionālo zonu  robežu uzmērīšana dabā , organizējot ārpakalpojumu publiskā iepirkuma ietvaros gadā tad tiek uzmērītas zonu robežas 2500 km garumā, gadā</t>
  </si>
  <si>
    <t>kopā</t>
  </si>
  <si>
    <t>2) Politikas plānošanas dokumenta ietekme uz  Dabas aizsardzības pārvaldi (Uzmērītas dabā un publicētas Dabas datu pārvaldības sistēmā precīzas ĪADT ārējās  un funkcionālo zonu  robežas)</t>
  </si>
  <si>
    <t>Ārējo un funkcionālo zonu robežu precizēšanu dabā</t>
  </si>
  <si>
    <t xml:space="preserve">Plānotie darbu veidi / 2500 km </t>
  </si>
  <si>
    <t>LVL/Km</t>
  </si>
  <si>
    <t xml:space="preserve">Kopā, Ls / 2500 km </t>
  </si>
  <si>
    <t>Dokumentu savākšana t.sk.</t>
  </si>
  <si>
    <t>Robežu apzināšana un noteikšana t.sk.</t>
  </si>
  <si>
    <t>Zonu robežu uzmērīšana, t.sk.</t>
  </si>
  <si>
    <t>Plāna izgatavošana, t.sk.</t>
  </si>
  <si>
    <t xml:space="preserve"> - Plāna materiālu iegāde</t>
  </si>
  <si>
    <t xml:space="preserve"> - Pierobežnieku apzināšana</t>
  </si>
  <si>
    <t xml:space="preserve"> - Robežu apsekošana</t>
  </si>
  <si>
    <t xml:space="preserve"> - Īpašuma robežu apzināšana</t>
  </si>
  <si>
    <t xml:space="preserve"> - Vizūru nospraušana</t>
  </si>
  <si>
    <t xml:space="preserve"> - Vizūru izciršana</t>
  </si>
  <si>
    <t xml:space="preserve"> - Uzmērīšanas projekta izstrādāšana</t>
  </si>
  <si>
    <t xml:space="preserve"> - Uzmērīšanas tīkla izveidošana</t>
  </si>
  <si>
    <t xml:space="preserve"> - Robežu uzmērīšana</t>
  </si>
  <si>
    <t xml:space="preserve"> - Zonu robežzīmju  iegāde</t>
  </si>
  <si>
    <t xml:space="preserve"> - Zonu robežzīmju  nostiprināšana</t>
  </si>
  <si>
    <t xml:space="preserve"> - Robežstigu marķēšanas materiālu (krāsa ar 7 gadu noturību pret balēšanu atmosfēras ietekmē) iegāde</t>
  </si>
  <si>
    <t xml:space="preserve"> - Robežstigu marķēšana u.c.</t>
  </si>
  <si>
    <r>
      <t xml:space="preserve"> - Zonu Robežu plānu projektu izgatavošana un iesniegšana Dabas aizsardzības pārvaldē, t.sk. digitāli: </t>
    </r>
    <r>
      <rPr>
        <b/>
        <sz val="10"/>
        <rFont val="Arial"/>
        <family val="2"/>
      </rPr>
      <t>.shp</t>
    </r>
  </si>
  <si>
    <t xml:space="preserve"> - Zonu robežu saskaņošanas aktu projektu iesniegšana Dabas aizsardzības pārvaldē</t>
  </si>
  <si>
    <t xml:space="preserve"> - Saskaņojuma saņemšana no Dabas aizsardzības pārvaldes</t>
  </si>
  <si>
    <t xml:space="preserve"> - Plāna materiāla,  un citu veidu saskaņošanas VZD un citās atbildīgās institūcijās</t>
  </si>
  <si>
    <t xml:space="preserve"> - Uzmērīšanas lietas noformēšana</t>
  </si>
  <si>
    <t xml:space="preserve"> - Dokumentu iesniegšana un saņemšana</t>
  </si>
  <si>
    <t>9.3.pielikums</t>
  </si>
  <si>
    <t>Informācijas par applūstošajām teritorijām skatījumu skaits LVĢMC portālā</t>
  </si>
  <si>
    <t>Atbalstītais finansējums (latos un Euro)</t>
  </si>
  <si>
    <t xml:space="preserve">Uzturēšanas izdevumi, latos
</t>
  </si>
  <si>
    <t>Uzturēšanas izdevumi, 
Euro</t>
  </si>
  <si>
    <r>
      <t xml:space="preserve">Izmaiņas budžeta izdevumos no N+4 līdz N+7 gadiem (2017. - 2020. g.), latos
</t>
    </r>
    <r>
      <rPr>
        <i/>
        <sz val="12"/>
        <rFont val="Times New Roman"/>
        <family val="1"/>
      </rPr>
      <t>Euro</t>
    </r>
  </si>
  <si>
    <t>2013. gadā</t>
  </si>
  <si>
    <t>Rezultatīvie rādītāji (un to izmaiņas 2014.-2016.gadā)</t>
  </si>
  <si>
    <t>Speciālists (19.2. 12. algu grupa, alga mēnesī  825 Ls)</t>
  </si>
  <si>
    <t>ĪADT ārējo un funkcionālo zonu robežu precizēšana dabā</t>
  </si>
  <si>
    <t>darba vietas uzturēšanas izdevumi</t>
  </si>
  <si>
    <t>vecākais eksperts</t>
  </si>
  <si>
    <t>Darba vietas uzturēšanas izdevumi</t>
  </si>
  <si>
    <t>Kvalifikācijas celšanas kursi darbiniekiem</t>
  </si>
  <si>
    <t>Apmācība ar ArcGis (2 darbinieki)- Ls 838</t>
  </si>
  <si>
    <t>Licenču uzturēšana</t>
  </si>
  <si>
    <t>ArcGis Server Standart Enterprise programmatūras uzturēšana</t>
  </si>
  <si>
    <t>IT pakalpojumu web lapu izstrādāšanā</t>
  </si>
  <si>
    <t>IT pakalpojumu web lapu uzturēšanā</t>
  </si>
  <si>
    <t>IT pakalpojumu web lapu administrēšanā</t>
  </si>
  <si>
    <t>ArcGis Server Standart Enterprise programmatūras instalēšana un konfigurēšana</t>
  </si>
  <si>
    <t>ArcGis produktu uzturēšanas atbalsts</t>
  </si>
  <si>
    <t>Servera apkalpošana un administrēšana</t>
  </si>
  <si>
    <t>HBV modeļa uzturēšana</t>
  </si>
  <si>
    <t>serveris</t>
  </si>
  <si>
    <t>serveris (1 gab. x Ls 10000)</t>
  </si>
  <si>
    <t>Programmatūras licences (ArcGis produkti - ArcInfo, ArcEditor, Spatial Analyst, 3D Analyst)</t>
  </si>
  <si>
    <t>ArcGis licenču atjaunošana un paplašināšana (1 gab. x Ls 15600, 1 gab. x Ls 3600, 1 gab. x Ls 3600, 1 gab. x 4500 )</t>
  </si>
  <si>
    <t>Programmatūras licences (HBV/IHMS 6.X, AutoHBV, modulis automātiskajai kalibrēšanai)</t>
  </si>
  <si>
    <t>Datortehnikas iegāde(monitors un dators)</t>
  </si>
  <si>
    <t>GPS (ar augstu precizitāti Daugavas IS datu verificēšanai)</t>
  </si>
  <si>
    <t>Ploteris (A0 formātam)</t>
  </si>
  <si>
    <t>Printeris A4 (Ls 162 x 1 gab.)</t>
  </si>
  <si>
    <t>"Back-up"sistēma (ārējo disku masīvu pakāpeniska uzstādīšana, ņemot vērā pieaugošo datu apjomu)</t>
  </si>
  <si>
    <t>Mitrumizturīgs portatīvais dators lauku darbiem (applūstošo teritoriju robežu verificēšanai)</t>
  </si>
  <si>
    <t>Nepārtrauktās barošanas bloki</t>
  </si>
  <si>
    <r>
      <t xml:space="preserve">  VARAM budžeta programma </t>
    </r>
    <r>
      <rPr>
        <sz val="12"/>
        <rFont val="Times New Roman"/>
        <family val="1"/>
      </rPr>
      <t>24.08.00 "Nacionālo parku darbības nodrošināšana"</t>
    </r>
  </si>
  <si>
    <t>Mājas lapas interaktīvas sadaļas papildināšana ar atjaunotu infomāciju (Ls 3200/gadā)</t>
  </si>
  <si>
    <t xml:space="preserve">Ls 1631, t.sk. sakaru pakalpojumi 1 008Ls (84Ls x12= 1008Ls t.sk. mob.tel.sarunasparastā telefona sakaru pakalp., pasta pakalp., ārvalstu sarunas); komunālie pakalpojumi 105 Ls ( Elektroenerģija- 0,5Ls/mēn x 15kv.m.x 12mēn.=90Ls, ūdens un kanalizācija- 15Ls); telpu uzturēšana 180 Ls ( apsaimniek.izd 1Ls/kv.m/mēn. X 15 kv.m=15Ls x12 = 180Ls) ; materiāli, biroja preces un inventārs 338 Ls </t>
  </si>
  <si>
    <t xml:space="preserve">Datortehnikas atjaunošana (1 gab. x Ls 1 500, 2 gab. x Ls 1 350) </t>
  </si>
  <si>
    <t>summa noteikta balstoties uz sarunām ar SMHI par iespējamo sadarbību nākotnē. HBV licenču iepirkums - http://meteo.lv/iepirkumu-arhivs/vsia-lvgmc2013-25?id=176&amp;nid=337</t>
  </si>
  <si>
    <t>(kancelekas preces 5Ls/mēn; papīra iegāde 4 Ls/mēn (9Ls x12=108Ls); biroja tehnikas rezerves daļas, kārtridžu maiņa, atkritumu maisi, spuldzīšu, bateriju, pagarinātāju, tualet.papīra, dvieļu un ziepju iegāde 15Ls/uz cilv.x12 mēneši=180 Ls; saimnieciskais inventārs (t.sk. galda lampa un darba krēsls 50Ls;)</t>
  </si>
  <si>
    <r>
      <t xml:space="preserve">Turpmākie trīs gadi (latos un 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>)</t>
    </r>
  </si>
  <si>
    <t xml:space="preserve">Atbilstoši Ministru kabineta 2013.gada 27.augusta sēdes protokola Nr.46 102.§ ir atbalstīta jaunās politikas iniciatīva "Ģeotelpiskās informācijas nodrošināšana INSPIRE direktīvas ieviešanai" 2014.-2016.gadam
</t>
  </si>
  <si>
    <r>
      <t xml:space="preserve">66218
</t>
    </r>
    <r>
      <rPr>
        <i/>
        <sz val="12"/>
        <rFont val="Times New Roman"/>
        <family val="1"/>
      </rPr>
      <t>94220</t>
    </r>
  </si>
  <si>
    <r>
      <t xml:space="preserve">68918
</t>
    </r>
    <r>
      <rPr>
        <b/>
        <i/>
        <sz val="10"/>
        <rFont val="Times New Roman"/>
        <family val="1"/>
      </rPr>
      <t>98061</t>
    </r>
  </si>
  <si>
    <r>
      <t>Politikas definētais mērķis/ apakšmērķis</t>
    </r>
    <r>
      <rPr>
        <sz val="11"/>
        <rFont val="Times New Roman"/>
        <family val="1"/>
      </rPr>
      <t> </t>
    </r>
  </si>
  <si>
    <r>
      <t>2013.gads</t>
    </r>
    <r>
      <rPr>
        <sz val="11"/>
        <rFont val="Times New Roman"/>
        <family val="1"/>
      </rPr>
      <t> </t>
    </r>
  </si>
  <si>
    <r>
      <t>2014.gads</t>
    </r>
    <r>
      <rPr>
        <sz val="11"/>
        <rFont val="Times New Roman"/>
        <family val="1"/>
      </rPr>
      <t> </t>
    </r>
  </si>
  <si>
    <r>
      <t>2015.gads</t>
    </r>
    <r>
      <rPr>
        <sz val="11"/>
        <rFont val="Times New Roman"/>
        <family val="1"/>
      </rPr>
      <t> </t>
    </r>
  </si>
  <si>
    <r>
      <t>Darbības rezultāts</t>
    </r>
    <r>
      <rPr>
        <sz val="11"/>
        <rFont val="Times New Roman"/>
        <family val="1"/>
      </rPr>
      <t>  - aktuālās un vēsturiskās vides informācijas publiska pieejamība interaktīvā veidā (izmantojot kartogrāfisko materiālu)</t>
    </r>
    <r>
      <rPr>
        <i/>
        <u val="single"/>
        <sz val="11"/>
        <rFont val="Times New Roman"/>
        <family val="1"/>
      </rPr>
      <t xml:space="preserve"> </t>
    </r>
  </si>
  <si>
    <r>
      <t>Rezultatīvais rādītājs</t>
    </r>
    <r>
      <rPr>
        <sz val="11"/>
        <rFont val="Times New Roman"/>
        <family val="1"/>
      </rPr>
      <t> </t>
    </r>
  </si>
  <si>
    <r>
      <t xml:space="preserve">Resursi izdevumu segšanai, kopā latos
</t>
    </r>
    <r>
      <rPr>
        <b/>
        <i/>
        <sz val="10"/>
        <rFont val="Times New Roman"/>
        <family val="1"/>
      </rPr>
      <t>EURO</t>
    </r>
  </si>
  <si>
    <t>(nosaka saskaņā ar VSIA  LVĢMC darba samaksas nolikumu, kurš neparedz amata saimi un līmeni, izvērtējot līdzīgu vecāko ekspertu atlgojumu valsts sektorā, plānotie vecāki pielīdzināti 19.3 amatu saimei, IIA amata līmenis)</t>
  </si>
  <si>
    <t>Mājas lapas interaktīvas sadaļas izveide (Ls 6600),  http://www.dircms.lv/majas-lapas/cena</t>
  </si>
  <si>
    <t>Mājas lapas un to uzturorošā servera administrēšana (Ls 3100/gadā), mājas lapas uzturēšanas izmaksas gadā, ņemot vērā ārējā speciālista vienas darba stundas izmaksas (25 Ls ) un nepieciešamo  darba stundu skaitu mēnesī (10 -11) ir Ls 3100</t>
  </si>
  <si>
    <t>ArcGis produktu uzturēšanas atbalsts (Ls 1000-1200/gadā), summa pamatā balstīta uz pašlaik veikto iepirkumu (http://meteo.lv/iepirkumu-arhivs/vsia-lvgmc2013-25?id=176&amp;nid=337), nākotnes vajadzībām un sarunām ar SIA "Envirotech" pārstāvjiem.</t>
  </si>
  <si>
    <t xml:space="preserve">HBV licenču atjaunošana (1 gab. x Ls 12000, 1 gab. x Ls 5500, 1 gab. x Ls 5500 ), summa pamatā balstīta uz pašlaik veikto iepirkumu (http://meteo.lv/iepirkumu-arhivs/vsia-lvgmc2013-25?id=176&amp;nid=337), nākotnes vajadzībām un sarunām ar SIA "Envirotech" pārstāvjiem. </t>
  </si>
  <si>
    <t xml:space="preserve">"Back-up"sistēma (ārējo disku masīvu pakāpeniska uzstādīšana, ņemot vērā pieaugošo datu apjomu) 
http://online.prompt.lv/product.php?id_product=378067
http://online.prompt.lv/product.php?id_product=414556
http://online.prompt.lv/product.php?id_product=608675
</t>
  </si>
  <si>
    <t>Mitrumizturīgs portatīvais dators lauku darbiem applūstošo teritoriju robežu verificēšanai (2 gab. x Ls 3000, http://www.bis.lv/shop/products/lv/222/16670/sort/1/filter/0_0_0_0/Getac-V200-Basic-Portat%C4%ABvais-dators-Core-i7-2.0GHz--RAM-2GB--HDD-320GB--LAN--modems--WiFi-a-b-g-n--BT--12.1-Win7-Pr.html</t>
  </si>
  <si>
    <t>Nepārtrauktās barošanas bloki (2 gab. x Ls 1000), http://www.hypershop.lv/?dispatch=products.view&amp;product_id=62611</t>
  </si>
  <si>
    <r>
      <t xml:space="preserve">66218
</t>
    </r>
    <r>
      <rPr>
        <b/>
        <i/>
        <sz val="10"/>
        <rFont val="Times New Roman"/>
        <family val="1"/>
      </rPr>
      <t>94 220</t>
    </r>
  </si>
  <si>
    <t>11.12.2013.</t>
  </si>
  <si>
    <t xml:space="preserve">H.Baranovs 22004441
Harijs.Baranovs@lgia.gov.lv
</t>
  </si>
  <si>
    <r>
      <t xml:space="preserve">Izmaiņas budžeta izdevumos no N+4 līdz N+7 gadiem (2017. - 2020. g.), latos
</t>
    </r>
    <r>
      <rPr>
        <i/>
        <sz val="12"/>
        <rFont val="Times New Roman"/>
        <family val="1"/>
      </rPr>
      <t>EURO</t>
    </r>
  </si>
  <si>
    <r>
      <t xml:space="preserve">165600
</t>
    </r>
    <r>
      <rPr>
        <i/>
        <sz val="12"/>
        <rFont val="Times New Roman"/>
        <family val="1"/>
      </rPr>
      <t>235628</t>
    </r>
  </si>
  <si>
    <r>
      <t xml:space="preserve">Resursi izdevumu segšanai, kopā latos
</t>
    </r>
    <r>
      <rPr>
        <i/>
        <sz val="10"/>
        <rFont val="Times New Roman"/>
        <family val="1"/>
      </rPr>
      <t>Euro</t>
    </r>
  </si>
  <si>
    <r>
      <t xml:space="preserve">165600
</t>
    </r>
    <r>
      <rPr>
        <i/>
        <sz val="10"/>
        <rFont val="Times New Roman"/>
        <family val="1"/>
      </rPr>
      <t>235628</t>
    </r>
  </si>
  <si>
    <r>
      <t xml:space="preserve">Darbības rezultāts </t>
    </r>
    <r>
      <rPr>
        <u val="single"/>
        <sz val="10"/>
        <rFont val="Times New Roman"/>
        <family val="1"/>
      </rPr>
      <t xml:space="preserve">- </t>
    </r>
    <r>
      <rPr>
        <sz val="10"/>
        <rFont val="Times New Roman"/>
        <family val="1"/>
      </rPr>
      <t xml:space="preserve"> aktuālās un vēsturiskās vides informācijas publiska pieejamība interaktīvā veidā (izmantojot kartogrāfisko materiālu)</t>
    </r>
  </si>
  <si>
    <r>
      <t xml:space="preserve">Rezultatīvais rādītājs Nr.4 –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ĪADT ārējo  un funkcionālo zonu  robežu uzmērīšana dabā , organizējot ārpakalpojumu publiskā iepirkuma ietvaros gadā tad tiek uzmērītas zonu robežas 2500 km garumā, gadā</t>
    </r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</si>
</sst>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[$-426]dddd\,\ yyyy&quot;. gada &quot;d\.\ mm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0.0%"/>
  </numFmts>
  <fonts count="6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9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top"/>
    </xf>
    <xf numFmtId="0" fontId="11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Border="1" applyAlignment="1">
      <alignment/>
    </xf>
    <xf numFmtId="0" fontId="0" fillId="0" borderId="13" xfId="0" applyFont="1" applyBorder="1" applyAlignment="1">
      <alignment horizontal="justify" vertical="center" wrapText="1"/>
    </xf>
    <xf numFmtId="0" fontId="1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Border="1" applyAlignment="1">
      <alignment horizontal="justify" vertical="center" wrapText="1"/>
    </xf>
    <xf numFmtId="0" fontId="1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0" borderId="10" xfId="0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center" vertical="top" wrapText="1"/>
    </xf>
    <xf numFmtId="0" fontId="7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horizontal="center" vertical="top"/>
    </xf>
    <xf numFmtId="0" fontId="0" fillId="36" borderId="0" xfId="0" applyFill="1" applyAlignment="1">
      <alignment/>
    </xf>
    <xf numFmtId="0" fontId="9" fillId="36" borderId="10" xfId="0" applyFont="1" applyFill="1" applyBorder="1" applyAlignment="1">
      <alignment wrapText="1"/>
    </xf>
    <xf numFmtId="0" fontId="17" fillId="36" borderId="10" xfId="0" applyFont="1" applyFill="1" applyBorder="1" applyAlignment="1">
      <alignment horizontal="center" vertical="top" wrapText="1"/>
    </xf>
    <xf numFmtId="3" fontId="7" fillId="36" borderId="10" xfId="0" applyNumberFormat="1" applyFont="1" applyFill="1" applyBorder="1" applyAlignment="1">
      <alignment horizontal="center" vertical="top"/>
    </xf>
    <xf numFmtId="3" fontId="7" fillId="37" borderId="10" xfId="0" applyNumberFormat="1" applyFont="1" applyFill="1" applyBorder="1" applyAlignment="1">
      <alignment horizontal="center" vertical="top"/>
    </xf>
    <xf numFmtId="0" fontId="7" fillId="37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/>
    </xf>
    <xf numFmtId="3" fontId="7" fillId="37" borderId="10" xfId="0" applyNumberFormat="1" applyFont="1" applyFill="1" applyBorder="1" applyAlignment="1">
      <alignment horizontal="center" vertical="top" wrapText="1"/>
    </xf>
    <xf numFmtId="3" fontId="5" fillId="0" borderId="10" xfId="57" applyNumberFormat="1" applyFont="1" applyBorder="1" applyAlignment="1">
      <alignment horizontal="center" vertical="top" wrapText="1"/>
      <protection/>
    </xf>
    <xf numFmtId="0" fontId="9" fillId="0" borderId="10" xfId="57" applyFont="1" applyBorder="1" applyAlignment="1">
      <alignment wrapText="1"/>
      <protection/>
    </xf>
    <xf numFmtId="3" fontId="9" fillId="0" borderId="10" xfId="57" applyNumberFormat="1" applyFont="1" applyBorder="1" applyAlignment="1">
      <alignment horizontal="center" vertical="top"/>
      <protection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3" fontId="1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189" fontId="0" fillId="0" borderId="0" xfId="0" applyNumberFormat="1" applyFill="1" applyAlignment="1">
      <alignment/>
    </xf>
    <xf numFmtId="3" fontId="2" fillId="33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0" fillId="0" borderId="0" xfId="0" applyNumberFormat="1" applyFont="1" applyAlignment="1">
      <alignment/>
    </xf>
    <xf numFmtId="0" fontId="22" fillId="0" borderId="10" xfId="0" applyFont="1" applyBorder="1" applyAlignment="1">
      <alignment vertical="top" wrapText="1"/>
    </xf>
    <xf numFmtId="3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4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wrapText="1"/>
    </xf>
    <xf numFmtId="0" fontId="2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36" borderId="10" xfId="0" applyFont="1" applyFill="1" applyBorder="1" applyAlignment="1">
      <alignment/>
    </xf>
    <xf numFmtId="9" fontId="3" fillId="0" borderId="10" xfId="0" applyNumberFormat="1" applyFont="1" applyBorder="1" applyAlignment="1">
      <alignment horizontal="center" wrapText="1"/>
    </xf>
    <xf numFmtId="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3" fillId="34" borderId="10" xfId="0" applyFont="1" applyFill="1" applyBorder="1" applyAlignment="1">
      <alignment wrapText="1"/>
    </xf>
    <xf numFmtId="0" fontId="13" fillId="38" borderId="15" xfId="0" applyFont="1" applyFill="1" applyBorder="1" applyAlignment="1">
      <alignment wrapText="1"/>
    </xf>
    <xf numFmtId="0" fontId="13" fillId="38" borderId="16" xfId="0" applyFont="1" applyFill="1" applyBorder="1" applyAlignment="1">
      <alignment wrapText="1"/>
    </xf>
    <xf numFmtId="0" fontId="13" fillId="38" borderId="17" xfId="0" applyFont="1" applyFill="1" applyBorder="1" applyAlignment="1">
      <alignment wrapText="1"/>
    </xf>
    <xf numFmtId="0" fontId="24" fillId="34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wrapText="1"/>
    </xf>
    <xf numFmtId="0" fontId="13" fillId="34" borderId="16" xfId="0" applyFont="1" applyFill="1" applyBorder="1" applyAlignment="1">
      <alignment wrapText="1"/>
    </xf>
    <xf numFmtId="0" fontId="13" fillId="34" borderId="17" xfId="0" applyFont="1" applyFill="1" applyBorder="1" applyAlignment="1">
      <alignment wrapText="1"/>
    </xf>
    <xf numFmtId="0" fontId="24" fillId="34" borderId="15" xfId="0" applyFont="1" applyFill="1" applyBorder="1" applyAlignment="1">
      <alignment horizontal="center" wrapText="1"/>
    </xf>
    <xf numFmtId="0" fontId="24" fillId="34" borderId="16" xfId="0" applyFont="1" applyFill="1" applyBorder="1" applyAlignment="1">
      <alignment horizontal="center" wrapText="1"/>
    </xf>
    <xf numFmtId="0" fontId="24" fillId="34" borderId="17" xfId="0" applyFont="1" applyFill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"/>
  <sheetViews>
    <sheetView zoomScale="85" zoomScaleNormal="85" zoomScalePageLayoutView="0" workbookViewId="0" topLeftCell="A1">
      <selection activeCell="C123" sqref="C123"/>
    </sheetView>
  </sheetViews>
  <sheetFormatPr defaultColWidth="9.140625" defaultRowHeight="12.75"/>
  <cols>
    <col min="1" max="1" width="26.421875" style="103" customWidth="1"/>
    <col min="2" max="2" width="21.28125" style="103" customWidth="1"/>
    <col min="3" max="3" width="14.28125" style="103" customWidth="1"/>
    <col min="4" max="4" width="19.7109375" style="103" customWidth="1"/>
    <col min="5" max="5" width="15.140625" style="103" customWidth="1"/>
    <col min="6" max="6" width="15.00390625" style="103" customWidth="1"/>
    <col min="7" max="7" width="9.140625" style="103" customWidth="1"/>
    <col min="8" max="8" width="29.57421875" style="103" customWidth="1"/>
    <col min="9" max="10" width="9.140625" style="103" customWidth="1"/>
    <col min="11" max="11" width="9.8515625" style="103" customWidth="1"/>
    <col min="12" max="12" width="11.57421875" style="103" customWidth="1"/>
  </cols>
  <sheetData>
    <row r="1" spans="1:4" ht="15.75">
      <c r="A1" s="4"/>
      <c r="D1" s="4" t="s">
        <v>89</v>
      </c>
    </row>
    <row r="2" spans="1:4" ht="15.75">
      <c r="A2" s="4"/>
      <c r="D2" s="4" t="s">
        <v>1</v>
      </c>
    </row>
    <row r="3" spans="1:4" ht="15.75">
      <c r="A3" s="4"/>
      <c r="D3" s="4" t="s">
        <v>2</v>
      </c>
    </row>
    <row r="4" spans="1:4" ht="15.75">
      <c r="A4" s="4"/>
      <c r="D4" s="4" t="s">
        <v>3</v>
      </c>
    </row>
    <row r="5" spans="1:4" ht="15.75">
      <c r="A5" s="4"/>
      <c r="D5" s="4" t="s">
        <v>4</v>
      </c>
    </row>
    <row r="6" spans="1:4" ht="15.75">
      <c r="A6" s="4"/>
      <c r="D6" s="4" t="s">
        <v>5</v>
      </c>
    </row>
    <row r="7" ht="15.75">
      <c r="A7" s="4"/>
    </row>
    <row r="8" spans="1:6" ht="40.5" customHeight="1">
      <c r="A8" s="122" t="s">
        <v>51</v>
      </c>
      <c r="B8" s="122"/>
      <c r="C8" s="122"/>
      <c r="D8" s="122"/>
      <c r="E8" s="122"/>
      <c r="F8" s="122"/>
    </row>
    <row r="9" ht="15.75">
      <c r="A9" s="6"/>
    </row>
    <row r="10" spans="1:4" ht="46.5" customHeight="1">
      <c r="A10" s="123" t="s">
        <v>47</v>
      </c>
      <c r="B10" s="124" t="s">
        <v>131</v>
      </c>
      <c r="C10" s="124"/>
      <c r="D10" s="124"/>
    </row>
    <row r="11" spans="1:4" ht="15.75">
      <c r="A11" s="123"/>
      <c r="B11" s="10" t="s">
        <v>6</v>
      </c>
      <c r="C11" s="10" t="s">
        <v>7</v>
      </c>
      <c r="D11" s="10" t="s">
        <v>8</v>
      </c>
    </row>
    <row r="12" spans="1:4" ht="31.5">
      <c r="A12" s="11" t="s">
        <v>9</v>
      </c>
      <c r="B12" s="12">
        <v>0</v>
      </c>
      <c r="C12" s="12">
        <v>0</v>
      </c>
      <c r="D12" s="12">
        <v>0</v>
      </c>
    </row>
    <row r="13" spans="1:4" ht="31.5">
      <c r="A13" s="12" t="s">
        <v>10</v>
      </c>
      <c r="B13" s="12">
        <v>0</v>
      </c>
      <c r="C13" s="12">
        <v>0</v>
      </c>
      <c r="D13" s="12">
        <v>0</v>
      </c>
    </row>
    <row r="14" spans="1:4" ht="31.5">
      <c r="A14" s="11" t="s">
        <v>11</v>
      </c>
      <c r="B14" s="13">
        <v>0</v>
      </c>
      <c r="C14" s="13">
        <v>0</v>
      </c>
      <c r="D14" s="13">
        <v>0</v>
      </c>
    </row>
    <row r="15" spans="1:4" ht="31.5">
      <c r="A15" s="12" t="s">
        <v>12</v>
      </c>
      <c r="B15" s="13">
        <v>0</v>
      </c>
      <c r="C15" s="13">
        <v>0</v>
      </c>
      <c r="D15" s="13">
        <v>0</v>
      </c>
    </row>
    <row r="16" spans="1:4" ht="15.75">
      <c r="A16" s="11" t="s">
        <v>13</v>
      </c>
      <c r="B16" s="13">
        <v>0</v>
      </c>
      <c r="C16" s="13">
        <v>0</v>
      </c>
      <c r="D16" s="13">
        <v>0</v>
      </c>
    </row>
    <row r="17" spans="1:4" ht="31.5">
      <c r="A17" s="11" t="s">
        <v>14</v>
      </c>
      <c r="B17" s="13">
        <v>0</v>
      </c>
      <c r="C17" s="13">
        <v>0</v>
      </c>
      <c r="D17" s="13">
        <v>0</v>
      </c>
    </row>
    <row r="18" ht="15">
      <c r="A18" s="7"/>
    </row>
    <row r="19" ht="15">
      <c r="A19" s="5"/>
    </row>
    <row r="20" spans="1:6" ht="15.75">
      <c r="A20" s="125" t="s">
        <v>15</v>
      </c>
      <c r="B20" s="125"/>
      <c r="C20" s="125"/>
      <c r="D20" s="125"/>
      <c r="E20" s="125"/>
      <c r="F20" s="125"/>
    </row>
    <row r="21" spans="1:6" ht="12.75">
      <c r="A21" s="125"/>
      <c r="B21" s="126" t="s">
        <v>16</v>
      </c>
      <c r="C21" s="127" t="s">
        <v>95</v>
      </c>
      <c r="D21" s="127" t="s">
        <v>48</v>
      </c>
      <c r="E21" s="127"/>
      <c r="F21" s="127"/>
    </row>
    <row r="22" spans="1:6" ht="12.75">
      <c r="A22" s="125"/>
      <c r="B22" s="126"/>
      <c r="C22" s="127"/>
      <c r="D22" s="127"/>
      <c r="E22" s="127"/>
      <c r="F22" s="127"/>
    </row>
    <row r="23" spans="1:6" ht="12.75">
      <c r="A23" s="125"/>
      <c r="B23" s="126"/>
      <c r="C23" s="127"/>
      <c r="D23" s="14" t="s">
        <v>18</v>
      </c>
      <c r="E23" s="14" t="s">
        <v>19</v>
      </c>
      <c r="F23" s="14" t="s">
        <v>20</v>
      </c>
    </row>
    <row r="24" spans="1:6" ht="24">
      <c r="A24" s="125"/>
      <c r="B24" s="104" t="s">
        <v>21</v>
      </c>
      <c r="C24" s="14">
        <v>0</v>
      </c>
      <c r="D24" s="15">
        <v>0</v>
      </c>
      <c r="E24" s="15">
        <v>0</v>
      </c>
      <c r="F24" s="15">
        <v>0</v>
      </c>
    </row>
    <row r="25" spans="1:10" ht="42" customHeight="1">
      <c r="A25" s="125"/>
      <c r="B25" s="105" t="s">
        <v>22</v>
      </c>
      <c r="C25" s="17"/>
      <c r="D25" s="17"/>
      <c r="E25" s="17"/>
      <c r="F25" s="17"/>
      <c r="H25" s="106"/>
      <c r="I25" s="106"/>
      <c r="J25" s="106"/>
    </row>
    <row r="26" spans="1:6" ht="30.75" customHeight="1">
      <c r="A26" s="125"/>
      <c r="B26" s="105" t="s">
        <v>23</v>
      </c>
      <c r="C26" s="17">
        <v>0</v>
      </c>
      <c r="D26" s="15">
        <v>0</v>
      </c>
      <c r="E26" s="15">
        <v>0</v>
      </c>
      <c r="F26" s="15">
        <v>0</v>
      </c>
    </row>
    <row r="27" spans="1:6" ht="15.75">
      <c r="A27" s="125"/>
      <c r="B27" s="104" t="s">
        <v>24</v>
      </c>
      <c r="C27" s="14">
        <v>0</v>
      </c>
      <c r="D27" s="16">
        <v>0</v>
      </c>
      <c r="E27" s="16">
        <v>0</v>
      </c>
      <c r="F27" s="16">
        <v>0</v>
      </c>
    </row>
    <row r="28" spans="1:6" ht="24">
      <c r="A28" s="125"/>
      <c r="B28" s="104" t="s">
        <v>49</v>
      </c>
      <c r="C28" s="17">
        <v>0</v>
      </c>
      <c r="D28" s="16">
        <v>0</v>
      </c>
      <c r="E28" s="16">
        <v>0</v>
      </c>
      <c r="F28" s="16">
        <v>0</v>
      </c>
    </row>
    <row r="29" spans="1:6" ht="12.75">
      <c r="A29" s="125"/>
      <c r="B29" s="128"/>
      <c r="C29" s="128"/>
      <c r="D29" s="128"/>
      <c r="E29" s="128"/>
      <c r="F29" s="128"/>
    </row>
    <row r="30" spans="1:6" ht="60" customHeight="1">
      <c r="A30" s="125"/>
      <c r="B30" s="125" t="s">
        <v>132</v>
      </c>
      <c r="C30" s="125"/>
      <c r="D30" s="125"/>
      <c r="E30" s="125"/>
      <c r="F30" s="125"/>
    </row>
    <row r="31" spans="1:6" ht="34.5" customHeight="1">
      <c r="A31" s="129" t="s">
        <v>33</v>
      </c>
      <c r="B31" s="125" t="s">
        <v>50</v>
      </c>
      <c r="C31" s="125"/>
      <c r="D31" s="125"/>
      <c r="E31" s="125"/>
      <c r="F31" s="125"/>
    </row>
    <row r="32" spans="1:6" ht="15.75" customHeight="1">
      <c r="A32" s="129"/>
      <c r="B32" s="126" t="s">
        <v>16</v>
      </c>
      <c r="C32" s="127" t="s">
        <v>95</v>
      </c>
      <c r="D32" s="127" t="s">
        <v>91</v>
      </c>
      <c r="E32" s="127"/>
      <c r="F32" s="127"/>
    </row>
    <row r="33" spans="1:6" ht="15.75" customHeight="1">
      <c r="A33" s="129"/>
      <c r="B33" s="126"/>
      <c r="C33" s="127"/>
      <c r="D33" s="14" t="s">
        <v>18</v>
      </c>
      <c r="E33" s="14" t="s">
        <v>19</v>
      </c>
      <c r="F33" s="14" t="s">
        <v>20</v>
      </c>
    </row>
    <row r="34" spans="1:6" ht="24" customHeight="1">
      <c r="A34" s="129"/>
      <c r="B34" s="104" t="s">
        <v>92</v>
      </c>
      <c r="C34" s="17">
        <v>0</v>
      </c>
      <c r="D34" s="16">
        <f>D36+D40</f>
        <v>76163.02</v>
      </c>
      <c r="E34" s="16">
        <f>E36+E40</f>
        <v>55747</v>
      </c>
      <c r="F34" s="16">
        <f>F36+F40</f>
        <v>36747.46</v>
      </c>
    </row>
    <row r="35" spans="1:12" s="72" customFormat="1" ht="26.25" customHeight="1">
      <c r="A35" s="129"/>
      <c r="B35" s="107" t="s">
        <v>93</v>
      </c>
      <c r="C35" s="61"/>
      <c r="D35" s="108">
        <v>108370</v>
      </c>
      <c r="E35" s="108">
        <v>79321</v>
      </c>
      <c r="F35" s="108">
        <v>52286</v>
      </c>
      <c r="G35" s="36"/>
      <c r="H35" s="36"/>
      <c r="I35" s="36"/>
      <c r="J35" s="36"/>
      <c r="K35" s="36"/>
      <c r="L35" s="36"/>
    </row>
    <row r="36" spans="1:6" ht="15.75" customHeight="1">
      <c r="A36" s="129"/>
      <c r="B36" s="104" t="s">
        <v>26</v>
      </c>
      <c r="C36" s="17">
        <v>0</v>
      </c>
      <c r="D36" s="74">
        <v>45453</v>
      </c>
      <c r="E36" s="74">
        <v>47406</v>
      </c>
      <c r="F36" s="74">
        <v>29736</v>
      </c>
    </row>
    <row r="37" spans="1:6" ht="15.75" customHeight="1">
      <c r="A37" s="129"/>
      <c r="B37" s="104" t="s">
        <v>27</v>
      </c>
      <c r="C37" s="17">
        <v>0</v>
      </c>
      <c r="D37" s="74">
        <v>22558</v>
      </c>
      <c r="E37" s="74">
        <v>32138</v>
      </c>
      <c r="F37" s="74">
        <v>20593</v>
      </c>
    </row>
    <row r="38" spans="1:6" ht="15.75" customHeight="1">
      <c r="A38" s="129"/>
      <c r="B38" s="109" t="s">
        <v>28</v>
      </c>
      <c r="C38" s="61">
        <v>0</v>
      </c>
      <c r="D38" s="74">
        <v>22558</v>
      </c>
      <c r="E38" s="74">
        <v>32138</v>
      </c>
      <c r="F38" s="74">
        <v>20593</v>
      </c>
    </row>
    <row r="39" spans="1:6" ht="12.75">
      <c r="A39" s="129"/>
      <c r="B39" s="104" t="s">
        <v>29</v>
      </c>
      <c r="C39" s="17">
        <v>0</v>
      </c>
      <c r="D39" s="74">
        <v>22895</v>
      </c>
      <c r="E39" s="74">
        <v>15268</v>
      </c>
      <c r="F39" s="74">
        <v>9143</v>
      </c>
    </row>
    <row r="40" spans="1:6" ht="15.75" customHeight="1">
      <c r="A40" s="129"/>
      <c r="B40" s="104" t="s">
        <v>30</v>
      </c>
      <c r="C40" s="17">
        <v>0</v>
      </c>
      <c r="D40" s="74">
        <v>30710.02</v>
      </c>
      <c r="E40" s="74">
        <v>8341</v>
      </c>
      <c r="F40" s="74">
        <v>7011.46</v>
      </c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ht="15">
      <c r="A43" s="7"/>
    </row>
    <row r="44" spans="1:5" ht="84" customHeight="1">
      <c r="A44" s="11" t="s">
        <v>94</v>
      </c>
      <c r="B44" s="21" t="s">
        <v>133</v>
      </c>
      <c r="C44" s="21" t="s">
        <v>134</v>
      </c>
      <c r="D44" s="21" t="s">
        <v>134</v>
      </c>
      <c r="E44" s="21" t="s">
        <v>134</v>
      </c>
    </row>
    <row r="45" ht="15.75">
      <c r="A45" s="1"/>
    </row>
    <row r="46" ht="15.75">
      <c r="A46" s="1"/>
    </row>
    <row r="47" spans="1:6" ht="15.75">
      <c r="A47" s="130" t="s">
        <v>96</v>
      </c>
      <c r="B47" s="130"/>
      <c r="C47" s="130"/>
      <c r="D47" s="130"/>
      <c r="E47" s="130"/>
      <c r="F47" s="130"/>
    </row>
    <row r="48" ht="15.75">
      <c r="A48" s="6"/>
    </row>
    <row r="49" spans="1:6" ht="29.25">
      <c r="A49" s="110" t="s">
        <v>135</v>
      </c>
      <c r="B49" s="135" t="s">
        <v>34</v>
      </c>
      <c r="C49" s="135"/>
      <c r="D49" s="135"/>
      <c r="E49" s="135"/>
      <c r="F49" s="135"/>
    </row>
    <row r="50" spans="1:6" ht="15">
      <c r="A50" s="111"/>
      <c r="B50" s="111"/>
      <c r="C50" s="112" t="s">
        <v>136</v>
      </c>
      <c r="D50" s="112" t="s">
        <v>137</v>
      </c>
      <c r="E50" s="112" t="s">
        <v>138</v>
      </c>
      <c r="F50" s="112" t="s">
        <v>0</v>
      </c>
    </row>
    <row r="51" spans="1:6" ht="90">
      <c r="A51" s="113" t="s">
        <v>139</v>
      </c>
      <c r="B51" s="113" t="s">
        <v>140</v>
      </c>
      <c r="C51" s="22" t="s">
        <v>52</v>
      </c>
      <c r="D51" s="114" t="s">
        <v>52</v>
      </c>
      <c r="E51" s="114" t="s">
        <v>52</v>
      </c>
      <c r="F51" s="114" t="s">
        <v>52</v>
      </c>
    </row>
    <row r="52" spans="1:6" ht="60">
      <c r="A52" s="111"/>
      <c r="B52" s="111" t="s">
        <v>90</v>
      </c>
      <c r="C52" s="115">
        <v>15000</v>
      </c>
      <c r="D52" s="115">
        <v>15000</v>
      </c>
      <c r="E52" s="115">
        <v>15000</v>
      </c>
      <c r="F52" s="115">
        <v>15000</v>
      </c>
    </row>
    <row r="53" spans="1:6" ht="15.75">
      <c r="A53" s="1"/>
      <c r="C53" s="106"/>
      <c r="D53" s="106"/>
      <c r="E53" s="106"/>
      <c r="F53" s="106"/>
    </row>
    <row r="54" ht="15">
      <c r="A54" s="7"/>
    </row>
    <row r="55" ht="15">
      <c r="A55" s="7"/>
    </row>
    <row r="56" spans="1:12" ht="24.75" customHeight="1">
      <c r="A56" s="136" t="s">
        <v>35</v>
      </c>
      <c r="B56" s="137" t="s">
        <v>36</v>
      </c>
      <c r="C56" s="138"/>
      <c r="D56" s="137" t="s">
        <v>37</v>
      </c>
      <c r="E56" s="138"/>
      <c r="F56" s="137" t="s">
        <v>57</v>
      </c>
      <c r="G56" s="138"/>
      <c r="H56" s="139" t="s">
        <v>53</v>
      </c>
      <c r="I56" s="140"/>
      <c r="J56" s="38" t="s">
        <v>54</v>
      </c>
      <c r="K56" s="38" t="s">
        <v>55</v>
      </c>
      <c r="L56" s="38" t="s">
        <v>56</v>
      </c>
    </row>
    <row r="57" spans="1:12" ht="25.5">
      <c r="A57" s="136"/>
      <c r="B57" s="39" t="s">
        <v>38</v>
      </c>
      <c r="C57" s="39" t="s">
        <v>39</v>
      </c>
      <c r="D57" s="39" t="s">
        <v>38</v>
      </c>
      <c r="E57" s="39" t="s">
        <v>39</v>
      </c>
      <c r="F57" s="39" t="s">
        <v>38</v>
      </c>
      <c r="G57" s="39" t="s">
        <v>39</v>
      </c>
      <c r="H57" s="39" t="s">
        <v>38</v>
      </c>
      <c r="I57" s="141" t="s">
        <v>40</v>
      </c>
      <c r="J57" s="141"/>
      <c r="K57" s="141"/>
      <c r="L57" s="141"/>
    </row>
    <row r="58" spans="1:12" ht="25.5">
      <c r="A58" s="23" t="s">
        <v>41</v>
      </c>
      <c r="B58" s="24">
        <v>2</v>
      </c>
      <c r="C58" s="33"/>
      <c r="D58" s="24">
        <v>3</v>
      </c>
      <c r="E58" s="33"/>
      <c r="F58" s="24">
        <v>3</v>
      </c>
      <c r="G58" s="33"/>
      <c r="H58" s="33"/>
      <c r="I58" s="24">
        <v>2</v>
      </c>
      <c r="J58" s="24">
        <v>2</v>
      </c>
      <c r="K58" s="24">
        <v>2</v>
      </c>
      <c r="L58" s="24">
        <v>2</v>
      </c>
    </row>
    <row r="59" spans="1:12" s="44" customFormat="1" ht="51.75">
      <c r="A59" s="25" t="s">
        <v>141</v>
      </c>
      <c r="B59" s="71"/>
      <c r="C59" s="70"/>
      <c r="D59" s="71"/>
      <c r="E59" s="70"/>
      <c r="F59" s="71"/>
      <c r="G59" s="70"/>
      <c r="H59" s="70"/>
      <c r="I59" s="73" t="s">
        <v>150</v>
      </c>
      <c r="J59" s="73" t="s">
        <v>134</v>
      </c>
      <c r="K59" s="73" t="s">
        <v>134</v>
      </c>
      <c r="L59" s="73" t="s">
        <v>134</v>
      </c>
    </row>
    <row r="60" spans="1:12" s="44" customFormat="1" ht="12.75">
      <c r="A60" s="25" t="s">
        <v>24</v>
      </c>
      <c r="B60" s="71"/>
      <c r="C60" s="70"/>
      <c r="D60" s="71"/>
      <c r="E60" s="70"/>
      <c r="F60" s="71"/>
      <c r="G60" s="70"/>
      <c r="H60" s="70"/>
      <c r="I60" s="70">
        <f>I65</f>
        <v>66218</v>
      </c>
      <c r="J60" s="70">
        <f>J65</f>
        <v>68918</v>
      </c>
      <c r="K60" s="70">
        <f>K65</f>
        <v>68918</v>
      </c>
      <c r="L60" s="70">
        <f>L65</f>
        <v>68918</v>
      </c>
    </row>
    <row r="61" spans="1:12" ht="25.5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1:12" ht="15" customHeight="1">
      <c r="A62" s="132" t="s">
        <v>44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4"/>
    </row>
    <row r="63" spans="1:12" ht="25.5">
      <c r="A63" s="23" t="s">
        <v>58</v>
      </c>
      <c r="B63" s="28">
        <v>2</v>
      </c>
      <c r="C63" s="29"/>
      <c r="D63" s="28">
        <v>3</v>
      </c>
      <c r="E63" s="29"/>
      <c r="F63" s="28">
        <v>3</v>
      </c>
      <c r="G63" s="29"/>
      <c r="H63" s="29"/>
      <c r="I63" s="17">
        <v>2</v>
      </c>
      <c r="J63" s="17">
        <v>2</v>
      </c>
      <c r="K63" s="17">
        <v>2</v>
      </c>
      <c r="L63" s="30">
        <v>2</v>
      </c>
    </row>
    <row r="64" spans="1:12" ht="12.75">
      <c r="A64" s="23" t="s">
        <v>21</v>
      </c>
      <c r="B64" s="28"/>
      <c r="C64" s="41"/>
      <c r="D64" s="42"/>
      <c r="E64" s="41"/>
      <c r="F64" s="42"/>
      <c r="G64" s="31"/>
      <c r="H64" s="31"/>
      <c r="I64" s="31">
        <f>I65</f>
        <v>66218</v>
      </c>
      <c r="J64" s="31">
        <f>J65</f>
        <v>68918</v>
      </c>
      <c r="K64" s="31">
        <f>K65</f>
        <v>68918</v>
      </c>
      <c r="L64" s="31">
        <f>L65</f>
        <v>68918</v>
      </c>
    </row>
    <row r="65" spans="1:12" s="66" customFormat="1" ht="12.75">
      <c r="A65" s="63" t="s">
        <v>24</v>
      </c>
      <c r="B65" s="64"/>
      <c r="C65" s="65"/>
      <c r="D65" s="64"/>
      <c r="E65" s="65"/>
      <c r="F65" s="64"/>
      <c r="G65" s="65"/>
      <c r="H65" s="65"/>
      <c r="I65" s="65">
        <f>I66+I77+I102</f>
        <v>66218</v>
      </c>
      <c r="J65" s="65">
        <f>J66+J77+J102</f>
        <v>68918</v>
      </c>
      <c r="K65" s="65">
        <f>K66+K77+K102</f>
        <v>68918</v>
      </c>
      <c r="L65" s="65">
        <f>L66+L77+L102</f>
        <v>68918</v>
      </c>
    </row>
    <row r="66" spans="1:12" s="66" customFormat="1" ht="89.25">
      <c r="A66" s="87" t="s">
        <v>27</v>
      </c>
      <c r="B66" s="116"/>
      <c r="C66" s="81"/>
      <c r="D66" s="82"/>
      <c r="E66" s="81"/>
      <c r="F66" s="82"/>
      <c r="G66" s="81"/>
      <c r="H66" s="64" t="s">
        <v>142</v>
      </c>
      <c r="I66" s="65">
        <v>28918</v>
      </c>
      <c r="J66" s="65">
        <v>28918</v>
      </c>
      <c r="K66" s="65">
        <v>28918</v>
      </c>
      <c r="L66" s="65">
        <v>28918</v>
      </c>
    </row>
    <row r="67" spans="1:14" s="90" customFormat="1" ht="13.5">
      <c r="A67" s="77" t="s">
        <v>43</v>
      </c>
      <c r="B67" s="78"/>
      <c r="C67" s="88"/>
      <c r="D67" s="78"/>
      <c r="E67" s="88"/>
      <c r="F67" s="78"/>
      <c r="G67" s="88"/>
      <c r="H67" s="88"/>
      <c r="I67" s="88">
        <f>I73</f>
        <v>23304</v>
      </c>
      <c r="J67" s="88">
        <f>J73</f>
        <v>23304</v>
      </c>
      <c r="K67" s="88">
        <f>K73</f>
        <v>23304</v>
      </c>
      <c r="L67" s="88">
        <f>L73</f>
        <v>23304</v>
      </c>
      <c r="N67" s="91"/>
    </row>
    <row r="68" spans="1:12" s="90" customFormat="1" ht="12.75" hidden="1">
      <c r="A68" s="77" t="s">
        <v>100</v>
      </c>
      <c r="B68" s="78"/>
      <c r="C68" s="79"/>
      <c r="D68" s="78"/>
      <c r="E68" s="79"/>
      <c r="F68" s="78"/>
      <c r="G68" s="79"/>
      <c r="H68" s="79"/>
      <c r="I68" s="79"/>
      <c r="J68" s="79"/>
      <c r="K68" s="79"/>
      <c r="L68" s="79"/>
    </row>
    <row r="69" spans="1:12" s="90" customFormat="1" ht="12.75" hidden="1">
      <c r="A69" s="77" t="s">
        <v>100</v>
      </c>
      <c r="B69" s="78"/>
      <c r="C69" s="79"/>
      <c r="D69" s="78"/>
      <c r="E69" s="79"/>
      <c r="F69" s="78"/>
      <c r="G69" s="79"/>
      <c r="H69" s="79"/>
      <c r="I69" s="79"/>
      <c r="J69" s="79"/>
      <c r="K69" s="79"/>
      <c r="L69" s="79"/>
    </row>
    <row r="70" spans="1:12" s="90" customFormat="1" ht="12.75">
      <c r="A70" s="77" t="s">
        <v>100</v>
      </c>
      <c r="B70" s="78"/>
      <c r="C70" s="79"/>
      <c r="D70" s="78"/>
      <c r="E70" s="79"/>
      <c r="F70" s="78"/>
      <c r="G70" s="79"/>
      <c r="H70" s="79">
        <v>971</v>
      </c>
      <c r="I70" s="79">
        <f>H70*12</f>
        <v>11652</v>
      </c>
      <c r="J70" s="79">
        <f aca="true" t="shared" si="0" ref="J70:L72">I70</f>
        <v>11652</v>
      </c>
      <c r="K70" s="79">
        <f t="shared" si="0"/>
        <v>11652</v>
      </c>
      <c r="L70" s="79">
        <f t="shared" si="0"/>
        <v>11652</v>
      </c>
    </row>
    <row r="71" spans="1:12" s="90" customFormat="1" ht="12.75">
      <c r="A71" s="77" t="s">
        <v>100</v>
      </c>
      <c r="B71" s="78"/>
      <c r="C71" s="79"/>
      <c r="D71" s="78"/>
      <c r="E71" s="79"/>
      <c r="F71" s="78"/>
      <c r="G71" s="79"/>
      <c r="H71" s="79">
        <v>971</v>
      </c>
      <c r="I71" s="79">
        <f>H71*12</f>
        <v>11652</v>
      </c>
      <c r="J71" s="79">
        <f t="shared" si="0"/>
        <v>11652</v>
      </c>
      <c r="K71" s="79">
        <f t="shared" si="0"/>
        <v>11652</v>
      </c>
      <c r="L71" s="79">
        <f t="shared" si="0"/>
        <v>11652</v>
      </c>
    </row>
    <row r="72" spans="1:12" s="90" customFormat="1" ht="12.75" hidden="1">
      <c r="A72" s="77"/>
      <c r="B72" s="78"/>
      <c r="C72" s="79"/>
      <c r="D72" s="78"/>
      <c r="E72" s="79"/>
      <c r="F72" s="78"/>
      <c r="G72" s="79"/>
      <c r="H72" s="78"/>
      <c r="I72" s="79">
        <f>H72</f>
        <v>0</v>
      </c>
      <c r="J72" s="79">
        <f t="shared" si="0"/>
        <v>0</v>
      </c>
      <c r="K72" s="79">
        <f t="shared" si="0"/>
        <v>0</v>
      </c>
      <c r="L72" s="79">
        <f t="shared" si="0"/>
        <v>0</v>
      </c>
    </row>
    <row r="73" spans="1:13" s="90" customFormat="1" ht="13.5">
      <c r="A73" s="77"/>
      <c r="B73" s="85" t="s">
        <v>60</v>
      </c>
      <c r="C73" s="88">
        <f>SUM(C68:C72)</f>
        <v>0</v>
      </c>
      <c r="D73" s="78"/>
      <c r="E73" s="88">
        <f>SUM(E68:E72)</f>
        <v>0</v>
      </c>
      <c r="F73" s="88"/>
      <c r="G73" s="88">
        <f>SUM(G68:G72)</f>
        <v>0</v>
      </c>
      <c r="H73" s="88"/>
      <c r="I73" s="88">
        <f>SUM(I68:I72)</f>
        <v>23304</v>
      </c>
      <c r="J73" s="88">
        <f>SUM(J68:J72)</f>
        <v>23304</v>
      </c>
      <c r="K73" s="88">
        <f>SUM(K68:K72)</f>
        <v>23304</v>
      </c>
      <c r="L73" s="88">
        <f>SUM(L68:L72)</f>
        <v>23304</v>
      </c>
      <c r="M73" s="91"/>
    </row>
    <row r="74" spans="1:12" s="90" customFormat="1" ht="12.75" hidden="1">
      <c r="A74" s="77"/>
      <c r="B74" s="78"/>
      <c r="C74" s="79"/>
      <c r="D74" s="78"/>
      <c r="E74" s="79"/>
      <c r="F74" s="78"/>
      <c r="G74" s="79"/>
      <c r="H74" s="79"/>
      <c r="I74" s="79"/>
      <c r="J74" s="79"/>
      <c r="K74" s="79"/>
      <c r="L74" s="79"/>
    </row>
    <row r="75" spans="1:12" s="90" customFormat="1" ht="12.75" hidden="1">
      <c r="A75" s="77"/>
      <c r="B75" s="78"/>
      <c r="C75" s="79"/>
      <c r="D75" s="78"/>
      <c r="E75" s="79"/>
      <c r="F75" s="78"/>
      <c r="G75" s="79"/>
      <c r="H75" s="79"/>
      <c r="I75" s="79"/>
      <c r="J75" s="79"/>
      <c r="K75" s="79"/>
      <c r="L75" s="79"/>
    </row>
    <row r="76" spans="1:12" s="90" customFormat="1" ht="12.75" hidden="1">
      <c r="A76" s="77"/>
      <c r="B76" s="78"/>
      <c r="C76" s="79"/>
      <c r="D76" s="78"/>
      <c r="E76" s="79"/>
      <c r="F76" s="78"/>
      <c r="G76" s="79"/>
      <c r="H76" s="79"/>
      <c r="I76" s="79"/>
      <c r="J76" s="79"/>
      <c r="K76" s="79"/>
      <c r="L76" s="79"/>
    </row>
    <row r="77" spans="1:12" s="83" customFormat="1" ht="12.75">
      <c r="A77" s="89" t="s">
        <v>29</v>
      </c>
      <c r="B77" s="82"/>
      <c r="C77" s="86"/>
      <c r="D77" s="82"/>
      <c r="E77" s="86"/>
      <c r="F77" s="82"/>
      <c r="G77" s="86"/>
      <c r="H77" s="95"/>
      <c r="I77" s="86">
        <f>I90</f>
        <v>7300</v>
      </c>
      <c r="J77" s="86">
        <f>J90</f>
        <v>10000</v>
      </c>
      <c r="K77" s="86">
        <f>K90</f>
        <v>10000</v>
      </c>
      <c r="L77" s="86">
        <f>L90</f>
        <v>10000</v>
      </c>
    </row>
    <row r="78" spans="1:12" s="83" customFormat="1" ht="163.5" customHeight="1">
      <c r="A78" s="101" t="s">
        <v>101</v>
      </c>
      <c r="B78" s="97"/>
      <c r="C78" s="97"/>
      <c r="D78" s="97"/>
      <c r="E78" s="97"/>
      <c r="F78" s="97"/>
      <c r="G78" s="97"/>
      <c r="H78" s="97" t="s">
        <v>127</v>
      </c>
      <c r="I78" s="97">
        <f>2*1631</f>
        <v>3262</v>
      </c>
      <c r="J78" s="97"/>
      <c r="K78" s="97"/>
      <c r="L78" s="97"/>
    </row>
    <row r="79" spans="1:12" s="83" customFormat="1" ht="119.25" customHeight="1">
      <c r="A79" s="96"/>
      <c r="B79" s="98"/>
      <c r="C79" s="98"/>
      <c r="D79" s="98"/>
      <c r="E79" s="98"/>
      <c r="F79" s="98"/>
      <c r="G79" s="98"/>
      <c r="H79" s="98" t="s">
        <v>130</v>
      </c>
      <c r="I79" s="98"/>
      <c r="J79" s="98"/>
      <c r="K79" s="98"/>
      <c r="L79" s="98"/>
    </row>
    <row r="80" spans="1:12" s="83" customFormat="1" ht="30" customHeight="1">
      <c r="A80" s="102" t="s">
        <v>102</v>
      </c>
      <c r="B80" s="80"/>
      <c r="C80" s="81"/>
      <c r="D80" s="82"/>
      <c r="E80" s="81"/>
      <c r="F80" s="82"/>
      <c r="G80" s="81"/>
      <c r="H80" s="96" t="s">
        <v>103</v>
      </c>
      <c r="I80" s="81">
        <v>838</v>
      </c>
      <c r="J80" s="81"/>
      <c r="K80" s="81"/>
      <c r="L80" s="81"/>
    </row>
    <row r="81" spans="1:12" s="83" customFormat="1" ht="30" customHeight="1">
      <c r="A81" s="102" t="s">
        <v>104</v>
      </c>
      <c r="B81" s="82"/>
      <c r="C81" s="81"/>
      <c r="D81" s="82"/>
      <c r="E81" s="81"/>
      <c r="F81" s="82"/>
      <c r="G81" s="81"/>
      <c r="H81" s="84" t="s">
        <v>105</v>
      </c>
      <c r="I81" s="81">
        <v>300</v>
      </c>
      <c r="J81" s="81">
        <v>300</v>
      </c>
      <c r="K81" s="81">
        <v>300</v>
      </c>
      <c r="L81" s="81">
        <v>300</v>
      </c>
    </row>
    <row r="82" spans="1:12" s="83" customFormat="1" ht="51">
      <c r="A82" s="102" t="s">
        <v>106</v>
      </c>
      <c r="B82" s="82"/>
      <c r="C82" s="81"/>
      <c r="D82" s="82"/>
      <c r="E82" s="81"/>
      <c r="F82" s="82"/>
      <c r="G82" s="81"/>
      <c r="H82" s="93" t="s">
        <v>143</v>
      </c>
      <c r="I82" s="81"/>
      <c r="J82" s="81">
        <v>6600</v>
      </c>
      <c r="K82" s="81"/>
      <c r="L82" s="81"/>
    </row>
    <row r="83" spans="1:12" s="83" customFormat="1" ht="38.25">
      <c r="A83" s="102" t="s">
        <v>107</v>
      </c>
      <c r="B83" s="82"/>
      <c r="C83" s="81"/>
      <c r="D83" s="82"/>
      <c r="E83" s="81"/>
      <c r="F83" s="82"/>
      <c r="G83" s="81"/>
      <c r="H83" s="94" t="s">
        <v>126</v>
      </c>
      <c r="I83" s="81"/>
      <c r="J83" s="81"/>
      <c r="K83" s="81">
        <v>3200</v>
      </c>
      <c r="L83" s="81">
        <v>3100</v>
      </c>
    </row>
    <row r="84" spans="1:12" s="83" customFormat="1" ht="90" customHeight="1">
      <c r="A84" s="102" t="s">
        <v>108</v>
      </c>
      <c r="B84" s="82"/>
      <c r="C84" s="81"/>
      <c r="D84" s="82"/>
      <c r="E84" s="81"/>
      <c r="F84" s="82"/>
      <c r="G84" s="81"/>
      <c r="H84" s="93" t="s">
        <v>144</v>
      </c>
      <c r="I84" s="81"/>
      <c r="J84" s="81"/>
      <c r="K84" s="81">
        <v>3100</v>
      </c>
      <c r="L84" s="81">
        <v>3100</v>
      </c>
    </row>
    <row r="85" spans="1:12" s="83" customFormat="1" ht="130.5" customHeight="1" hidden="1">
      <c r="A85" s="80" t="s">
        <v>109</v>
      </c>
      <c r="B85" s="80"/>
      <c r="C85" s="81"/>
      <c r="D85" s="82"/>
      <c r="E85" s="81"/>
      <c r="F85" s="82"/>
      <c r="G85" s="81"/>
      <c r="H85" s="84"/>
      <c r="I85" s="81"/>
      <c r="J85" s="81"/>
      <c r="K85" s="81"/>
      <c r="L85" s="81"/>
    </row>
    <row r="86" spans="1:12" s="83" customFormat="1" ht="100.5" customHeight="1">
      <c r="A86" s="80" t="s">
        <v>110</v>
      </c>
      <c r="B86" s="80"/>
      <c r="C86" s="116"/>
      <c r="D86" s="82"/>
      <c r="E86" s="81"/>
      <c r="F86" s="82"/>
      <c r="G86" s="81"/>
      <c r="H86" s="100" t="s">
        <v>145</v>
      </c>
      <c r="I86" s="81">
        <v>1000</v>
      </c>
      <c r="J86" s="81">
        <v>1000</v>
      </c>
      <c r="K86" s="81">
        <v>1200</v>
      </c>
      <c r="L86" s="81">
        <v>1200</v>
      </c>
    </row>
    <row r="87" spans="1:12" s="83" customFormat="1" ht="27.75" customHeight="1">
      <c r="A87" s="84" t="s">
        <v>111</v>
      </c>
      <c r="B87" s="82"/>
      <c r="C87" s="81"/>
      <c r="D87" s="82"/>
      <c r="E87" s="81"/>
      <c r="F87" s="82"/>
      <c r="G87" s="81"/>
      <c r="H87" s="84" t="s">
        <v>111</v>
      </c>
      <c r="I87" s="81">
        <v>300</v>
      </c>
      <c r="J87" s="81">
        <v>300</v>
      </c>
      <c r="K87" s="81">
        <v>400</v>
      </c>
      <c r="L87" s="81">
        <v>400</v>
      </c>
    </row>
    <row r="88" spans="1:12" s="83" customFormat="1" ht="89.25">
      <c r="A88" s="84" t="s">
        <v>112</v>
      </c>
      <c r="B88" s="82"/>
      <c r="C88" s="81"/>
      <c r="D88" s="82"/>
      <c r="E88" s="81"/>
      <c r="F88" s="82"/>
      <c r="G88" s="81"/>
      <c r="H88" s="94" t="s">
        <v>129</v>
      </c>
      <c r="I88" s="81">
        <v>1600</v>
      </c>
      <c r="J88" s="81">
        <v>1800</v>
      </c>
      <c r="K88" s="81">
        <v>1800</v>
      </c>
      <c r="L88" s="81">
        <v>1900</v>
      </c>
    </row>
    <row r="89" spans="1:12" s="83" customFormat="1" ht="12.75" hidden="1">
      <c r="A89" s="84"/>
      <c r="B89" s="82"/>
      <c r="C89" s="81"/>
      <c r="D89" s="82"/>
      <c r="E89" s="81"/>
      <c r="F89" s="82"/>
      <c r="G89" s="81"/>
      <c r="H89" s="81"/>
      <c r="I89" s="81"/>
      <c r="J89" s="81"/>
      <c r="K89" s="81"/>
      <c r="L89" s="81"/>
    </row>
    <row r="90" spans="1:12" s="83" customFormat="1" ht="13.5">
      <c r="A90" s="77"/>
      <c r="B90" s="85" t="s">
        <v>60</v>
      </c>
      <c r="C90" s="86">
        <f>SUM(C78:C88)</f>
        <v>0</v>
      </c>
      <c r="D90" s="86">
        <f>SUM(D78:D84)</f>
        <v>0</v>
      </c>
      <c r="E90" s="86">
        <f>SUM(E78:E89)</f>
        <v>0</v>
      </c>
      <c r="F90" s="86"/>
      <c r="G90" s="86">
        <f>SUM(G78:G89)</f>
        <v>0</v>
      </c>
      <c r="H90" s="81"/>
      <c r="I90" s="86">
        <f>SUM(I78:I88)</f>
        <v>7300</v>
      </c>
      <c r="J90" s="86">
        <f>SUM(J78:J88)</f>
        <v>10000</v>
      </c>
      <c r="K90" s="86">
        <f>SUM(K78:K88)</f>
        <v>10000</v>
      </c>
      <c r="L90" s="86">
        <f>SUM(L78:L88)</f>
        <v>10000</v>
      </c>
    </row>
    <row r="91" spans="1:12" s="83" customFormat="1" ht="12.75" hidden="1">
      <c r="A91" s="77"/>
      <c r="B91" s="82"/>
      <c r="C91" s="81"/>
      <c r="D91" s="82"/>
      <c r="E91" s="81"/>
      <c r="F91" s="82"/>
      <c r="G91" s="81"/>
      <c r="H91" s="81"/>
      <c r="I91" s="81"/>
      <c r="J91" s="81"/>
      <c r="K91" s="81"/>
      <c r="L91" s="81"/>
    </row>
    <row r="92" spans="1:12" s="83" customFormat="1" ht="12.75" hidden="1">
      <c r="A92" s="77"/>
      <c r="B92" s="80"/>
      <c r="C92" s="81"/>
      <c r="D92" s="82"/>
      <c r="E92" s="81"/>
      <c r="F92" s="82"/>
      <c r="G92" s="81"/>
      <c r="H92" s="81"/>
      <c r="I92" s="81"/>
      <c r="J92" s="81"/>
      <c r="K92" s="81"/>
      <c r="L92" s="81"/>
    </row>
    <row r="93" spans="1:12" s="83" customFormat="1" ht="12.75" hidden="1">
      <c r="A93" s="77"/>
      <c r="B93" s="80"/>
      <c r="C93" s="81"/>
      <c r="D93" s="82"/>
      <c r="E93" s="81"/>
      <c r="F93" s="82"/>
      <c r="G93" s="81"/>
      <c r="H93" s="81"/>
      <c r="I93" s="81"/>
      <c r="J93" s="81"/>
      <c r="K93" s="81"/>
      <c r="L93" s="81"/>
    </row>
    <row r="94" spans="1:12" s="83" customFormat="1" ht="12.75" hidden="1">
      <c r="A94" s="77"/>
      <c r="B94" s="82"/>
      <c r="C94" s="81"/>
      <c r="D94" s="82"/>
      <c r="E94" s="81"/>
      <c r="F94" s="82"/>
      <c r="G94" s="81"/>
      <c r="H94" s="81"/>
      <c r="I94" s="81"/>
      <c r="J94" s="81"/>
      <c r="K94" s="81"/>
      <c r="L94" s="81"/>
    </row>
    <row r="95" spans="1:12" s="83" customFormat="1" ht="12.75" hidden="1">
      <c r="A95" s="77"/>
      <c r="B95" s="82"/>
      <c r="C95" s="81"/>
      <c r="D95" s="82"/>
      <c r="E95" s="81"/>
      <c r="F95" s="82"/>
      <c r="G95" s="81"/>
      <c r="H95" s="81"/>
      <c r="I95" s="81"/>
      <c r="J95" s="81"/>
      <c r="K95" s="81"/>
      <c r="L95" s="81"/>
    </row>
    <row r="96" spans="1:12" s="83" customFormat="1" ht="12.75" hidden="1">
      <c r="A96" s="77"/>
      <c r="B96" s="82"/>
      <c r="C96" s="81"/>
      <c r="D96" s="82"/>
      <c r="E96" s="81"/>
      <c r="F96" s="82"/>
      <c r="G96" s="81"/>
      <c r="H96" s="81"/>
      <c r="I96" s="81"/>
      <c r="J96" s="81"/>
      <c r="K96" s="81"/>
      <c r="L96" s="81"/>
    </row>
    <row r="97" spans="1:12" s="83" customFormat="1" ht="19.5" customHeight="1" hidden="1">
      <c r="A97" s="84"/>
      <c r="B97" s="80"/>
      <c r="C97" s="81"/>
      <c r="D97" s="82"/>
      <c r="E97" s="81"/>
      <c r="F97" s="82"/>
      <c r="G97" s="81"/>
      <c r="H97" s="81"/>
      <c r="I97" s="81"/>
      <c r="J97" s="81"/>
      <c r="K97" s="81"/>
      <c r="L97" s="81"/>
    </row>
    <row r="98" spans="1:12" s="83" customFormat="1" ht="12.75" hidden="1">
      <c r="A98" s="84"/>
      <c r="B98" s="80"/>
      <c r="C98" s="116"/>
      <c r="D98" s="82"/>
      <c r="E98" s="81"/>
      <c r="F98" s="82"/>
      <c r="G98" s="81"/>
      <c r="H98" s="81"/>
      <c r="I98" s="81"/>
      <c r="J98" s="81"/>
      <c r="K98" s="81"/>
      <c r="L98" s="81"/>
    </row>
    <row r="99" spans="1:12" s="83" customFormat="1" ht="12.75" hidden="1">
      <c r="A99" s="84"/>
      <c r="B99" s="82"/>
      <c r="C99" s="81"/>
      <c r="D99" s="82"/>
      <c r="E99" s="81"/>
      <c r="F99" s="82"/>
      <c r="G99" s="81"/>
      <c r="H99" s="81"/>
      <c r="I99" s="81"/>
      <c r="J99" s="81"/>
      <c r="K99" s="81"/>
      <c r="L99" s="81"/>
    </row>
    <row r="100" spans="1:12" s="83" customFormat="1" ht="13.5" hidden="1">
      <c r="A100" s="77"/>
      <c r="B100" s="85"/>
      <c r="C100" s="86"/>
      <c r="D100" s="86"/>
      <c r="E100" s="86"/>
      <c r="F100" s="86"/>
      <c r="G100" s="86"/>
      <c r="H100" s="81"/>
      <c r="I100" s="81"/>
      <c r="J100" s="81"/>
      <c r="K100" s="81"/>
      <c r="L100" s="81"/>
    </row>
    <row r="101" spans="1:12" s="83" customFormat="1" ht="12.75" hidden="1">
      <c r="A101" s="77"/>
      <c r="B101" s="82"/>
      <c r="C101" s="81"/>
      <c r="D101" s="82"/>
      <c r="E101" s="81"/>
      <c r="F101" s="82"/>
      <c r="G101" s="81"/>
      <c r="H101" s="81"/>
      <c r="I101" s="81"/>
      <c r="J101" s="81"/>
      <c r="K101" s="81"/>
      <c r="L101" s="81"/>
    </row>
    <row r="102" spans="1:12" s="83" customFormat="1" ht="12.75">
      <c r="A102" s="87" t="s">
        <v>30</v>
      </c>
      <c r="B102" s="82"/>
      <c r="C102" s="86"/>
      <c r="D102" s="82"/>
      <c r="E102" s="86"/>
      <c r="F102" s="82"/>
      <c r="G102" s="86"/>
      <c r="H102" s="81"/>
      <c r="I102" s="86">
        <v>30000</v>
      </c>
      <c r="J102" s="86">
        <v>30000</v>
      </c>
      <c r="K102" s="86">
        <v>30000</v>
      </c>
      <c r="L102" s="86">
        <v>30000</v>
      </c>
    </row>
    <row r="103" spans="1:12" s="83" customFormat="1" ht="12.75">
      <c r="A103" s="84" t="s">
        <v>113</v>
      </c>
      <c r="B103" s="82"/>
      <c r="C103" s="81"/>
      <c r="D103" s="82"/>
      <c r="E103" s="81"/>
      <c r="F103" s="82"/>
      <c r="G103" s="81"/>
      <c r="H103" s="99" t="s">
        <v>114</v>
      </c>
      <c r="I103" s="81"/>
      <c r="J103" s="81"/>
      <c r="K103" s="81">
        <v>10000</v>
      </c>
      <c r="L103" s="81"/>
    </row>
    <row r="104" spans="1:12" s="83" customFormat="1" ht="54" customHeight="1">
      <c r="A104" s="84" t="s">
        <v>115</v>
      </c>
      <c r="B104" s="82"/>
      <c r="C104" s="81"/>
      <c r="D104" s="82"/>
      <c r="E104" s="81"/>
      <c r="F104" s="82"/>
      <c r="G104" s="81"/>
      <c r="H104" s="82" t="s">
        <v>116</v>
      </c>
      <c r="I104" s="81">
        <v>27300</v>
      </c>
      <c r="J104" s="81"/>
      <c r="K104" s="81"/>
      <c r="L104" s="81">
        <v>27300</v>
      </c>
    </row>
    <row r="105" spans="1:12" s="83" customFormat="1" ht="118.5" customHeight="1">
      <c r="A105" s="84" t="s">
        <v>117</v>
      </c>
      <c r="B105" s="82"/>
      <c r="C105" s="81"/>
      <c r="D105" s="82"/>
      <c r="E105" s="81"/>
      <c r="F105" s="82"/>
      <c r="G105" s="81"/>
      <c r="H105" s="82" t="s">
        <v>146</v>
      </c>
      <c r="I105" s="81"/>
      <c r="J105" s="81">
        <v>23000</v>
      </c>
      <c r="K105" s="81"/>
      <c r="L105" s="81"/>
    </row>
    <row r="106" spans="1:14" s="83" customFormat="1" ht="30.75" customHeight="1">
      <c r="A106" s="84" t="s">
        <v>118</v>
      </c>
      <c r="B106" s="82"/>
      <c r="C106" s="81"/>
      <c r="D106" s="82"/>
      <c r="E106" s="81"/>
      <c r="F106" s="82"/>
      <c r="G106" s="81"/>
      <c r="H106" s="82" t="s">
        <v>128</v>
      </c>
      <c r="I106" s="81"/>
      <c r="J106" s="81"/>
      <c r="K106" s="81">
        <v>1500</v>
      </c>
      <c r="L106" s="81">
        <f>2*1350</f>
        <v>2700</v>
      </c>
      <c r="N106" s="92"/>
    </row>
    <row r="107" spans="1:12" s="83" customFormat="1" ht="41.25" customHeight="1" hidden="1">
      <c r="A107" s="84" t="s">
        <v>119</v>
      </c>
      <c r="B107" s="82"/>
      <c r="C107" s="81"/>
      <c r="D107" s="82"/>
      <c r="E107" s="81"/>
      <c r="F107" s="82"/>
      <c r="G107" s="81"/>
      <c r="H107" s="82"/>
      <c r="I107" s="81"/>
      <c r="J107" s="81"/>
      <c r="K107" s="81"/>
      <c r="L107" s="81"/>
    </row>
    <row r="108" spans="1:12" s="83" customFormat="1" ht="29.25" customHeight="1" hidden="1">
      <c r="A108" s="84" t="s">
        <v>120</v>
      </c>
      <c r="B108" s="82"/>
      <c r="C108" s="81"/>
      <c r="D108" s="82"/>
      <c r="E108" s="81"/>
      <c r="F108" s="82"/>
      <c r="G108" s="81"/>
      <c r="H108" s="81"/>
      <c r="I108" s="81"/>
      <c r="J108" s="81"/>
      <c r="K108" s="81"/>
      <c r="L108" s="81"/>
    </row>
    <row r="109" spans="1:12" s="83" customFormat="1" ht="18.75" customHeight="1">
      <c r="A109" s="84" t="s">
        <v>121</v>
      </c>
      <c r="B109" s="82"/>
      <c r="C109" s="81"/>
      <c r="D109" s="82"/>
      <c r="E109" s="81"/>
      <c r="F109" s="82"/>
      <c r="G109" s="81"/>
      <c r="H109" s="99" t="s">
        <v>121</v>
      </c>
      <c r="I109" s="81">
        <v>162</v>
      </c>
      <c r="J109" s="81"/>
      <c r="K109" s="81"/>
      <c r="L109" s="81"/>
    </row>
    <row r="110" spans="1:12" s="83" customFormat="1" ht="126" customHeight="1">
      <c r="A110" s="84" t="s">
        <v>122</v>
      </c>
      <c r="B110" s="82"/>
      <c r="C110" s="81"/>
      <c r="D110" s="82"/>
      <c r="E110" s="81"/>
      <c r="F110" s="82"/>
      <c r="G110" s="81"/>
      <c r="H110" s="99" t="s">
        <v>147</v>
      </c>
      <c r="I110" s="81">
        <v>2538</v>
      </c>
      <c r="J110" s="81">
        <v>5000</v>
      </c>
      <c r="K110" s="81">
        <v>12500</v>
      </c>
      <c r="L110" s="81"/>
    </row>
    <row r="111" spans="1:12" s="83" customFormat="1" ht="125.25" customHeight="1">
      <c r="A111" s="84" t="s">
        <v>123</v>
      </c>
      <c r="B111" s="82"/>
      <c r="C111" s="81"/>
      <c r="D111" s="82"/>
      <c r="E111" s="81"/>
      <c r="F111" s="82"/>
      <c r="G111" s="81"/>
      <c r="H111" s="99" t="s">
        <v>148</v>
      </c>
      <c r="I111" s="81"/>
      <c r="J111" s="81"/>
      <c r="K111" s="81">
        <v>6000</v>
      </c>
      <c r="L111" s="81"/>
    </row>
    <row r="112" spans="1:12" s="83" customFormat="1" ht="54.75" customHeight="1">
      <c r="A112" s="84" t="s">
        <v>124</v>
      </c>
      <c r="B112" s="82"/>
      <c r="C112" s="81"/>
      <c r="D112" s="82"/>
      <c r="E112" s="81"/>
      <c r="F112" s="82"/>
      <c r="G112" s="81"/>
      <c r="H112" s="99" t="s">
        <v>149</v>
      </c>
      <c r="I112" s="81"/>
      <c r="J112" s="81">
        <v>2000</v>
      </c>
      <c r="K112" s="81"/>
      <c r="L112" s="81"/>
    </row>
    <row r="113" spans="1:12" s="66" customFormat="1" ht="13.5">
      <c r="A113" s="67"/>
      <c r="B113" s="68" t="s">
        <v>60</v>
      </c>
      <c r="C113" s="69">
        <f>SUM(C103:C112)</f>
        <v>0</v>
      </c>
      <c r="D113" s="69"/>
      <c r="E113" s="69">
        <f>SUM(E103:E112)</f>
        <v>0</v>
      </c>
      <c r="F113" s="69"/>
      <c r="G113" s="69">
        <f>SUM(G103:G112)</f>
        <v>0</v>
      </c>
      <c r="H113" s="65"/>
      <c r="I113" s="69">
        <f>SUM(I103:I112)</f>
        <v>30000</v>
      </c>
      <c r="J113" s="69">
        <f>SUM(J103:J112)</f>
        <v>30000</v>
      </c>
      <c r="K113" s="69">
        <f>SUM(K103:K112)</f>
        <v>30000</v>
      </c>
      <c r="L113" s="69">
        <f>SUM(L103:L112)</f>
        <v>30000</v>
      </c>
    </row>
    <row r="114" spans="1:12" s="66" customFormat="1" ht="12.75" hidden="1">
      <c r="A114" s="67"/>
      <c r="B114" s="64"/>
      <c r="C114" s="65"/>
      <c r="D114" s="64"/>
      <c r="E114" s="65"/>
      <c r="F114" s="64"/>
      <c r="G114" s="65"/>
      <c r="H114" s="65"/>
      <c r="I114" s="65"/>
      <c r="J114" s="65"/>
      <c r="K114" s="65"/>
      <c r="L114" s="65"/>
    </row>
    <row r="115" spans="1:12" s="66" customFormat="1" ht="12.75" hidden="1">
      <c r="A115" s="67"/>
      <c r="B115" s="64"/>
      <c r="C115" s="65"/>
      <c r="D115" s="64"/>
      <c r="E115" s="65"/>
      <c r="F115" s="117"/>
      <c r="G115" s="117"/>
      <c r="H115" s="65"/>
      <c r="I115" s="65"/>
      <c r="J115" s="65"/>
      <c r="K115" s="65"/>
      <c r="L115" s="65"/>
    </row>
    <row r="116" spans="1:12" s="66" customFormat="1" ht="16.5" customHeight="1" hidden="1">
      <c r="A116" s="67"/>
      <c r="B116" s="64"/>
      <c r="C116" s="65"/>
      <c r="D116" s="64"/>
      <c r="E116" s="65"/>
      <c r="F116" s="64"/>
      <c r="G116" s="65"/>
      <c r="H116" s="65"/>
      <c r="I116" s="65"/>
      <c r="J116" s="65"/>
      <c r="K116" s="65"/>
      <c r="L116" s="65"/>
    </row>
    <row r="117" spans="1:12" s="66" customFormat="1" ht="13.5" hidden="1">
      <c r="A117" s="67"/>
      <c r="B117" s="68"/>
      <c r="C117" s="69"/>
      <c r="D117" s="69"/>
      <c r="E117" s="69"/>
      <c r="F117" s="69"/>
      <c r="G117" s="69"/>
      <c r="H117" s="65"/>
      <c r="I117" s="65"/>
      <c r="J117" s="65"/>
      <c r="K117" s="65"/>
      <c r="L117" s="65"/>
    </row>
    <row r="118" ht="12.75">
      <c r="A118" s="9"/>
    </row>
    <row r="119" ht="15">
      <c r="A119" s="7" t="s">
        <v>45</v>
      </c>
    </row>
    <row r="120" ht="12.75">
      <c r="A120" s="8"/>
    </row>
    <row r="121" ht="12.75">
      <c r="A121" s="9" t="s">
        <v>151</v>
      </c>
    </row>
    <row r="122" ht="12.75">
      <c r="A122" s="9">
        <v>851</v>
      </c>
    </row>
    <row r="123" ht="12.75">
      <c r="A123" s="120" t="s">
        <v>152</v>
      </c>
    </row>
    <row r="124" ht="12.75">
      <c r="A124" s="121"/>
    </row>
    <row r="125" ht="12.75">
      <c r="A125" s="121"/>
    </row>
    <row r="126" ht="12.75">
      <c r="A126" s="121"/>
    </row>
    <row r="127" ht="12.75">
      <c r="A127" s="121"/>
    </row>
    <row r="128" ht="12.75">
      <c r="A128" s="121"/>
    </row>
    <row r="129" ht="12.75">
      <c r="A129" s="121"/>
    </row>
  </sheetData>
  <sheetProtection/>
  <mergeCells count="26">
    <mergeCell ref="A47:F47"/>
    <mergeCell ref="A61:L61"/>
    <mergeCell ref="A62:L62"/>
    <mergeCell ref="B49:F49"/>
    <mergeCell ref="A56:A57"/>
    <mergeCell ref="B56:C56"/>
    <mergeCell ref="D56:E56"/>
    <mergeCell ref="F56:G56"/>
    <mergeCell ref="H56:I56"/>
    <mergeCell ref="I57:L57"/>
    <mergeCell ref="B30:F30"/>
    <mergeCell ref="A31:A40"/>
    <mergeCell ref="B31:F31"/>
    <mergeCell ref="B32:B33"/>
    <mergeCell ref="C32:C33"/>
    <mergeCell ref="D32:F32"/>
    <mergeCell ref="A123:A129"/>
    <mergeCell ref="A8:F8"/>
    <mergeCell ref="A10:A11"/>
    <mergeCell ref="B10:D10"/>
    <mergeCell ref="A20:A30"/>
    <mergeCell ref="B20:F20"/>
    <mergeCell ref="B21:B23"/>
    <mergeCell ref="C21:C23"/>
    <mergeCell ref="D21:F22"/>
    <mergeCell ref="B29:F29"/>
  </mergeCells>
  <printOptions/>
  <pageMargins left="0.15748031496062992" right="0.2362204724409449" top="0.5118110236220472" bottom="0.3937007874015748" header="0.31496062992125984" footer="0.1968503937007874"/>
  <pageSetup horizontalDpi="600" verticalDpi="600" orientation="landscape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6.421875" style="103" customWidth="1"/>
    <col min="2" max="2" width="21.28125" style="103" customWidth="1"/>
    <col min="3" max="3" width="14.28125" style="103" customWidth="1"/>
    <col min="4" max="4" width="19.7109375" style="103" customWidth="1"/>
    <col min="5" max="5" width="15.140625" style="103" customWidth="1"/>
    <col min="6" max="6" width="15.00390625" style="103" customWidth="1"/>
    <col min="7" max="12" width="9.140625" style="103" customWidth="1"/>
  </cols>
  <sheetData>
    <row r="1" ht="15.75">
      <c r="A1" s="4"/>
    </row>
    <row r="2" spans="1:6" ht="15.75">
      <c r="A2" s="122" t="s">
        <v>61</v>
      </c>
      <c r="B2" s="122"/>
      <c r="C2" s="122"/>
      <c r="D2" s="122"/>
      <c r="E2" s="122"/>
      <c r="F2" s="122"/>
    </row>
    <row r="3" ht="15.75">
      <c r="A3" s="6"/>
    </row>
    <row r="4" spans="1:4" ht="15.75">
      <c r="A4" s="123" t="s">
        <v>125</v>
      </c>
      <c r="B4" s="154" t="s">
        <v>46</v>
      </c>
      <c r="C4" s="155"/>
      <c r="D4" s="156"/>
    </row>
    <row r="5" spans="1:4" ht="15.75">
      <c r="A5" s="123"/>
      <c r="B5" s="10" t="s">
        <v>6</v>
      </c>
      <c r="C5" s="10" t="s">
        <v>7</v>
      </c>
      <c r="D5" s="10" t="s">
        <v>8</v>
      </c>
    </row>
    <row r="6" spans="1:4" ht="31.5">
      <c r="A6" s="11" t="s">
        <v>9</v>
      </c>
      <c r="B6" s="12">
        <v>0</v>
      </c>
      <c r="C6" s="12">
        <v>0</v>
      </c>
      <c r="D6" s="12">
        <v>0</v>
      </c>
    </row>
    <row r="7" spans="1:4" ht="31.5">
      <c r="A7" s="12" t="s">
        <v>10</v>
      </c>
      <c r="B7" s="12">
        <v>0</v>
      </c>
      <c r="C7" s="12">
        <v>0</v>
      </c>
      <c r="D7" s="12">
        <v>0</v>
      </c>
    </row>
    <row r="8" spans="1:4" ht="40.5" customHeight="1">
      <c r="A8" s="11" t="s">
        <v>11</v>
      </c>
      <c r="B8" s="13">
        <v>0</v>
      </c>
      <c r="C8" s="13">
        <v>0</v>
      </c>
      <c r="D8" s="13">
        <v>0</v>
      </c>
    </row>
    <row r="9" spans="1:4" ht="31.5">
      <c r="A9" s="12" t="s">
        <v>12</v>
      </c>
      <c r="B9" s="13">
        <v>0</v>
      </c>
      <c r="C9" s="13">
        <v>0</v>
      </c>
      <c r="D9" s="13">
        <v>0</v>
      </c>
    </row>
    <row r="10" spans="1:4" ht="46.5" customHeight="1">
      <c r="A10" s="11" t="s">
        <v>13</v>
      </c>
      <c r="B10" s="13">
        <f aca="true" t="shared" si="0" ref="B10:D11">B6-B8</f>
        <v>0</v>
      </c>
      <c r="C10" s="13">
        <f t="shared" si="0"/>
        <v>0</v>
      </c>
      <c r="D10" s="13">
        <f t="shared" si="0"/>
        <v>0</v>
      </c>
    </row>
    <row r="11" spans="1:4" ht="31.5">
      <c r="A11" s="11" t="s">
        <v>14</v>
      </c>
      <c r="B11" s="13">
        <f t="shared" si="0"/>
        <v>0</v>
      </c>
      <c r="C11" s="13">
        <f t="shared" si="0"/>
        <v>0</v>
      </c>
      <c r="D11" s="13">
        <f t="shared" si="0"/>
        <v>0</v>
      </c>
    </row>
    <row r="12" ht="15">
      <c r="A12" s="7"/>
    </row>
    <row r="13" ht="15">
      <c r="A13" s="5"/>
    </row>
    <row r="14" spans="1:6" ht="15.75">
      <c r="A14" s="125" t="s">
        <v>15</v>
      </c>
      <c r="B14" s="148"/>
      <c r="C14" s="149"/>
      <c r="D14" s="149"/>
      <c r="E14" s="149"/>
      <c r="F14" s="150"/>
    </row>
    <row r="15" spans="1:6" ht="15.75">
      <c r="A15" s="125"/>
      <c r="B15" s="126" t="s">
        <v>16</v>
      </c>
      <c r="C15" s="127" t="s">
        <v>17</v>
      </c>
      <c r="D15" s="127" t="s">
        <v>48</v>
      </c>
      <c r="E15" s="127"/>
      <c r="F15" s="127"/>
    </row>
    <row r="16" spans="1:6" ht="15.75">
      <c r="A16" s="125"/>
      <c r="B16" s="126"/>
      <c r="C16" s="127"/>
      <c r="D16" s="127"/>
      <c r="E16" s="127"/>
      <c r="F16" s="127"/>
    </row>
    <row r="17" spans="1:6" ht="15.75">
      <c r="A17" s="125"/>
      <c r="B17" s="126"/>
      <c r="C17" s="127"/>
      <c r="D17" s="14" t="s">
        <v>18</v>
      </c>
      <c r="E17" s="14" t="s">
        <v>19</v>
      </c>
      <c r="F17" s="14" t="s">
        <v>20</v>
      </c>
    </row>
    <row r="18" spans="1:6" ht="24">
      <c r="A18" s="125"/>
      <c r="B18" s="104" t="s">
        <v>21</v>
      </c>
      <c r="C18" s="14">
        <v>0</v>
      </c>
      <c r="D18" s="15">
        <v>0</v>
      </c>
      <c r="E18" s="15">
        <v>0</v>
      </c>
      <c r="F18" s="15">
        <v>0</v>
      </c>
    </row>
    <row r="19" spans="1:6" ht="36">
      <c r="A19" s="125"/>
      <c r="B19" s="105" t="s">
        <v>22</v>
      </c>
      <c r="C19" s="17"/>
      <c r="D19" s="17"/>
      <c r="E19" s="17"/>
      <c r="F19" s="17"/>
    </row>
    <row r="20" spans="1:6" ht="24">
      <c r="A20" s="125"/>
      <c r="B20" s="105" t="s">
        <v>23</v>
      </c>
      <c r="C20" s="17">
        <v>0</v>
      </c>
      <c r="D20" s="15">
        <f>D18</f>
        <v>0</v>
      </c>
      <c r="E20" s="15">
        <f>E18</f>
        <v>0</v>
      </c>
      <c r="F20" s="15">
        <v>0</v>
      </c>
    </row>
    <row r="21" spans="1:6" ht="15.75">
      <c r="A21" s="125"/>
      <c r="B21" s="104" t="s">
        <v>24</v>
      </c>
      <c r="C21" s="14">
        <v>0</v>
      </c>
      <c r="D21" s="16">
        <f>D22+D27</f>
        <v>0</v>
      </c>
      <c r="E21" s="16">
        <f>E22+E27</f>
        <v>0</v>
      </c>
      <c r="F21" s="16">
        <f>F22+F27</f>
        <v>0</v>
      </c>
    </row>
    <row r="22" spans="1:6" ht="15.75">
      <c r="A22" s="125"/>
      <c r="B22" s="104" t="s">
        <v>25</v>
      </c>
      <c r="C22" s="17">
        <v>0</v>
      </c>
      <c r="D22" s="15">
        <f>D23</f>
        <v>0</v>
      </c>
      <c r="E22" s="15">
        <f>E23</f>
        <v>0</v>
      </c>
      <c r="F22" s="15">
        <f>F23</f>
        <v>0</v>
      </c>
    </row>
    <row r="23" spans="1:6" ht="12.75">
      <c r="A23" s="125"/>
      <c r="B23" s="104" t="s">
        <v>26</v>
      </c>
      <c r="C23" s="17">
        <v>0</v>
      </c>
      <c r="D23" s="19"/>
      <c r="E23" s="19"/>
      <c r="F23" s="19"/>
    </row>
    <row r="24" spans="1:6" ht="12.75">
      <c r="A24" s="125"/>
      <c r="B24" s="104" t="s">
        <v>27</v>
      </c>
      <c r="C24" s="17">
        <v>0</v>
      </c>
      <c r="D24" s="19"/>
      <c r="E24" s="19"/>
      <c r="F24" s="19"/>
    </row>
    <row r="25" spans="1:6" ht="42" customHeight="1">
      <c r="A25" s="125"/>
      <c r="B25" s="109" t="s">
        <v>28</v>
      </c>
      <c r="C25" s="61">
        <v>0</v>
      </c>
      <c r="D25" s="62"/>
      <c r="E25" s="62"/>
      <c r="F25" s="62"/>
    </row>
    <row r="26" spans="1:6" ht="30.75" customHeight="1">
      <c r="A26" s="125"/>
      <c r="B26" s="104" t="s">
        <v>29</v>
      </c>
      <c r="C26" s="17">
        <v>0</v>
      </c>
      <c r="D26" s="19"/>
      <c r="E26" s="19"/>
      <c r="F26" s="19"/>
    </row>
    <row r="27" spans="1:6" ht="12.75">
      <c r="A27" s="125"/>
      <c r="B27" s="104" t="s">
        <v>30</v>
      </c>
      <c r="C27" s="17">
        <v>0</v>
      </c>
      <c r="D27" s="19"/>
      <c r="E27" s="19"/>
      <c r="F27" s="19"/>
    </row>
    <row r="28" spans="1:6" ht="12.75">
      <c r="A28" s="125"/>
      <c r="B28" s="151" t="s">
        <v>31</v>
      </c>
      <c r="C28" s="152"/>
      <c r="D28" s="152"/>
      <c r="E28" s="152"/>
      <c r="F28" s="153"/>
    </row>
    <row r="29" spans="1:6" ht="15.75" customHeight="1">
      <c r="A29" s="125"/>
      <c r="B29" s="148" t="s">
        <v>32</v>
      </c>
      <c r="C29" s="149"/>
      <c r="D29" s="149"/>
      <c r="E29" s="149"/>
      <c r="F29" s="150"/>
    </row>
    <row r="30" spans="1:6" ht="15.75" customHeight="1">
      <c r="A30" s="20" t="s">
        <v>33</v>
      </c>
      <c r="B30" s="148"/>
      <c r="C30" s="149"/>
      <c r="D30" s="149"/>
      <c r="E30" s="149"/>
      <c r="F30" s="150"/>
    </row>
    <row r="31" spans="1:6" ht="15.75" customHeight="1">
      <c r="A31" s="18"/>
      <c r="B31" s="18"/>
      <c r="C31" s="18"/>
      <c r="D31" s="18"/>
      <c r="E31" s="18"/>
      <c r="F31" s="18"/>
    </row>
    <row r="32" spans="1:6" ht="15.75">
      <c r="A32" s="18"/>
      <c r="B32" s="18"/>
      <c r="C32" s="18"/>
      <c r="D32" s="18"/>
      <c r="E32" s="18"/>
      <c r="F32" s="18"/>
    </row>
    <row r="33" ht="15.75" customHeight="1">
      <c r="A33" s="7"/>
    </row>
    <row r="34" spans="1:5" ht="12.75" customHeight="1">
      <c r="A34" s="11" t="s">
        <v>153</v>
      </c>
      <c r="B34" s="21" t="s">
        <v>154</v>
      </c>
      <c r="C34" s="21" t="s">
        <v>154</v>
      </c>
      <c r="D34" s="21" t="s">
        <v>154</v>
      </c>
      <c r="E34" s="21" t="s">
        <v>154</v>
      </c>
    </row>
    <row r="35" ht="47.25" customHeight="1">
      <c r="A35" s="1"/>
    </row>
    <row r="36" ht="26.25" customHeight="1">
      <c r="A36" s="1"/>
    </row>
    <row r="37" spans="1:6" ht="15.75">
      <c r="A37" s="130" t="s">
        <v>96</v>
      </c>
      <c r="B37" s="130"/>
      <c r="C37" s="130"/>
      <c r="D37" s="130"/>
      <c r="E37" s="130"/>
      <c r="F37" s="130"/>
    </row>
    <row r="38" ht="15.75">
      <c r="A38" s="6"/>
    </row>
    <row r="39" spans="1:6" ht="29.25">
      <c r="A39" s="110" t="s">
        <v>135</v>
      </c>
      <c r="B39" s="145" t="s">
        <v>34</v>
      </c>
      <c r="C39" s="146"/>
      <c r="D39" s="146"/>
      <c r="E39" s="146"/>
      <c r="F39" s="147"/>
    </row>
    <row r="40" spans="1:6" ht="80.25" customHeight="1">
      <c r="A40" s="111"/>
      <c r="B40" s="111"/>
      <c r="C40" s="112" t="s">
        <v>136</v>
      </c>
      <c r="D40" s="112" t="s">
        <v>137</v>
      </c>
      <c r="E40" s="112" t="s">
        <v>138</v>
      </c>
      <c r="F40" s="112" t="s">
        <v>0</v>
      </c>
    </row>
    <row r="41" spans="1:6" ht="90">
      <c r="A41" s="113" t="s">
        <v>139</v>
      </c>
      <c r="B41" s="113" t="s">
        <v>140</v>
      </c>
      <c r="C41" s="22"/>
      <c r="D41" s="114"/>
      <c r="E41" s="114"/>
      <c r="F41" s="114"/>
    </row>
    <row r="42" spans="1:6" ht="135">
      <c r="A42" s="111"/>
      <c r="B42" s="111" t="s">
        <v>59</v>
      </c>
      <c r="C42" s="118"/>
      <c r="D42" s="119">
        <v>1</v>
      </c>
      <c r="E42" s="119">
        <v>1</v>
      </c>
      <c r="F42" s="119">
        <v>1</v>
      </c>
    </row>
    <row r="43" spans="1:6" ht="15.75">
      <c r="A43" s="1"/>
      <c r="C43" s="106"/>
      <c r="D43" s="106"/>
      <c r="E43" s="106"/>
      <c r="F43" s="106"/>
    </row>
    <row r="44" ht="15">
      <c r="A44" s="7"/>
    </row>
    <row r="45" ht="29.25" customHeight="1">
      <c r="A45" s="7"/>
    </row>
    <row r="46" spans="1:11" ht="12.75">
      <c r="A46" s="136" t="s">
        <v>35</v>
      </c>
      <c r="B46" s="137" t="s">
        <v>36</v>
      </c>
      <c r="C46" s="138"/>
      <c r="D46" s="137" t="s">
        <v>37</v>
      </c>
      <c r="E46" s="138"/>
      <c r="F46" s="137" t="s">
        <v>57</v>
      </c>
      <c r="G46" s="138"/>
      <c r="H46" s="38" t="s">
        <v>53</v>
      </c>
      <c r="I46" s="38" t="s">
        <v>54</v>
      </c>
      <c r="J46" s="38" t="s">
        <v>55</v>
      </c>
      <c r="K46" s="38" t="s">
        <v>56</v>
      </c>
    </row>
    <row r="47" spans="1:11" ht="25.5">
      <c r="A47" s="136"/>
      <c r="B47" s="39" t="s">
        <v>38</v>
      </c>
      <c r="C47" s="39" t="s">
        <v>39</v>
      </c>
      <c r="D47" s="39" t="s">
        <v>38</v>
      </c>
      <c r="E47" s="39" t="s">
        <v>39</v>
      </c>
      <c r="F47" s="39" t="s">
        <v>38</v>
      </c>
      <c r="G47" s="39" t="s">
        <v>39</v>
      </c>
      <c r="H47" s="141" t="s">
        <v>40</v>
      </c>
      <c r="I47" s="141"/>
      <c r="J47" s="141"/>
      <c r="K47" s="141"/>
    </row>
    <row r="48" spans="1:11" ht="25.5">
      <c r="A48" s="23" t="s">
        <v>41</v>
      </c>
      <c r="B48" s="24">
        <v>1</v>
      </c>
      <c r="C48" s="33"/>
      <c r="D48" s="24">
        <v>1</v>
      </c>
      <c r="E48" s="33"/>
      <c r="F48" s="24">
        <v>1</v>
      </c>
      <c r="G48" s="33"/>
      <c r="H48" s="24">
        <v>1</v>
      </c>
      <c r="I48" s="24">
        <v>1</v>
      </c>
      <c r="J48" s="24">
        <v>1</v>
      </c>
      <c r="K48" s="24">
        <v>1</v>
      </c>
    </row>
    <row r="49" spans="1:11" ht="51">
      <c r="A49" s="25" t="s">
        <v>155</v>
      </c>
      <c r="B49" s="26"/>
      <c r="C49" s="34"/>
      <c r="D49" s="27"/>
      <c r="E49" s="34"/>
      <c r="F49" s="27"/>
      <c r="G49" s="34"/>
      <c r="H49" s="34" t="s">
        <v>156</v>
      </c>
      <c r="I49" s="34" t="s">
        <v>156</v>
      </c>
      <c r="J49" s="34" t="s">
        <v>156</v>
      </c>
      <c r="K49" s="34" t="s">
        <v>156</v>
      </c>
    </row>
    <row r="50" spans="1:11" ht="12.75">
      <c r="A50" s="25" t="s">
        <v>24</v>
      </c>
      <c r="B50" s="26"/>
      <c r="C50" s="34"/>
      <c r="D50" s="27"/>
      <c r="E50" s="34"/>
      <c r="F50" s="27"/>
      <c r="G50" s="34"/>
      <c r="H50" s="34" t="str">
        <f>H49</f>
        <v>165600
235628</v>
      </c>
      <c r="I50" s="34" t="str">
        <f>I49</f>
        <v>165600
235628</v>
      </c>
      <c r="J50" s="34" t="str">
        <f>J49</f>
        <v>165600
235628</v>
      </c>
      <c r="K50" s="34" t="str">
        <f>K49</f>
        <v>165600
235628</v>
      </c>
    </row>
    <row r="51" spans="1:11" ht="12.75">
      <c r="A51" s="142" t="s">
        <v>157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4"/>
    </row>
    <row r="52" spans="1:11" ht="24.75" customHeight="1">
      <c r="A52" s="132" t="s">
        <v>158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4"/>
    </row>
    <row r="53" spans="1:11" ht="25.5">
      <c r="A53" s="23" t="s">
        <v>42</v>
      </c>
      <c r="B53" s="28">
        <v>1</v>
      </c>
      <c r="C53" s="31"/>
      <c r="D53" s="28">
        <v>1</v>
      </c>
      <c r="E53" s="31"/>
      <c r="F53" s="28">
        <v>1</v>
      </c>
      <c r="G53" s="31"/>
      <c r="H53" s="31">
        <v>1</v>
      </c>
      <c r="I53" s="31">
        <v>1</v>
      </c>
      <c r="J53" s="31">
        <v>1</v>
      </c>
      <c r="K53" s="31">
        <v>1</v>
      </c>
    </row>
    <row r="54" spans="1:11" ht="12.75">
      <c r="A54" s="23" t="s">
        <v>21</v>
      </c>
      <c r="B54" s="28"/>
      <c r="C54" s="31">
        <f>C55</f>
        <v>0</v>
      </c>
      <c r="D54" s="28"/>
      <c r="E54" s="31">
        <f>E55</f>
        <v>0</v>
      </c>
      <c r="F54" s="28"/>
      <c r="G54" s="31">
        <f>G55</f>
        <v>0</v>
      </c>
      <c r="H54" s="31">
        <f>H55</f>
        <v>165600</v>
      </c>
      <c r="I54" s="31">
        <f>I55</f>
        <v>165600</v>
      </c>
      <c r="J54" s="31">
        <f>J55</f>
        <v>165600</v>
      </c>
      <c r="K54" s="31">
        <f>K55</f>
        <v>165600</v>
      </c>
    </row>
    <row r="55" spans="1:11" ht="12.75">
      <c r="A55" s="23" t="s">
        <v>24</v>
      </c>
      <c r="B55" s="28"/>
      <c r="C55" s="31"/>
      <c r="D55" s="28"/>
      <c r="E55" s="31"/>
      <c r="F55" s="28"/>
      <c r="G55" s="31"/>
      <c r="H55" s="31">
        <f>H56+H61+H65</f>
        <v>165600</v>
      </c>
      <c r="I55" s="31">
        <f>I56+I61+I65</f>
        <v>165600</v>
      </c>
      <c r="J55" s="31">
        <f>J56+J61+J65</f>
        <v>165600</v>
      </c>
      <c r="K55" s="31">
        <f>K56+K61+K65</f>
        <v>165600</v>
      </c>
    </row>
    <row r="56" spans="1:11" ht="12.75">
      <c r="A56" s="2" t="s">
        <v>27</v>
      </c>
      <c r="B56" s="28"/>
      <c r="C56" s="31"/>
      <c r="D56" s="28"/>
      <c r="E56" s="31"/>
      <c r="F56" s="28"/>
      <c r="G56" s="31"/>
      <c r="H56" s="31">
        <v>12288</v>
      </c>
      <c r="I56" s="31">
        <v>12288</v>
      </c>
      <c r="J56" s="31">
        <v>12288</v>
      </c>
      <c r="K56" s="31">
        <v>12288</v>
      </c>
    </row>
    <row r="57" spans="1:11" ht="25.5" customHeight="1">
      <c r="A57" s="2"/>
      <c r="B57" s="28"/>
      <c r="C57" s="31"/>
      <c r="D57" s="28"/>
      <c r="E57" s="31"/>
      <c r="F57" s="28"/>
      <c r="G57" s="31"/>
      <c r="H57" s="31"/>
      <c r="I57" s="31"/>
      <c r="J57" s="31"/>
      <c r="K57" s="31"/>
    </row>
    <row r="58" spans="1:12" ht="15" customHeight="1">
      <c r="A58" s="32" t="s">
        <v>43</v>
      </c>
      <c r="B58" s="35"/>
      <c r="C58" s="37"/>
      <c r="D58" s="35"/>
      <c r="E58" s="37"/>
      <c r="F58" s="35"/>
      <c r="G58" s="37"/>
      <c r="H58" s="37">
        <v>9900</v>
      </c>
      <c r="I58" s="37">
        <v>9900</v>
      </c>
      <c r="J58" s="37">
        <v>9900</v>
      </c>
      <c r="K58" s="37">
        <v>9900</v>
      </c>
      <c r="L58" s="36"/>
    </row>
    <row r="59" spans="1:12" ht="25.5">
      <c r="A59" s="75" t="s">
        <v>97</v>
      </c>
      <c r="B59" s="35"/>
      <c r="C59" s="37"/>
      <c r="D59" s="35"/>
      <c r="E59" s="37"/>
      <c r="F59" s="35"/>
      <c r="G59" s="37"/>
      <c r="H59" s="76">
        <v>9900</v>
      </c>
      <c r="I59" s="76">
        <v>9900</v>
      </c>
      <c r="J59" s="76">
        <v>9900</v>
      </c>
      <c r="K59" s="76">
        <v>9900</v>
      </c>
      <c r="L59" s="36"/>
    </row>
    <row r="60" spans="1:12" ht="12.75">
      <c r="A60" s="32"/>
      <c r="B60" s="35"/>
      <c r="C60" s="37"/>
      <c r="D60" s="35"/>
      <c r="E60" s="37"/>
      <c r="F60" s="35"/>
      <c r="G60" s="37"/>
      <c r="H60" s="37"/>
      <c r="I60" s="37"/>
      <c r="J60" s="37"/>
      <c r="K60" s="37"/>
      <c r="L60" s="36"/>
    </row>
    <row r="61" spans="1:12" ht="12.75">
      <c r="A61" s="23" t="s">
        <v>29</v>
      </c>
      <c r="B61" s="42"/>
      <c r="C61" s="41"/>
      <c r="D61" s="42"/>
      <c r="E61" s="41"/>
      <c r="F61" s="42"/>
      <c r="G61" s="41"/>
      <c r="H61" s="41">
        <v>153312</v>
      </c>
      <c r="I61" s="41">
        <v>153312</v>
      </c>
      <c r="J61" s="41">
        <v>153312</v>
      </c>
      <c r="K61" s="41">
        <v>153312</v>
      </c>
      <c r="L61" s="44"/>
    </row>
    <row r="62" spans="1:11" ht="25.5">
      <c r="A62" s="75" t="s">
        <v>98</v>
      </c>
      <c r="B62" s="28"/>
      <c r="C62" s="31"/>
      <c r="D62" s="28"/>
      <c r="E62" s="31"/>
      <c r="F62" s="28"/>
      <c r="G62" s="31"/>
      <c r="H62" s="31">
        <f>2500*60</f>
        <v>150000</v>
      </c>
      <c r="I62" s="31">
        <f>2500*60</f>
        <v>150000</v>
      </c>
      <c r="J62" s="31">
        <f>2500*60</f>
        <v>150000</v>
      </c>
      <c r="K62" s="31">
        <f>2500*60</f>
        <v>150000</v>
      </c>
    </row>
    <row r="63" spans="1:11" ht="25.5">
      <c r="A63" s="32" t="s">
        <v>99</v>
      </c>
      <c r="B63" s="28"/>
      <c r="C63" s="31"/>
      <c r="D63" s="28"/>
      <c r="E63" s="31"/>
      <c r="F63" s="28"/>
      <c r="G63" s="31"/>
      <c r="H63" s="31">
        <f>3312</f>
        <v>3312</v>
      </c>
      <c r="I63" s="31">
        <f>3312</f>
        <v>3312</v>
      </c>
      <c r="J63" s="31">
        <f>3312</f>
        <v>3312</v>
      </c>
      <c r="K63" s="31">
        <f>3312</f>
        <v>3312</v>
      </c>
    </row>
    <row r="64" spans="1:12" s="36" customFormat="1" ht="13.5">
      <c r="A64" s="43"/>
      <c r="B64" s="40" t="s">
        <v>60</v>
      </c>
      <c r="C64" s="41">
        <f>SUM(C62:C63)</f>
        <v>0</v>
      </c>
      <c r="D64" s="41"/>
      <c r="E64" s="41">
        <f aca="true" t="shared" si="1" ref="E64:K64">SUM(E62:E63)</f>
        <v>0</v>
      </c>
      <c r="F64" s="41"/>
      <c r="G64" s="41">
        <f t="shared" si="1"/>
        <v>0</v>
      </c>
      <c r="H64" s="41">
        <f t="shared" si="1"/>
        <v>153312</v>
      </c>
      <c r="I64" s="41">
        <f t="shared" si="1"/>
        <v>153312</v>
      </c>
      <c r="J64" s="41">
        <f t="shared" si="1"/>
        <v>153312</v>
      </c>
      <c r="K64" s="41">
        <f t="shared" si="1"/>
        <v>153312</v>
      </c>
      <c r="L64" s="44"/>
    </row>
    <row r="65" spans="1:12" s="36" customFormat="1" ht="12.75">
      <c r="A65" s="23" t="s">
        <v>30</v>
      </c>
      <c r="B65" s="28"/>
      <c r="C65" s="31"/>
      <c r="D65" s="28"/>
      <c r="E65" s="31"/>
      <c r="F65" s="28"/>
      <c r="G65" s="31"/>
      <c r="H65" s="31"/>
      <c r="I65" s="31"/>
      <c r="J65" s="31"/>
      <c r="K65" s="31"/>
      <c r="L65" s="103"/>
    </row>
    <row r="66" spans="1:12" s="36" customFormat="1" ht="12.75">
      <c r="A66" s="32"/>
      <c r="B66" s="28"/>
      <c r="C66" s="31"/>
      <c r="D66" s="28"/>
      <c r="E66" s="31"/>
      <c r="F66" s="28"/>
      <c r="G66" s="31"/>
      <c r="H66" s="31"/>
      <c r="I66" s="31"/>
      <c r="J66" s="31"/>
      <c r="K66" s="31"/>
      <c r="L66" s="103"/>
    </row>
    <row r="67" spans="1:12" s="44" customFormat="1" ht="13.5">
      <c r="A67" s="32"/>
      <c r="B67" s="40" t="s">
        <v>60</v>
      </c>
      <c r="C67" s="41">
        <f>C66</f>
        <v>0</v>
      </c>
      <c r="D67" s="28"/>
      <c r="E67" s="31"/>
      <c r="F67" s="28"/>
      <c r="G67" s="31"/>
      <c r="H67" s="31"/>
      <c r="I67" s="31"/>
      <c r="J67" s="31"/>
      <c r="K67" s="31"/>
      <c r="L67" s="103"/>
    </row>
    <row r="68" ht="15">
      <c r="A68" s="7"/>
    </row>
    <row r="69" ht="15">
      <c r="A69" s="7" t="s">
        <v>45</v>
      </c>
    </row>
    <row r="70" spans="1:12" s="44" customFormat="1" ht="12.75">
      <c r="A70" s="8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ht="12.75">
      <c r="A71" s="9" t="s">
        <v>151</v>
      </c>
    </row>
    <row r="72" ht="12.75">
      <c r="A72" s="9">
        <v>851</v>
      </c>
    </row>
    <row r="73" ht="12.75">
      <c r="A73" s="120" t="s">
        <v>152</v>
      </c>
    </row>
    <row r="74" ht="12.75">
      <c r="A74" s="121"/>
    </row>
    <row r="75" ht="12.75">
      <c r="A75" s="121"/>
    </row>
    <row r="76" ht="12.75">
      <c r="A76" s="121"/>
    </row>
    <row r="77" ht="12.75">
      <c r="A77" s="121"/>
    </row>
    <row r="78" ht="12.75">
      <c r="A78" s="121"/>
    </row>
    <row r="79" ht="12.75">
      <c r="A79" s="121"/>
    </row>
    <row r="80" ht="15" customHeight="1"/>
    <row r="81" ht="15" customHeight="1"/>
  </sheetData>
  <sheetProtection/>
  <mergeCells count="21">
    <mergeCell ref="A2:F2"/>
    <mergeCell ref="A4:A5"/>
    <mergeCell ref="B4:D4"/>
    <mergeCell ref="A14:A29"/>
    <mergeCell ref="B14:F14"/>
    <mergeCell ref="C15:C17"/>
    <mergeCell ref="B28:F28"/>
    <mergeCell ref="D15:F16"/>
    <mergeCell ref="H47:K47"/>
    <mergeCell ref="B15:B17"/>
    <mergeCell ref="B29:F29"/>
    <mergeCell ref="B46:C46"/>
    <mergeCell ref="B39:F39"/>
    <mergeCell ref="A37:F37"/>
    <mergeCell ref="B30:F30"/>
    <mergeCell ref="A73:A79"/>
    <mergeCell ref="A52:K52"/>
    <mergeCell ref="A51:K51"/>
    <mergeCell ref="D46:E46"/>
    <mergeCell ref="A46:A47"/>
    <mergeCell ref="F46:G46"/>
  </mergeCells>
  <printOptions/>
  <pageMargins left="0.39" right="0.38" top="0.51" bottom="0.4" header="0.31496062992125984" footer="0.1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62.57421875" style="0" customWidth="1"/>
    <col min="2" max="2" width="12.8515625" style="0" customWidth="1"/>
    <col min="3" max="3" width="16.8515625" style="0" customWidth="1"/>
  </cols>
  <sheetData>
    <row r="1" ht="15">
      <c r="A1" s="45" t="s">
        <v>62</v>
      </c>
    </row>
    <row r="2" ht="12.75">
      <c r="A2" s="46"/>
    </row>
    <row r="3" spans="1:3" ht="12.75">
      <c r="A3" s="47" t="s">
        <v>63</v>
      </c>
      <c r="B3" s="3" t="s">
        <v>64</v>
      </c>
      <c r="C3" s="3" t="s">
        <v>65</v>
      </c>
    </row>
    <row r="4" spans="1:3" ht="12.75">
      <c r="A4" s="47"/>
      <c r="B4" s="3"/>
      <c r="C4" s="3"/>
    </row>
    <row r="5" spans="1:3" ht="12.75">
      <c r="A5" s="50" t="s">
        <v>66</v>
      </c>
      <c r="B5" s="51">
        <v>8.82</v>
      </c>
      <c r="C5" s="52">
        <f>B5*2500</f>
        <v>22050</v>
      </c>
    </row>
    <row r="6" spans="1:3" ht="15">
      <c r="A6" s="53" t="s">
        <v>70</v>
      </c>
      <c r="B6" s="54"/>
      <c r="C6" s="55"/>
    </row>
    <row r="7" spans="1:3" ht="15">
      <c r="A7" s="56" t="s">
        <v>71</v>
      </c>
      <c r="B7" s="57"/>
      <c r="C7" s="58"/>
    </row>
    <row r="8" spans="1:3" ht="12.75">
      <c r="A8" s="50" t="s">
        <v>67</v>
      </c>
      <c r="B8" s="51">
        <v>11.47</v>
      </c>
      <c r="C8" s="52">
        <f>B8*2500</f>
        <v>28675</v>
      </c>
    </row>
    <row r="9" spans="1:3" ht="15">
      <c r="A9" s="53" t="s">
        <v>72</v>
      </c>
      <c r="B9" s="54"/>
      <c r="C9" s="55"/>
    </row>
    <row r="10" spans="1:3" ht="15">
      <c r="A10" s="53" t="s">
        <v>73</v>
      </c>
      <c r="B10" s="54"/>
      <c r="C10" s="55"/>
    </row>
    <row r="11" spans="1:3" ht="15">
      <c r="A11" s="53" t="s">
        <v>74</v>
      </c>
      <c r="B11" s="54"/>
      <c r="C11" s="55"/>
    </row>
    <row r="12" spans="1:3" ht="15">
      <c r="A12" s="56" t="s">
        <v>75</v>
      </c>
      <c r="B12" s="57"/>
      <c r="C12" s="58"/>
    </row>
    <row r="13" spans="1:3" ht="12.75">
      <c r="A13" s="50" t="s">
        <v>68</v>
      </c>
      <c r="B13" s="51">
        <v>13.24</v>
      </c>
      <c r="C13" s="52">
        <f>B13*2500</f>
        <v>33100</v>
      </c>
    </row>
    <row r="14" spans="1:3" ht="15">
      <c r="A14" s="53" t="s">
        <v>76</v>
      </c>
      <c r="B14" s="54"/>
      <c r="C14" s="55"/>
    </row>
    <row r="15" spans="1:3" ht="15">
      <c r="A15" s="53" t="s">
        <v>77</v>
      </c>
      <c r="B15" s="54"/>
      <c r="C15" s="55"/>
    </row>
    <row r="16" spans="1:3" ht="15">
      <c r="A16" s="53" t="s">
        <v>78</v>
      </c>
      <c r="B16" s="54"/>
      <c r="C16" s="55"/>
    </row>
    <row r="17" spans="1:3" ht="15">
      <c r="A17" s="53" t="s">
        <v>79</v>
      </c>
      <c r="B17" s="54"/>
      <c r="C17" s="55"/>
    </row>
    <row r="18" spans="1:3" ht="15">
      <c r="A18" s="53" t="s">
        <v>80</v>
      </c>
      <c r="B18" s="54"/>
      <c r="C18" s="55"/>
    </row>
    <row r="19" spans="1:3" ht="25.5">
      <c r="A19" s="53" t="s">
        <v>81</v>
      </c>
      <c r="B19" s="54"/>
      <c r="C19" s="55"/>
    </row>
    <row r="20" spans="1:3" ht="15">
      <c r="A20" s="56" t="s">
        <v>82</v>
      </c>
      <c r="B20" s="57"/>
      <c r="C20" s="58"/>
    </row>
    <row r="21" spans="1:3" ht="12.75">
      <c r="A21" s="50" t="s">
        <v>69</v>
      </c>
      <c r="B21" s="51">
        <v>26.47</v>
      </c>
      <c r="C21" s="52">
        <f>B21*2500</f>
        <v>66175</v>
      </c>
    </row>
    <row r="22" spans="1:3" ht="25.5">
      <c r="A22" s="53" t="s">
        <v>83</v>
      </c>
      <c r="B22" s="59"/>
      <c r="C22" s="55"/>
    </row>
    <row r="23" spans="1:3" ht="40.5" customHeight="1">
      <c r="A23" s="53" t="s">
        <v>84</v>
      </c>
      <c r="B23" s="59"/>
      <c r="C23" s="55"/>
    </row>
    <row r="24" spans="1:3" ht="23.25" customHeight="1">
      <c r="A24" s="53" t="s">
        <v>85</v>
      </c>
      <c r="B24" s="59"/>
      <c r="C24" s="55"/>
    </row>
    <row r="25" spans="1:3" ht="33.75" customHeight="1">
      <c r="A25" s="53" t="s">
        <v>86</v>
      </c>
      <c r="B25" s="59"/>
      <c r="C25" s="55"/>
    </row>
    <row r="26" spans="1:3" ht="20.25" customHeight="1">
      <c r="A26" s="53" t="s">
        <v>87</v>
      </c>
      <c r="B26" s="59"/>
      <c r="C26" s="55"/>
    </row>
    <row r="27" spans="1:3" ht="18.75" customHeight="1">
      <c r="A27" s="56" t="s">
        <v>88</v>
      </c>
      <c r="B27" s="60"/>
      <c r="C27" s="58"/>
    </row>
    <row r="28" spans="1:3" ht="12.75">
      <c r="A28" s="48" t="s">
        <v>60</v>
      </c>
      <c r="B28" s="48">
        <f>SUM(B5:B27)</f>
        <v>60</v>
      </c>
      <c r="C28" s="49">
        <f>SUM(C5:C27)</f>
        <v>150000</v>
      </c>
    </row>
  </sheetData>
  <sheetProtection/>
  <printOptions/>
  <pageMargins left="0.49" right="0.4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Latvijas Ģeotelpiskās informācijas aģentūra</Manager>
  <Company>Aizsardzības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ģeotelpiskās informācijas attīstības koncepcija (9.3.pielikums)</dc:title>
  <dc:subject>9.3.pielikums</dc:subject>
  <dc:creator>Harijs Baranovs</dc:creator>
  <cp:keywords/>
  <dc:description>H.Baranovs 22004441
Harijs.Baranovs@lgia.gov.lv</dc:description>
  <cp:lastModifiedBy>Aisma Gavare</cp:lastModifiedBy>
  <cp:lastPrinted>2013-12-12T13:58:19Z</cp:lastPrinted>
  <dcterms:created xsi:type="dcterms:W3CDTF">2006-12-13T09:33:09Z</dcterms:created>
  <dcterms:modified xsi:type="dcterms:W3CDTF">2013-12-12T13:58:21Z</dcterms:modified>
  <cp:category>H.Baranovs 22004441</cp:category>
  <cp:version/>
  <cp:contentType/>
  <cp:contentStatus/>
</cp:coreProperties>
</file>