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05" windowHeight="11385" activeTab="0"/>
  </bookViews>
  <sheets>
    <sheet name="Lielie projekti" sheetId="1" r:id="rId1"/>
  </sheets>
  <definedNames>
    <definedName name="_xlfn.AGGREGATE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<sst xmlns="http://schemas.openxmlformats.org/spreadsheetml/2006/main" count="34" uniqueCount="31">
  <si>
    <t>4.pielikums</t>
  </si>
  <si>
    <t>Lielo projektu KF/ERAF finasējuma apguves mērķis sadalījumā pa gadiem (2007-2013)</t>
  </si>
  <si>
    <t>Nr.p.k.</t>
  </si>
  <si>
    <t>Projekta nosaukums</t>
  </si>
  <si>
    <t>KF/ERAF kopā (EUR)*</t>
  </si>
  <si>
    <t>KF/ERAF kopā (LVL)*</t>
  </si>
  <si>
    <t xml:space="preserve"> KF/ERAF finansējuma apguve pa gadiem (LVL)*</t>
  </si>
  <si>
    <t>Satiksmes ministrija</t>
  </si>
  <si>
    <t>Otrā sliežu ceļa būvniecība  Skrīveri - Krustpils ( Rīga - Krustpils iecirknis)</t>
  </si>
  <si>
    <t>Autoceļa E 22 posma Rīga (Tīnuži) – Koknese būvniecība</t>
  </si>
  <si>
    <t>Autoceļa E 22 posma Ludza – Terehova būvniecība</t>
  </si>
  <si>
    <t>Infrastruktūras attīstība Krievu salā ostas aktivitāšu pārcelšanai no pilsētas centra (Rīgas brīvostas teritorija)</t>
  </si>
  <si>
    <t>Infrastruktūras attīstība lidostā „Rīga”</t>
  </si>
  <si>
    <t>Rīgas piepilsētas dzelzceļa pasažieru pārvadājumu sistēmas modernizācija un dīzeļvilcienu  ritošā sastāva atjaunošana</t>
  </si>
  <si>
    <t xml:space="preserve">KOPĀ: </t>
  </si>
  <si>
    <t>Vides aizsardzības un reģionālās attīstības ministrija</t>
  </si>
  <si>
    <t>Vēsturiski piesārņoto vietu "Inčukalna sērskābā gudronu dīķi" sanācijas darbi</t>
  </si>
  <si>
    <t xml:space="preserve">Ministru prezidents                                        </t>
  </si>
  <si>
    <t xml:space="preserve">         V.Dombrovskis</t>
  </si>
  <si>
    <t>Iesniedzējs:</t>
  </si>
  <si>
    <t>finanšu ministrs          </t>
  </si>
  <si>
    <t>   </t>
  </si>
  <si>
    <t xml:space="preserve">         </t>
  </si>
  <si>
    <t>A.Vilks</t>
  </si>
  <si>
    <t>D.Rancāne</t>
  </si>
  <si>
    <t xml:space="preserve">Finanšu ministrijas </t>
  </si>
  <si>
    <t xml:space="preserve">ES fondu uzraudzības departamenta </t>
  </si>
  <si>
    <t>direktore</t>
  </si>
  <si>
    <t xml:space="preserve">67095485, Diana.Rancane@fm.gov.lv  </t>
  </si>
  <si>
    <r>
      <t xml:space="preserve">* </t>
    </r>
    <r>
      <rPr>
        <sz val="10"/>
        <color indexed="8"/>
        <rFont val="Times"/>
        <family val="1"/>
      </rPr>
      <t>veiktie maksājumi projekta ietvaros</t>
    </r>
  </si>
  <si>
    <t>25.02.2011. 09:00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</si>
</sst>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81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name val="BaltOptima"/>
      <family val="0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1"/>
      <color indexed="8"/>
      <name val="Times"/>
      <family val="1"/>
    </font>
    <font>
      <sz val="11"/>
      <color indexed="8"/>
      <name val="Times"/>
      <family val="1"/>
    </font>
    <font>
      <b/>
      <sz val="12"/>
      <color indexed="8"/>
      <name val="Times"/>
      <family val="1"/>
    </font>
    <font>
      <sz val="10"/>
      <color indexed="8"/>
      <name val="Times"/>
      <family val="1"/>
    </font>
    <font>
      <b/>
      <sz val="10"/>
      <color indexed="8"/>
      <name val="Times"/>
      <family val="1"/>
    </font>
    <font>
      <sz val="7"/>
      <color indexed="8"/>
      <name val="Times"/>
      <family val="1"/>
    </font>
    <font>
      <b/>
      <sz val="7"/>
      <color indexed="8"/>
      <name val="Times"/>
      <family val="1"/>
    </font>
    <font>
      <sz val="16"/>
      <color indexed="8"/>
      <name val="Times"/>
      <family val="1"/>
    </font>
    <font>
      <sz val="13"/>
      <color indexed="8"/>
      <name val="Times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9.35"/>
      <color indexed="12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4"/>
      <color indexed="8"/>
      <name val="Times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0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9.35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0"/>
      <color theme="1"/>
      <name val="Arial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"/>
      <family val="1"/>
    </font>
    <font>
      <i/>
      <sz val="14"/>
      <color theme="1"/>
      <name val="Times"/>
      <family val="1"/>
    </font>
    <font>
      <sz val="16"/>
      <color theme="1"/>
      <name val="Times"/>
      <family val="1"/>
    </font>
    <font>
      <b/>
      <sz val="12"/>
      <color theme="1"/>
      <name val="Times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256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4" fillId="3" borderId="0" applyNumberFormat="0" applyBorder="0" applyAlignment="0" applyProtection="0"/>
    <xf numFmtId="0" fontId="57" fillId="4" borderId="0" applyNumberFormat="0" applyBorder="0" applyAlignment="0" applyProtection="0"/>
    <xf numFmtId="0" fontId="4" fillId="5" borderId="0" applyNumberFormat="0" applyBorder="0" applyAlignment="0" applyProtection="0"/>
    <xf numFmtId="0" fontId="57" fillId="6" borderId="0" applyNumberFormat="0" applyBorder="0" applyAlignment="0" applyProtection="0"/>
    <xf numFmtId="0" fontId="4" fillId="7" borderId="0" applyNumberFormat="0" applyBorder="0" applyAlignment="0" applyProtection="0"/>
    <xf numFmtId="0" fontId="57" fillId="8" borderId="0" applyNumberFormat="0" applyBorder="0" applyAlignment="0" applyProtection="0"/>
    <xf numFmtId="0" fontId="4" fillId="9" borderId="0" applyNumberFormat="0" applyBorder="0" applyAlignment="0" applyProtection="0"/>
    <xf numFmtId="0" fontId="57" fillId="10" borderId="0" applyNumberFormat="0" applyBorder="0" applyAlignment="0" applyProtection="0"/>
    <xf numFmtId="0" fontId="4" fillId="11" borderId="0" applyNumberFormat="0" applyBorder="0" applyAlignment="0" applyProtection="0"/>
    <xf numFmtId="0" fontId="57" fillId="12" borderId="0" applyNumberFormat="0" applyBorder="0" applyAlignment="0" applyProtection="0"/>
    <xf numFmtId="0" fontId="4" fillId="13" borderId="0" applyNumberFormat="0" applyBorder="0" applyAlignment="0" applyProtection="0"/>
    <xf numFmtId="0" fontId="57" fillId="14" borderId="0" applyNumberFormat="0" applyBorder="0" applyAlignment="0" applyProtection="0"/>
    <xf numFmtId="0" fontId="4" fillId="15" borderId="0" applyNumberFormat="0" applyBorder="0" applyAlignment="0" applyProtection="0"/>
    <xf numFmtId="0" fontId="57" fillId="16" borderId="0" applyNumberFormat="0" applyBorder="0" applyAlignment="0" applyProtection="0"/>
    <xf numFmtId="0" fontId="4" fillId="5" borderId="0" applyNumberFormat="0" applyBorder="0" applyAlignment="0" applyProtection="0"/>
    <xf numFmtId="0" fontId="57" fillId="17" borderId="0" applyNumberFormat="0" applyBorder="0" applyAlignment="0" applyProtection="0"/>
    <xf numFmtId="0" fontId="4" fillId="18" borderId="0" applyNumberFormat="0" applyBorder="0" applyAlignment="0" applyProtection="0"/>
    <xf numFmtId="0" fontId="57" fillId="19" borderId="0" applyNumberFormat="0" applyBorder="0" applyAlignment="0" applyProtection="0"/>
    <xf numFmtId="0" fontId="4" fillId="20" borderId="0" applyNumberFormat="0" applyBorder="0" applyAlignment="0" applyProtection="0"/>
    <xf numFmtId="0" fontId="57" fillId="21" borderId="0" applyNumberFormat="0" applyBorder="0" applyAlignment="0" applyProtection="0"/>
    <xf numFmtId="0" fontId="4" fillId="15" borderId="0" applyNumberFormat="0" applyBorder="0" applyAlignment="0" applyProtection="0"/>
    <xf numFmtId="0" fontId="57" fillId="22" borderId="0" applyNumberFormat="0" applyBorder="0" applyAlignment="0" applyProtection="0"/>
    <xf numFmtId="0" fontId="4" fillId="23" borderId="0" applyNumberFormat="0" applyBorder="0" applyAlignment="0" applyProtection="0"/>
    <xf numFmtId="0" fontId="58" fillId="24" borderId="0" applyNumberFormat="0" applyBorder="0" applyAlignment="0" applyProtection="0"/>
    <xf numFmtId="0" fontId="5" fillId="15" borderId="0" applyNumberFormat="0" applyBorder="0" applyAlignment="0" applyProtection="0"/>
    <xf numFmtId="0" fontId="58" fillId="25" borderId="0" applyNumberFormat="0" applyBorder="0" applyAlignment="0" applyProtection="0"/>
    <xf numFmtId="0" fontId="5" fillId="5" borderId="0" applyNumberFormat="0" applyBorder="0" applyAlignment="0" applyProtection="0"/>
    <xf numFmtId="0" fontId="58" fillId="26" borderId="0" applyNumberFormat="0" applyBorder="0" applyAlignment="0" applyProtection="0"/>
    <xf numFmtId="0" fontId="5" fillId="18" borderId="0" applyNumberFormat="0" applyBorder="0" applyAlignment="0" applyProtection="0"/>
    <xf numFmtId="0" fontId="58" fillId="27" borderId="0" applyNumberFormat="0" applyBorder="0" applyAlignment="0" applyProtection="0"/>
    <xf numFmtId="0" fontId="5" fillId="20" borderId="0" applyNumberFormat="0" applyBorder="0" applyAlignment="0" applyProtection="0"/>
    <xf numFmtId="0" fontId="58" fillId="28" borderId="0" applyNumberFormat="0" applyBorder="0" applyAlignment="0" applyProtection="0"/>
    <xf numFmtId="0" fontId="5" fillId="15" borderId="0" applyNumberFormat="0" applyBorder="0" applyAlignment="0" applyProtection="0"/>
    <xf numFmtId="0" fontId="58" fillId="29" borderId="0" applyNumberFormat="0" applyBorder="0" applyAlignment="0" applyProtection="0"/>
    <xf numFmtId="0" fontId="5" fillId="23" borderId="0" applyNumberFormat="0" applyBorder="0" applyAlignment="0" applyProtection="0"/>
    <xf numFmtId="0" fontId="5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58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5" fillId="37" borderId="0" applyNumberFormat="0" applyBorder="0" applyAlignment="0" applyProtection="0"/>
    <xf numFmtId="0" fontId="58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5" fillId="41" borderId="0" applyNumberFormat="0" applyBorder="0" applyAlignment="0" applyProtection="0"/>
    <xf numFmtId="0" fontId="58" fillId="42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5" fillId="41" borderId="0" applyNumberFormat="0" applyBorder="0" applyAlignment="0" applyProtection="0"/>
    <xf numFmtId="0" fontId="58" fillId="43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2" borderId="0" applyNumberFormat="0" applyBorder="0" applyAlignment="0" applyProtection="0"/>
    <xf numFmtId="0" fontId="58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36" borderId="0" applyNumberFormat="0" applyBorder="0" applyAlignment="0" applyProtection="0"/>
    <xf numFmtId="0" fontId="5" fillId="46" borderId="0" applyNumberFormat="0" applyBorder="0" applyAlignment="0" applyProtection="0"/>
    <xf numFmtId="4" fontId="59" fillId="6" borderId="1">
      <alignment/>
      <protection/>
    </xf>
    <xf numFmtId="0" fontId="60" fillId="47" borderId="0" applyNumberFormat="0" applyBorder="0" applyAlignment="0" applyProtection="0"/>
    <xf numFmtId="0" fontId="6" fillId="36" borderId="0" applyNumberFormat="0" applyBorder="0" applyAlignment="0" applyProtection="0"/>
    <xf numFmtId="0" fontId="61" fillId="48" borderId="2" applyNumberFormat="0" applyAlignment="0" applyProtection="0"/>
    <xf numFmtId="0" fontId="62" fillId="49" borderId="3" applyNumberFormat="0" applyAlignment="0" applyProtection="0"/>
    <xf numFmtId="0" fontId="7" fillId="37" borderId="4" applyNumberFormat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164" fontId="10" fillId="0" borderId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53" borderId="0" applyNumberFormat="0" applyBorder="0" applyAlignment="0" applyProtection="0"/>
    <xf numFmtId="0" fontId="12" fillId="54" borderId="0" applyNumberFormat="0" applyBorder="0" applyAlignment="0" applyProtection="0"/>
    <xf numFmtId="0" fontId="65" fillId="0" borderId="5" applyNumberFormat="0" applyFill="0" applyAlignment="0" applyProtection="0"/>
    <xf numFmtId="0" fontId="13" fillId="0" borderId="6" applyNumberFormat="0" applyFill="0" applyAlignment="0" applyProtection="0"/>
    <xf numFmtId="0" fontId="66" fillId="0" borderId="7" applyNumberFormat="0" applyFill="0" applyAlignment="0" applyProtection="0"/>
    <xf numFmtId="0" fontId="14" fillId="0" borderId="8" applyNumberFormat="0" applyFill="0" applyAlignment="0" applyProtection="0"/>
    <xf numFmtId="0" fontId="67" fillId="0" borderId="9" applyNumberFormat="0" applyFill="0" applyAlignment="0" applyProtection="0"/>
    <xf numFmtId="0" fontId="15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55" borderId="2" applyNumberFormat="0" applyAlignment="0" applyProtection="0"/>
    <xf numFmtId="165" fontId="10" fillId="7" borderId="0">
      <alignment/>
      <protection/>
    </xf>
    <xf numFmtId="0" fontId="70" fillId="0" borderId="11" applyNumberFormat="0" applyFill="0" applyAlignment="0" applyProtection="0"/>
    <xf numFmtId="0" fontId="16" fillId="0" borderId="12" applyNumberFormat="0" applyFill="0" applyAlignment="0" applyProtection="0"/>
    <xf numFmtId="0" fontId="71" fillId="5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7" fillId="57" borderId="13" applyNumberFormat="0" applyFont="0" applyAlignment="0" applyProtection="0"/>
    <xf numFmtId="0" fontId="8" fillId="45" borderId="14" applyNumberFormat="0" applyFont="0" applyAlignment="0" applyProtection="0"/>
    <xf numFmtId="0" fontId="73" fillId="48" borderId="1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164" fontId="10" fillId="58" borderId="0" applyBorder="0" applyProtection="0">
      <alignment/>
    </xf>
    <xf numFmtId="4" fontId="21" fillId="59" borderId="16" applyNumberFormat="0" applyProtection="0">
      <alignment vertical="center"/>
    </xf>
    <xf numFmtId="4" fontId="2" fillId="0" borderId="0" applyNumberFormat="0" applyProtection="0">
      <alignment/>
    </xf>
    <xf numFmtId="4" fontId="22" fillId="59" borderId="16" applyNumberFormat="0" applyProtection="0">
      <alignment vertical="center"/>
    </xf>
    <xf numFmtId="4" fontId="22" fillId="59" borderId="16" applyNumberFormat="0" applyProtection="0">
      <alignment vertical="center"/>
    </xf>
    <xf numFmtId="4" fontId="21" fillId="59" borderId="16" applyNumberFormat="0" applyProtection="0">
      <alignment horizontal="left" vertical="center" indent="1"/>
    </xf>
    <xf numFmtId="4" fontId="2" fillId="0" borderId="0" applyNumberFormat="0" applyProtection="0">
      <alignment horizontal="left" wrapText="1" indent="1" shrinkToFit="1"/>
    </xf>
    <xf numFmtId="0" fontId="21" fillId="59" borderId="16" applyNumberFormat="0" applyProtection="0">
      <alignment horizontal="left" vertical="top" indent="1"/>
    </xf>
    <xf numFmtId="0" fontId="21" fillId="59" borderId="16" applyNumberFormat="0" applyProtection="0">
      <alignment horizontal="left" vertical="top" indent="1"/>
    </xf>
    <xf numFmtId="4" fontId="21" fillId="0" borderId="0" applyNumberFormat="0" applyProtection="0">
      <alignment horizontal="left" vertical="center" indent="1"/>
    </xf>
    <xf numFmtId="4" fontId="3" fillId="0" borderId="1" applyNumberFormat="0" applyProtection="0">
      <alignment horizontal="left" vertical="center" indent="1"/>
    </xf>
    <xf numFmtId="4" fontId="18" fillId="13" borderId="16" applyNumberFormat="0" applyProtection="0">
      <alignment horizontal="right" vertical="center"/>
    </xf>
    <xf numFmtId="4" fontId="18" fillId="5" borderId="16" applyNumberFormat="0" applyProtection="0">
      <alignment horizontal="right" vertical="center"/>
    </xf>
    <xf numFmtId="4" fontId="18" fillId="60" borderId="16" applyNumberFormat="0" applyProtection="0">
      <alignment horizontal="right" vertical="center"/>
    </xf>
    <xf numFmtId="4" fontId="18" fillId="61" borderId="16" applyNumberFormat="0" applyProtection="0">
      <alignment horizontal="right" vertical="center"/>
    </xf>
    <xf numFmtId="4" fontId="18" fillId="62" borderId="16" applyNumberFormat="0" applyProtection="0">
      <alignment horizontal="right" vertical="center"/>
    </xf>
    <xf numFmtId="4" fontId="18" fillId="63" borderId="16" applyNumberFormat="0" applyProtection="0">
      <alignment horizontal="right" vertical="center"/>
    </xf>
    <xf numFmtId="4" fontId="18" fillId="18" borderId="16" applyNumberFormat="0" applyProtection="0">
      <alignment horizontal="right" vertical="center"/>
    </xf>
    <xf numFmtId="4" fontId="18" fillId="64" borderId="16" applyNumberFormat="0" applyProtection="0">
      <alignment horizontal="right" vertical="center"/>
    </xf>
    <xf numFmtId="4" fontId="18" fillId="58" borderId="16" applyNumberFormat="0" applyProtection="0">
      <alignment horizontal="right" vertical="center"/>
    </xf>
    <xf numFmtId="4" fontId="21" fillId="65" borderId="17" applyNumberFormat="0" applyProtection="0">
      <alignment horizontal="left" vertical="center" indent="1"/>
    </xf>
    <xf numFmtId="4" fontId="18" fillId="66" borderId="0" applyNumberFormat="0" applyProtection="0">
      <alignment horizontal="left" vertical="center" indent="1"/>
    </xf>
    <xf numFmtId="4" fontId="23" fillId="15" borderId="0" applyNumberFormat="0" applyProtection="0">
      <alignment horizontal="left" vertical="center" indent="1"/>
    </xf>
    <xf numFmtId="4" fontId="23" fillId="15" borderId="0" applyNumberFormat="0" applyProtection="0">
      <alignment horizontal="left" vertical="center" indent="1"/>
    </xf>
    <xf numFmtId="4" fontId="18" fillId="3" borderId="16" applyNumberFormat="0" applyProtection="0">
      <alignment horizontal="right" vertical="center"/>
    </xf>
    <xf numFmtId="4" fontId="18" fillId="66" borderId="0" applyNumberFormat="0" applyProtection="0">
      <alignment horizontal="left" vertical="center" indent="1"/>
    </xf>
    <xf numFmtId="4" fontId="18" fillId="3" borderId="0" applyNumberFormat="0" applyProtection="0">
      <alignment horizontal="left" vertical="center" indent="1"/>
    </xf>
    <xf numFmtId="4" fontId="18" fillId="3" borderId="0" applyNumberFormat="0" applyProtection="0">
      <alignment horizontal="left" vertical="center" indent="1"/>
    </xf>
    <xf numFmtId="0" fontId="24" fillId="0" borderId="0" applyNumberFormat="0" applyProtection="0">
      <alignment horizontal="left" vertical="center" wrapText="1" indent="1" shrinkToFit="1"/>
    </xf>
    <xf numFmtId="0" fontId="24" fillId="0" borderId="0" applyNumberFormat="0" applyProtection="0">
      <alignment horizontal="left" wrapText="1" indent="1" shrinkToFit="1"/>
    </xf>
    <xf numFmtId="0" fontId="8" fillId="15" borderId="16" applyNumberFormat="0" applyProtection="0">
      <alignment horizontal="left" vertical="top" indent="1"/>
    </xf>
    <xf numFmtId="0" fontId="8" fillId="15" borderId="16" applyNumberFormat="0" applyProtection="0">
      <alignment horizontal="left" vertical="top" indent="1"/>
    </xf>
    <xf numFmtId="0" fontId="24" fillId="0" borderId="0" applyNumberFormat="0" applyProtection="0">
      <alignment horizontal="left" vertical="center" wrapText="1" indent="1" shrinkToFit="1"/>
    </xf>
    <xf numFmtId="0" fontId="24" fillId="0" borderId="0" applyNumberFormat="0" applyProtection="0">
      <alignment horizontal="left" wrapText="1" indent="1" shrinkToFit="1"/>
    </xf>
    <xf numFmtId="0" fontId="8" fillId="3" borderId="16" applyNumberFormat="0" applyProtection="0">
      <alignment horizontal="left" vertical="top" indent="1"/>
    </xf>
    <xf numFmtId="0" fontId="8" fillId="3" borderId="16" applyNumberFormat="0" applyProtection="0">
      <alignment horizontal="left" vertical="top" indent="1"/>
    </xf>
    <xf numFmtId="0" fontId="24" fillId="0" borderId="0" applyNumberFormat="0" applyProtection="0">
      <alignment horizontal="left" vertical="center" wrapText="1" indent="1" shrinkToFit="1"/>
    </xf>
    <xf numFmtId="0" fontId="24" fillId="0" borderId="0" applyNumberFormat="0" applyProtection="0">
      <alignment horizontal="left" wrapText="1" indent="1" shrinkToFit="1"/>
    </xf>
    <xf numFmtId="0" fontId="8" fillId="11" borderId="16" applyNumberFormat="0" applyProtection="0">
      <alignment horizontal="left" vertical="top" indent="1"/>
    </xf>
    <xf numFmtId="0" fontId="8" fillId="11" borderId="16" applyNumberFormat="0" applyProtection="0">
      <alignment horizontal="left" vertical="top" indent="1"/>
    </xf>
    <xf numFmtId="0" fontId="8" fillId="0" borderId="1" applyNumberFormat="0" applyProtection="0">
      <alignment horizontal="left" vertical="center" indent="1"/>
    </xf>
    <xf numFmtId="0" fontId="24" fillId="0" borderId="0" applyNumberFormat="0" applyProtection="0">
      <alignment horizontal="left" wrapText="1" indent="1" shrinkToFit="1"/>
    </xf>
    <xf numFmtId="0" fontId="8" fillId="66" borderId="16" applyNumberFormat="0" applyProtection="0">
      <alignment horizontal="left" vertical="top" indent="1"/>
    </xf>
    <xf numFmtId="0" fontId="8" fillId="66" borderId="16" applyNumberFormat="0" applyProtection="0">
      <alignment horizontal="left" vertical="top" indent="1"/>
    </xf>
    <xf numFmtId="0" fontId="8" fillId="9" borderId="1" applyNumberFormat="0">
      <alignment/>
      <protection locked="0"/>
    </xf>
    <xf numFmtId="0" fontId="8" fillId="9" borderId="1" applyNumberFormat="0">
      <alignment/>
      <protection locked="0"/>
    </xf>
    <xf numFmtId="4" fontId="18" fillId="7" borderId="16" applyNumberFormat="0" applyProtection="0">
      <alignment vertical="center"/>
    </xf>
    <xf numFmtId="4" fontId="18" fillId="7" borderId="16" applyNumberFormat="0" applyProtection="0">
      <alignment vertical="center"/>
    </xf>
    <xf numFmtId="4" fontId="25" fillId="7" borderId="16" applyNumberFormat="0" applyProtection="0">
      <alignment vertical="center"/>
    </xf>
    <xf numFmtId="4" fontId="25" fillId="7" borderId="16" applyNumberFormat="0" applyProtection="0">
      <alignment vertical="center"/>
    </xf>
    <xf numFmtId="4" fontId="18" fillId="7" borderId="16" applyNumberFormat="0" applyProtection="0">
      <alignment horizontal="left" vertical="center" indent="1"/>
    </xf>
    <xf numFmtId="4" fontId="18" fillId="0" borderId="1" applyNumberFormat="0" applyProtection="0">
      <alignment horizontal="left" vertical="center" indent="1"/>
    </xf>
    <xf numFmtId="0" fontId="18" fillId="7" borderId="16" applyNumberFormat="0" applyProtection="0">
      <alignment horizontal="left" vertical="top" indent="1"/>
    </xf>
    <xf numFmtId="0" fontId="18" fillId="7" borderId="16" applyNumberFormat="0" applyProtection="0">
      <alignment horizontal="left" vertical="top" indent="1"/>
    </xf>
    <xf numFmtId="4" fontId="18" fillId="0" borderId="1" applyNumberFormat="0" applyProtection="0">
      <alignment horizontal="right" vertical="center"/>
    </xf>
    <xf numFmtId="4" fontId="3" fillId="0" borderId="0" applyNumberFormat="0" applyProtection="0">
      <alignment horizontal="right"/>
    </xf>
    <xf numFmtId="4" fontId="3" fillId="0" borderId="0" applyNumberFormat="0" applyProtection="0">
      <alignment horizontal="right"/>
    </xf>
    <xf numFmtId="4" fontId="25" fillId="66" borderId="16" applyNumberFormat="0" applyProtection="0">
      <alignment horizontal="right" vertical="center"/>
    </xf>
    <xf numFmtId="4" fontId="18" fillId="0" borderId="1" applyNumberFormat="0" applyProtection="0">
      <alignment horizontal="left" wrapText="1" indent="1"/>
    </xf>
    <xf numFmtId="4" fontId="3" fillId="0" borderId="1" applyNumberFormat="0" applyProtection="0">
      <alignment horizontal="left" wrapText="1" indent="1"/>
    </xf>
    <xf numFmtId="4" fontId="3" fillId="0" borderId="0" applyNumberFormat="0" applyProtection="0">
      <alignment horizontal="left" wrapText="1" indent="1"/>
    </xf>
    <xf numFmtId="4" fontId="3" fillId="0" borderId="0" applyNumberFormat="0" applyProtection="0">
      <alignment horizontal="left" wrapText="1" indent="1" shrinkToFit="1"/>
    </xf>
    <xf numFmtId="0" fontId="18" fillId="3" borderId="16" applyNumberFormat="0" applyProtection="0">
      <alignment horizontal="left" vertical="top" indent="1"/>
    </xf>
    <xf numFmtId="0" fontId="18" fillId="3" borderId="16" applyNumberFormat="0" applyProtection="0">
      <alignment horizontal="left" vertical="top" indent="1"/>
    </xf>
    <xf numFmtId="4" fontId="26" fillId="67" borderId="0" applyNumberFormat="0" applyProtection="0">
      <alignment horizontal="left" vertical="center" indent="1"/>
    </xf>
    <xf numFmtId="4" fontId="27" fillId="66" borderId="16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18" applyNumberFormat="0" applyFill="0" applyAlignment="0" applyProtection="0"/>
    <xf numFmtId="164" fontId="10" fillId="20" borderId="0" applyBorder="0" applyProtection="0">
      <alignment/>
    </xf>
    <xf numFmtId="0" fontId="7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horizontal="right"/>
    </xf>
    <xf numFmtId="0" fontId="77" fillId="0" borderId="0" xfId="0" applyFont="1" applyAlignment="1">
      <alignment/>
    </xf>
    <xf numFmtId="0" fontId="77" fillId="0" borderId="0" xfId="0" applyFont="1" applyFill="1" applyAlignment="1">
      <alignment/>
    </xf>
    <xf numFmtId="0" fontId="77" fillId="0" borderId="19" xfId="0" applyFont="1" applyBorder="1" applyAlignment="1">
      <alignment/>
    </xf>
    <xf numFmtId="0" fontId="30" fillId="68" borderId="20" xfId="0" applyFont="1" applyFill="1" applyBorder="1" applyAlignment="1">
      <alignment horizontal="center" vertical="center"/>
    </xf>
    <xf numFmtId="0" fontId="30" fillId="68" borderId="21" xfId="0" applyFont="1" applyFill="1" applyBorder="1" applyAlignment="1">
      <alignment horizontal="center" vertical="center"/>
    </xf>
    <xf numFmtId="0" fontId="30" fillId="68" borderId="22" xfId="0" applyFont="1" applyFill="1" applyBorder="1" applyAlignment="1">
      <alignment horizontal="center" vertical="center"/>
    </xf>
    <xf numFmtId="0" fontId="30" fillId="68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/>
    </xf>
    <xf numFmtId="0" fontId="34" fillId="0" borderId="21" xfId="0" applyFont="1" applyBorder="1" applyAlignment="1">
      <alignment horizontal="center" vertical="center" wrapText="1"/>
    </xf>
    <xf numFmtId="3" fontId="35" fillId="0" borderId="21" xfId="0" applyNumberFormat="1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3" fontId="35" fillId="0" borderId="29" xfId="0" applyNumberFormat="1" applyFont="1" applyBorder="1" applyAlignment="1">
      <alignment horizontal="center" vertical="center"/>
    </xf>
    <xf numFmtId="3" fontId="35" fillId="0" borderId="22" xfId="0" applyNumberFormat="1" applyFont="1" applyBorder="1" applyAlignment="1">
      <alignment horizontal="center" vertical="center"/>
    </xf>
    <xf numFmtId="3" fontId="35" fillId="9" borderId="30" xfId="0" applyNumberFormat="1" applyFont="1" applyFill="1" applyBorder="1" applyAlignment="1">
      <alignment horizontal="center" vertical="center"/>
    </xf>
    <xf numFmtId="3" fontId="35" fillId="0" borderId="24" xfId="0" applyNumberFormat="1" applyFont="1" applyBorder="1" applyAlignment="1">
      <alignment horizontal="center" vertical="center"/>
    </xf>
    <xf numFmtId="0" fontId="34" fillId="9" borderId="21" xfId="0" applyFont="1" applyFill="1" applyBorder="1" applyAlignment="1">
      <alignment horizontal="center" vertical="center" wrapText="1"/>
    </xf>
    <xf numFmtId="3" fontId="35" fillId="0" borderId="20" xfId="0" applyNumberFormat="1" applyFont="1" applyBorder="1" applyAlignment="1">
      <alignment horizontal="center" vertical="center"/>
    </xf>
    <xf numFmtId="3" fontId="35" fillId="9" borderId="21" xfId="0" applyNumberFormat="1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/>
    </xf>
    <xf numFmtId="0" fontId="32" fillId="68" borderId="32" xfId="0" applyFont="1" applyFill="1" applyBorder="1" applyAlignment="1">
      <alignment horizontal="right"/>
    </xf>
    <xf numFmtId="3" fontId="35" fillId="68" borderId="27" xfId="0" applyNumberFormat="1" applyFont="1" applyFill="1" applyBorder="1" applyAlignment="1">
      <alignment horizontal="center" vertical="center"/>
    </xf>
    <xf numFmtId="3" fontId="35" fillId="68" borderId="21" xfId="0" applyNumberFormat="1" applyFont="1" applyFill="1" applyBorder="1" applyAlignment="1">
      <alignment horizontal="center" vertical="center"/>
    </xf>
    <xf numFmtId="3" fontId="35" fillId="68" borderId="26" xfId="0" applyNumberFormat="1" applyFont="1" applyFill="1" applyBorder="1" applyAlignment="1">
      <alignment horizontal="center" vertical="center"/>
    </xf>
    <xf numFmtId="3" fontId="35" fillId="68" borderId="31" xfId="0" applyNumberFormat="1" applyFont="1" applyFill="1" applyBorder="1" applyAlignment="1">
      <alignment horizontal="center" vertical="center"/>
    </xf>
    <xf numFmtId="0" fontId="77" fillId="69" borderId="19" xfId="0" applyFont="1" applyFill="1" applyBorder="1" applyAlignment="1">
      <alignment/>
    </xf>
    <xf numFmtId="3" fontId="35" fillId="0" borderId="33" xfId="0" applyNumberFormat="1" applyFont="1" applyBorder="1" applyAlignment="1">
      <alignment horizontal="center" vertical="center"/>
    </xf>
    <xf numFmtId="3" fontId="35" fillId="0" borderId="34" xfId="0" applyNumberFormat="1" applyFont="1" applyBorder="1" applyAlignment="1">
      <alignment horizontal="center" vertical="center"/>
    </xf>
    <xf numFmtId="3" fontId="35" fillId="0" borderId="35" xfId="0" applyNumberFormat="1" applyFont="1" applyBorder="1" applyAlignment="1">
      <alignment horizontal="center" vertical="center"/>
    </xf>
    <xf numFmtId="3" fontId="35" fillId="0" borderId="36" xfId="0" applyNumberFormat="1" applyFont="1" applyBorder="1" applyAlignment="1">
      <alignment horizontal="center" vertical="center"/>
    </xf>
    <xf numFmtId="3" fontId="35" fillId="0" borderId="37" xfId="0" applyNumberFormat="1" applyFont="1" applyBorder="1" applyAlignment="1">
      <alignment horizontal="center" vertical="center"/>
    </xf>
    <xf numFmtId="3" fontId="35" fillId="0" borderId="38" xfId="0" applyNumberFormat="1" applyFont="1" applyBorder="1" applyAlignment="1">
      <alignment horizontal="center" vertical="center"/>
    </xf>
    <xf numFmtId="0" fontId="32" fillId="68" borderId="39" xfId="0" applyFont="1" applyFill="1" applyBorder="1" applyAlignment="1">
      <alignment horizontal="right"/>
    </xf>
    <xf numFmtId="3" fontId="36" fillId="68" borderId="21" xfId="0" applyNumberFormat="1" applyFont="1" applyFill="1" applyBorder="1" applyAlignment="1">
      <alignment horizontal="center" vertical="center"/>
    </xf>
    <xf numFmtId="3" fontId="36" fillId="68" borderId="25" xfId="0" applyNumberFormat="1" applyFont="1" applyFill="1" applyBorder="1" applyAlignment="1">
      <alignment horizontal="center" vertical="center"/>
    </xf>
    <xf numFmtId="3" fontId="77" fillId="0" borderId="19" xfId="0" applyNumberFormat="1" applyFont="1" applyBorder="1" applyAlignment="1">
      <alignment/>
    </xf>
    <xf numFmtId="3" fontId="7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justify" vertical="center"/>
    </xf>
    <xf numFmtId="0" fontId="38" fillId="0" borderId="0" xfId="0" applyFont="1" applyAlignment="1">
      <alignment horizontal="justify" vertical="center"/>
    </xf>
    <xf numFmtId="0" fontId="79" fillId="0" borderId="0" xfId="0" applyFont="1" applyAlignment="1">
      <alignment/>
    </xf>
    <xf numFmtId="0" fontId="30" fillId="0" borderId="25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77" fillId="0" borderId="41" xfId="0" applyFont="1" applyBorder="1" applyAlignment="1">
      <alignment/>
    </xf>
    <xf numFmtId="0" fontId="30" fillId="0" borderId="25" xfId="0" applyFont="1" applyBorder="1" applyAlignment="1">
      <alignment horizontal="center" wrapText="1"/>
    </xf>
    <xf numFmtId="0" fontId="32" fillId="0" borderId="40" xfId="0" applyFont="1" applyBorder="1" applyAlignment="1">
      <alignment horizontal="center" wrapText="1"/>
    </xf>
    <xf numFmtId="0" fontId="77" fillId="0" borderId="41" xfId="0" applyFont="1" applyBorder="1" applyAlignment="1">
      <alignment wrapText="1"/>
    </xf>
    <xf numFmtId="0" fontId="80" fillId="0" borderId="33" xfId="0" applyFont="1" applyBorder="1" applyAlignment="1">
      <alignment/>
    </xf>
    <xf numFmtId="0" fontId="30" fillId="68" borderId="26" xfId="0" applyFont="1" applyFill="1" applyBorder="1" applyAlignment="1">
      <alignment horizontal="center" vertical="center" wrapText="1"/>
    </xf>
    <xf numFmtId="0" fontId="31" fillId="0" borderId="34" xfId="0" applyFont="1" applyBorder="1" applyAlignment="1">
      <alignment/>
    </xf>
    <xf numFmtId="0" fontId="30" fillId="68" borderId="23" xfId="0" applyFont="1" applyFill="1" applyBorder="1" applyAlignment="1">
      <alignment horizontal="center" vertical="center"/>
    </xf>
    <xf numFmtId="0" fontId="31" fillId="0" borderId="42" xfId="0" applyFont="1" applyBorder="1" applyAlignment="1">
      <alignment/>
    </xf>
    <xf numFmtId="0" fontId="31" fillId="0" borderId="20" xfId="0" applyFont="1" applyBorder="1" applyAlignment="1">
      <alignment wrapText="1"/>
    </xf>
    <xf numFmtId="0" fontId="31" fillId="0" borderId="34" xfId="0" applyFont="1" applyBorder="1" applyAlignment="1">
      <alignment wrapText="1"/>
    </xf>
    <xf numFmtId="0" fontId="30" fillId="68" borderId="25" xfId="0" applyFont="1" applyFill="1" applyBorder="1" applyAlignment="1">
      <alignment horizontal="center" vertical="center" wrapText="1"/>
    </xf>
    <xf numFmtId="0" fontId="30" fillId="68" borderId="40" xfId="0" applyFont="1" applyFill="1" applyBorder="1" applyAlignment="1">
      <alignment horizontal="center" vertical="center" wrapText="1"/>
    </xf>
    <xf numFmtId="0" fontId="30" fillId="68" borderId="41" xfId="0" applyFont="1" applyFill="1" applyBorder="1" applyAlignment="1">
      <alignment horizontal="center" vertical="center" wrapText="1"/>
    </xf>
  </cellXfs>
  <cellStyles count="2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tivitāte" xfId="75"/>
    <cellStyle name="Bad" xfId="76"/>
    <cellStyle name="Bad 2" xfId="77"/>
    <cellStyle name="Calculation" xfId="78"/>
    <cellStyle name="Check Cell" xfId="79"/>
    <cellStyle name="Check Cell 2" xfId="80"/>
    <cellStyle name="Comma" xfId="81"/>
    <cellStyle name="Comma [0]" xfId="82"/>
    <cellStyle name="Comma 2" xfId="83"/>
    <cellStyle name="Comma 3" xfId="84"/>
    <cellStyle name="Currency" xfId="85"/>
    <cellStyle name="Currency [0]" xfId="86"/>
    <cellStyle name="Emphasis 1" xfId="87"/>
    <cellStyle name="Emphasis 2" xfId="88"/>
    <cellStyle name="Emphasis 3" xfId="89"/>
    <cellStyle name="exo" xfId="90"/>
    <cellStyle name="Explanatory Text" xfId="91"/>
    <cellStyle name="Explanatory Text 2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 2" xfId="103"/>
    <cellStyle name="Input" xfId="104"/>
    <cellStyle name="Koefic." xfId="105"/>
    <cellStyle name="Linked Cell" xfId="106"/>
    <cellStyle name="Linked Cell 2" xfId="107"/>
    <cellStyle name="Neutral" xfId="108"/>
    <cellStyle name="Normal 10" xfId="109"/>
    <cellStyle name="Normal 11" xfId="110"/>
    <cellStyle name="Normal 12" xfId="111"/>
    <cellStyle name="Normal 14" xfId="112"/>
    <cellStyle name="Normal 15" xfId="113"/>
    <cellStyle name="Normal 2" xfId="114"/>
    <cellStyle name="Normal 2 10" xfId="115"/>
    <cellStyle name="Normal 2 11" xfId="116"/>
    <cellStyle name="Normal 2 12" xfId="117"/>
    <cellStyle name="Normal 2 13" xfId="118"/>
    <cellStyle name="Normal 2 14" xfId="119"/>
    <cellStyle name="Normal 2 15" xfId="120"/>
    <cellStyle name="Normal 2 16" xfId="121"/>
    <cellStyle name="Normal 2 17" xfId="122"/>
    <cellStyle name="Normal 2 18" xfId="123"/>
    <cellStyle name="Normal 2 19" xfId="124"/>
    <cellStyle name="Normal 2 2" xfId="125"/>
    <cellStyle name="Normal 2 2 2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0" xfId="132"/>
    <cellStyle name="Normal 2 21" xfId="133"/>
    <cellStyle name="Normal 2 22" xfId="134"/>
    <cellStyle name="Normal 2 23" xfId="135"/>
    <cellStyle name="Normal 2 24" xfId="136"/>
    <cellStyle name="Normal 2 25" xfId="137"/>
    <cellStyle name="Normal 2 26" xfId="138"/>
    <cellStyle name="Normal 2 27" xfId="139"/>
    <cellStyle name="Normal 2 28" xfId="140"/>
    <cellStyle name="Normal 2 29" xfId="141"/>
    <cellStyle name="Normal 2 3" xfId="142"/>
    <cellStyle name="Normal 2 3 2" xfId="143"/>
    <cellStyle name="Normal 2 30" xfId="144"/>
    <cellStyle name="Normal 2 31" xfId="145"/>
    <cellStyle name="Normal 2 32" xfId="146"/>
    <cellStyle name="Normal 2 4" xfId="147"/>
    <cellStyle name="Normal 2 5" xfId="148"/>
    <cellStyle name="Normal 2 6" xfId="149"/>
    <cellStyle name="Normal 2 7" xfId="150"/>
    <cellStyle name="Normal 2 8" xfId="151"/>
    <cellStyle name="Normal 2 9" xfId="152"/>
    <cellStyle name="Normal 3" xfId="153"/>
    <cellStyle name="Normal 3 2" xfId="154"/>
    <cellStyle name="Normal 3 3" xfId="155"/>
    <cellStyle name="Normal 3 4" xfId="156"/>
    <cellStyle name="Normal 3 5" xfId="157"/>
    <cellStyle name="Normal 4" xfId="158"/>
    <cellStyle name="Normal 4 2" xfId="159"/>
    <cellStyle name="Normal 4 3" xfId="160"/>
    <cellStyle name="Normal 5" xfId="161"/>
    <cellStyle name="Normal 5 2" xfId="162"/>
    <cellStyle name="Normal 6" xfId="163"/>
    <cellStyle name="Normal 7" xfId="164"/>
    <cellStyle name="Normal 8" xfId="165"/>
    <cellStyle name="Normal 9" xfId="166"/>
    <cellStyle name="Note" xfId="167"/>
    <cellStyle name="Note 2" xfId="168"/>
    <cellStyle name="Output" xfId="169"/>
    <cellStyle name="Parastais 13" xfId="170"/>
    <cellStyle name="Parastais 2" xfId="171"/>
    <cellStyle name="Parastais 2 2" xfId="172"/>
    <cellStyle name="Parastais 2 3" xfId="173"/>
    <cellStyle name="Parastais 2_FMRik_260209_marts_sad1II.variants" xfId="174"/>
    <cellStyle name="Parastais 3" xfId="175"/>
    <cellStyle name="Parastais 4" xfId="176"/>
    <cellStyle name="Parastais 5" xfId="177"/>
    <cellStyle name="Parastais 6" xfId="178"/>
    <cellStyle name="Parastais_FMLikp01_p05_221205_pap_afp_makp" xfId="179"/>
    <cellStyle name="Percent" xfId="180"/>
    <cellStyle name="Percent 2" xfId="181"/>
    <cellStyle name="Percent 3" xfId="182"/>
    <cellStyle name="Pie??m." xfId="183"/>
    <cellStyle name="SAPBEXaggData" xfId="184"/>
    <cellStyle name="SAPBEXaggData 2" xfId="185"/>
    <cellStyle name="SAPBEXaggDataEmph" xfId="186"/>
    <cellStyle name="SAPBEXaggDataEmph 2" xfId="187"/>
    <cellStyle name="SAPBEXaggItem" xfId="188"/>
    <cellStyle name="SAPBEXaggItem 2" xfId="189"/>
    <cellStyle name="SAPBEXaggItemX" xfId="190"/>
    <cellStyle name="SAPBEXaggItemX 2" xfId="191"/>
    <cellStyle name="SAPBEXchaText" xfId="192"/>
    <cellStyle name="SAPBEXchaText 2" xfId="193"/>
    <cellStyle name="SAPBEXexcBad7" xfId="194"/>
    <cellStyle name="SAPBEXexcBad8" xfId="195"/>
    <cellStyle name="SAPBEXexcBad9" xfId="196"/>
    <cellStyle name="SAPBEXexcCritical4" xfId="197"/>
    <cellStyle name="SAPBEXexcCritical5" xfId="198"/>
    <cellStyle name="SAPBEXexcCritical6" xfId="199"/>
    <cellStyle name="SAPBEXexcGood1" xfId="200"/>
    <cellStyle name="SAPBEXexcGood2" xfId="201"/>
    <cellStyle name="SAPBEXexcGood3" xfId="202"/>
    <cellStyle name="SAPBEXfilterDrill" xfId="203"/>
    <cellStyle name="SAPBEXfilterItem" xfId="204"/>
    <cellStyle name="SAPBEXfilterText" xfId="205"/>
    <cellStyle name="SAPBEXfilterText 2" xfId="206"/>
    <cellStyle name="SAPBEXformats" xfId="207"/>
    <cellStyle name="SAPBEXheaderItem" xfId="208"/>
    <cellStyle name="SAPBEXheaderText" xfId="209"/>
    <cellStyle name="SAPBEXheaderText 2" xfId="210"/>
    <cellStyle name="SAPBEXHLevel0" xfId="211"/>
    <cellStyle name="SAPBEXHLevel0 2" xfId="212"/>
    <cellStyle name="SAPBEXHLevel0X" xfId="213"/>
    <cellStyle name="SAPBEXHLevel0X 2" xfId="214"/>
    <cellStyle name="SAPBEXHLevel1" xfId="215"/>
    <cellStyle name="SAPBEXHLevel1 2" xfId="216"/>
    <cellStyle name="SAPBEXHLevel1X" xfId="217"/>
    <cellStyle name="SAPBEXHLevel1X 2" xfId="218"/>
    <cellStyle name="SAPBEXHLevel2" xfId="219"/>
    <cellStyle name="SAPBEXHLevel2 2" xfId="220"/>
    <cellStyle name="SAPBEXHLevel2X" xfId="221"/>
    <cellStyle name="SAPBEXHLevel2X 2" xfId="222"/>
    <cellStyle name="SAPBEXHLevel3" xfId="223"/>
    <cellStyle name="SAPBEXHLevel3 2" xfId="224"/>
    <cellStyle name="SAPBEXHLevel3X" xfId="225"/>
    <cellStyle name="SAPBEXHLevel3X 2" xfId="226"/>
    <cellStyle name="SAPBEXinputData" xfId="227"/>
    <cellStyle name="SAPBEXinputData 2" xfId="228"/>
    <cellStyle name="SAPBEXresData" xfId="229"/>
    <cellStyle name="SAPBEXresData 2" xfId="230"/>
    <cellStyle name="SAPBEXresDataEmph" xfId="231"/>
    <cellStyle name="SAPBEXresDataEmph 2" xfId="232"/>
    <cellStyle name="SAPBEXresItem" xfId="233"/>
    <cellStyle name="SAPBEXresItem 2" xfId="234"/>
    <cellStyle name="SAPBEXresItemX" xfId="235"/>
    <cellStyle name="SAPBEXresItemX 2" xfId="236"/>
    <cellStyle name="SAPBEXstdData" xfId="237"/>
    <cellStyle name="SAPBEXstdData 2" xfId="238"/>
    <cellStyle name="SAPBEXstdData_2009 g _150609" xfId="239"/>
    <cellStyle name="SAPBEXstdDataEmph" xfId="240"/>
    <cellStyle name="SAPBEXstdItem" xfId="241"/>
    <cellStyle name="SAPBEXstdItem 2" xfId="242"/>
    <cellStyle name="SAPBEXstdItem 3" xfId="243"/>
    <cellStyle name="SAPBEXstdItem_FMLikp03_081208_15_aprrez" xfId="244"/>
    <cellStyle name="SAPBEXstdItemX" xfId="245"/>
    <cellStyle name="SAPBEXstdItemX 2" xfId="246"/>
    <cellStyle name="SAPBEXtitle" xfId="247"/>
    <cellStyle name="SAPBEXundefined" xfId="248"/>
    <cellStyle name="Sheet Title" xfId="249"/>
    <cellStyle name="Stils 1" xfId="250"/>
    <cellStyle name="Style 1" xfId="251"/>
    <cellStyle name="Title" xfId="252"/>
    <cellStyle name="Total" xfId="253"/>
    <cellStyle name="V?st." xfId="254"/>
    <cellStyle name="Warning Text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ana.Rancane@f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view="pageLayout" workbookViewId="0" topLeftCell="A1">
      <selection activeCell="A2" sqref="A2:Q2"/>
    </sheetView>
  </sheetViews>
  <sheetFormatPr defaultColWidth="9.140625" defaultRowHeight="28.5" customHeight="1"/>
  <cols>
    <col min="1" max="1" width="4.57421875" style="1" customWidth="1"/>
    <col min="2" max="2" width="25.140625" style="1" customWidth="1"/>
    <col min="3" max="3" width="11.00390625" style="1" hidden="1" customWidth="1"/>
    <col min="4" max="4" width="10.8515625" style="1" customWidth="1"/>
    <col min="5" max="5" width="9.8515625" style="1" hidden="1" customWidth="1"/>
    <col min="6" max="6" width="11.7109375" style="1" customWidth="1"/>
    <col min="7" max="7" width="9.57421875" style="1" hidden="1" customWidth="1"/>
    <col min="8" max="8" width="11.57421875" style="1" customWidth="1"/>
    <col min="9" max="9" width="9.57421875" style="1" hidden="1" customWidth="1"/>
    <col min="10" max="10" width="10.8515625" style="1" customWidth="1"/>
    <col min="11" max="11" width="9.57421875" style="1" hidden="1" customWidth="1"/>
    <col min="12" max="12" width="10.8515625" style="1" customWidth="1"/>
    <col min="13" max="13" width="11.8515625" style="1" hidden="1" customWidth="1"/>
    <col min="14" max="14" width="11.00390625" style="1" customWidth="1"/>
    <col min="15" max="15" width="12.140625" style="1" hidden="1" customWidth="1"/>
    <col min="16" max="16" width="10.57421875" style="1" customWidth="1"/>
    <col min="17" max="17" width="11.28125" style="1" hidden="1" customWidth="1"/>
    <col min="18" max="18" width="10.7109375" style="1" customWidth="1"/>
    <col min="19" max="19" width="9.57421875" style="1" hidden="1" customWidth="1"/>
    <col min="20" max="20" width="11.28125" style="1" customWidth="1"/>
    <col min="21" max="21" width="9.8515625" style="1" hidden="1" customWidth="1"/>
    <col min="22" max="22" width="10.8515625" style="1" customWidth="1"/>
    <col min="23" max="23" width="11.28125" style="1" bestFit="1" customWidth="1"/>
    <col min="24" max="24" width="0" style="1" hidden="1" customWidth="1"/>
    <col min="25" max="16384" width="9.140625" style="1" customWidth="1"/>
  </cols>
  <sheetData>
    <row r="1" spans="21:22" ht="28.5" customHeight="1">
      <c r="U1" s="1" t="s">
        <v>0</v>
      </c>
      <c r="V1" s="2" t="s">
        <v>0</v>
      </c>
    </row>
    <row r="2" spans="1:24" ht="28.5" customHeight="1" thickBo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3"/>
      <c r="X2" s="4"/>
    </row>
    <row r="3" spans="1:24" ht="28.5" customHeight="1" thickBot="1">
      <c r="A3" s="56" t="s">
        <v>2</v>
      </c>
      <c r="B3" s="58" t="s">
        <v>3</v>
      </c>
      <c r="C3" s="56" t="s">
        <v>4</v>
      </c>
      <c r="D3" s="56" t="s">
        <v>5</v>
      </c>
      <c r="E3" s="62" t="s">
        <v>6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4"/>
      <c r="W3" s="5"/>
      <c r="X3" s="4"/>
    </row>
    <row r="4" spans="1:24" ht="28.5" customHeight="1" thickBot="1">
      <c r="A4" s="57"/>
      <c r="B4" s="59"/>
      <c r="C4" s="60"/>
      <c r="D4" s="61"/>
      <c r="E4" s="6">
        <v>2007</v>
      </c>
      <c r="F4" s="6">
        <v>2007</v>
      </c>
      <c r="G4" s="6">
        <v>2008</v>
      </c>
      <c r="H4" s="6">
        <v>2008</v>
      </c>
      <c r="I4" s="6">
        <v>2009</v>
      </c>
      <c r="J4" s="6">
        <v>2009</v>
      </c>
      <c r="K4" s="6">
        <v>2010</v>
      </c>
      <c r="L4" s="6">
        <v>2010</v>
      </c>
      <c r="M4" s="6">
        <v>2011</v>
      </c>
      <c r="N4" s="6">
        <v>2011</v>
      </c>
      <c r="O4" s="6">
        <v>2012</v>
      </c>
      <c r="P4" s="7">
        <v>2012</v>
      </c>
      <c r="Q4" s="8">
        <v>2013</v>
      </c>
      <c r="R4" s="7">
        <v>2013</v>
      </c>
      <c r="S4" s="6">
        <v>2014</v>
      </c>
      <c r="T4" s="7">
        <v>2014</v>
      </c>
      <c r="U4" s="9">
        <v>2015</v>
      </c>
      <c r="V4" s="7">
        <v>2015</v>
      </c>
      <c r="W4" s="5"/>
      <c r="X4" s="10">
        <v>0.702804</v>
      </c>
    </row>
    <row r="5" spans="1:24" ht="28.5" customHeight="1" thickBot="1">
      <c r="A5" s="49" t="s">
        <v>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1"/>
      <c r="W5" s="5"/>
      <c r="X5" s="4"/>
    </row>
    <row r="6" spans="1:24" ht="39" thickBot="1">
      <c r="A6" s="11">
        <v>1</v>
      </c>
      <c r="B6" s="12" t="s">
        <v>8</v>
      </c>
      <c r="C6" s="13">
        <v>65560962</v>
      </c>
      <c r="D6" s="13">
        <f aca="true" t="shared" si="0" ref="D6:D11">C6*$X$4</f>
        <v>46076506.337448</v>
      </c>
      <c r="E6" s="13">
        <v>0</v>
      </c>
      <c r="F6" s="13">
        <f aca="true" t="shared" si="1" ref="F6:F11">E6*$X$4</f>
        <v>0</v>
      </c>
      <c r="G6" s="14">
        <v>0</v>
      </c>
      <c r="H6" s="13">
        <f aca="true" t="shared" si="2" ref="H6:H11">G6*$X$4</f>
        <v>0</v>
      </c>
      <c r="I6" s="13">
        <v>13112192</v>
      </c>
      <c r="J6" s="13">
        <f aca="true" t="shared" si="3" ref="J6:J11">I6*$X$4</f>
        <v>9215300.986368</v>
      </c>
      <c r="K6" s="13">
        <v>7012278</v>
      </c>
      <c r="L6" s="13">
        <f aca="true" t="shared" si="4" ref="L6:L11">K6*$X$4</f>
        <v>4928257.027512</v>
      </c>
      <c r="M6" s="13">
        <v>10358010</v>
      </c>
      <c r="N6" s="13">
        <f aca="true" t="shared" si="5" ref="N6:N11">M6*$X$4</f>
        <v>7279650.86004</v>
      </c>
      <c r="O6" s="13">
        <f>C6-I6-K6-M6</f>
        <v>35078482</v>
      </c>
      <c r="P6" s="13">
        <f aca="true" t="shared" si="6" ref="P6:P11">O6*$X$4</f>
        <v>24653297.463528</v>
      </c>
      <c r="Q6" s="15">
        <v>0</v>
      </c>
      <c r="R6" s="13">
        <f aca="true" t="shared" si="7" ref="R6:R11">Q6*$X$4</f>
        <v>0</v>
      </c>
      <c r="S6" s="13">
        <v>0</v>
      </c>
      <c r="T6" s="13">
        <f aca="true" t="shared" si="8" ref="T6:T11">S6*$X$4</f>
        <v>0</v>
      </c>
      <c r="U6" s="16">
        <v>0</v>
      </c>
      <c r="V6" s="13">
        <f>U6*$X$4</f>
        <v>0</v>
      </c>
      <c r="W6" s="5"/>
      <c r="X6" s="4"/>
    </row>
    <row r="7" spans="1:23" ht="26.25" thickBot="1">
      <c r="A7" s="11">
        <v>2</v>
      </c>
      <c r="B7" s="12" t="s">
        <v>9</v>
      </c>
      <c r="C7" s="13">
        <v>123364750</v>
      </c>
      <c r="D7" s="13">
        <f t="shared" si="0"/>
        <v>86701239.759</v>
      </c>
      <c r="E7" s="16">
        <v>1010000</v>
      </c>
      <c r="F7" s="17">
        <f t="shared" si="1"/>
        <v>709832.04</v>
      </c>
      <c r="G7" s="13">
        <v>14804000</v>
      </c>
      <c r="H7" s="13">
        <f t="shared" si="2"/>
        <v>10404310.416</v>
      </c>
      <c r="I7" s="13">
        <v>8008000</v>
      </c>
      <c r="J7" s="13">
        <f t="shared" si="3"/>
        <v>5628054.432</v>
      </c>
      <c r="K7" s="13">
        <v>17667250</v>
      </c>
      <c r="L7" s="13">
        <f t="shared" si="4"/>
        <v>12416613.969</v>
      </c>
      <c r="M7" s="13">
        <v>34348480</v>
      </c>
      <c r="N7" s="18">
        <f t="shared" si="5"/>
        <v>24140249.13792</v>
      </c>
      <c r="O7" s="13">
        <v>35105847.433992974</v>
      </c>
      <c r="P7" s="13">
        <f t="shared" si="6"/>
        <v>24672529.999999996</v>
      </c>
      <c r="Q7" s="13">
        <f>C7-E7-G7-I7-K7-M7-O7</f>
        <v>12421172.566007026</v>
      </c>
      <c r="R7" s="13">
        <f t="shared" si="7"/>
        <v>8729649.764080001</v>
      </c>
      <c r="S7" s="13">
        <v>0</v>
      </c>
      <c r="T7" s="13">
        <f t="shared" si="8"/>
        <v>0</v>
      </c>
      <c r="U7" s="16">
        <v>0</v>
      </c>
      <c r="V7" s="16">
        <f aca="true" t="shared" si="9" ref="V7:V12">U7*$X$4</f>
        <v>0</v>
      </c>
      <c r="W7" s="5"/>
    </row>
    <row r="8" spans="1:23" ht="26.25" thickBot="1">
      <c r="A8" s="11">
        <v>3</v>
      </c>
      <c r="B8" s="12" t="s">
        <v>10</v>
      </c>
      <c r="C8" s="19">
        <v>60749500</v>
      </c>
      <c r="D8" s="13">
        <f t="shared" si="0"/>
        <v>42694991.598</v>
      </c>
      <c r="E8" s="16">
        <v>20662000</v>
      </c>
      <c r="F8" s="17">
        <f t="shared" si="1"/>
        <v>14521336.248</v>
      </c>
      <c r="G8" s="20">
        <v>10510000</v>
      </c>
      <c r="H8" s="13">
        <f t="shared" si="2"/>
        <v>7386470.04</v>
      </c>
      <c r="I8" s="13">
        <v>1810000</v>
      </c>
      <c r="J8" s="13">
        <f t="shared" si="3"/>
        <v>1272075.24</v>
      </c>
      <c r="K8" s="21">
        <v>7538650</v>
      </c>
      <c r="L8" s="13">
        <f t="shared" si="4"/>
        <v>5298193.3746</v>
      </c>
      <c r="M8" s="13">
        <v>16732675</v>
      </c>
      <c r="N8" s="18">
        <f t="shared" si="5"/>
        <v>11759790.9207</v>
      </c>
      <c r="O8" s="13">
        <f>C8-E8-G8-I8-K8-M8</f>
        <v>3496175</v>
      </c>
      <c r="P8" s="13">
        <f t="shared" si="6"/>
        <v>2457125.7747</v>
      </c>
      <c r="Q8" s="13"/>
      <c r="R8" s="13">
        <f t="shared" si="7"/>
        <v>0</v>
      </c>
      <c r="S8" s="13">
        <v>0</v>
      </c>
      <c r="T8" s="13">
        <f t="shared" si="8"/>
        <v>0</v>
      </c>
      <c r="U8" s="16">
        <v>0</v>
      </c>
      <c r="V8" s="16">
        <f t="shared" si="9"/>
        <v>0</v>
      </c>
      <c r="W8" s="5"/>
    </row>
    <row r="9" spans="1:23" ht="51.75" thickBot="1">
      <c r="A9" s="11">
        <v>4</v>
      </c>
      <c r="B9" s="12" t="s">
        <v>11</v>
      </c>
      <c r="C9" s="22">
        <v>77188429</v>
      </c>
      <c r="D9" s="13">
        <f t="shared" si="0"/>
        <v>54248336.654915996</v>
      </c>
      <c r="E9" s="13">
        <v>0</v>
      </c>
      <c r="F9" s="17">
        <f t="shared" si="1"/>
        <v>0</v>
      </c>
      <c r="G9" s="13">
        <v>0</v>
      </c>
      <c r="H9" s="13">
        <f t="shared" si="2"/>
        <v>0</v>
      </c>
      <c r="I9" s="13">
        <v>0</v>
      </c>
      <c r="J9" s="13">
        <f t="shared" si="3"/>
        <v>0</v>
      </c>
      <c r="K9" s="13">
        <v>15437687</v>
      </c>
      <c r="L9" s="13">
        <f t="shared" si="4"/>
        <v>10849668.174348</v>
      </c>
      <c r="M9" s="13">
        <v>18579815.33333333</v>
      </c>
      <c r="N9" s="13">
        <f t="shared" si="5"/>
        <v>13057968.535527997</v>
      </c>
      <c r="O9" s="13">
        <f>C9-K9-M9</f>
        <v>43170926.66666667</v>
      </c>
      <c r="P9" s="23">
        <f t="shared" si="6"/>
        <v>30340699.945040002</v>
      </c>
      <c r="Q9" s="13">
        <v>0</v>
      </c>
      <c r="R9" s="13">
        <f t="shared" si="7"/>
        <v>0</v>
      </c>
      <c r="S9" s="13">
        <v>0</v>
      </c>
      <c r="T9" s="13">
        <f t="shared" si="8"/>
        <v>0</v>
      </c>
      <c r="U9" s="16">
        <v>0</v>
      </c>
      <c r="V9" s="16">
        <f t="shared" si="9"/>
        <v>0</v>
      </c>
      <c r="W9" s="5"/>
    </row>
    <row r="10" spans="1:23" ht="26.25" thickBot="1">
      <c r="A10" s="11">
        <v>5</v>
      </c>
      <c r="B10" s="24" t="s">
        <v>12</v>
      </c>
      <c r="C10" s="13">
        <v>58500000</v>
      </c>
      <c r="D10" s="13">
        <f t="shared" si="0"/>
        <v>41114034</v>
      </c>
      <c r="E10" s="13">
        <v>0</v>
      </c>
      <c r="F10" s="17">
        <f t="shared" si="1"/>
        <v>0</v>
      </c>
      <c r="G10" s="25">
        <v>0</v>
      </c>
      <c r="H10" s="13">
        <f t="shared" si="2"/>
        <v>0</v>
      </c>
      <c r="I10" s="13">
        <v>0</v>
      </c>
      <c r="J10" s="13">
        <f t="shared" si="3"/>
        <v>0</v>
      </c>
      <c r="K10" s="13">
        <v>0</v>
      </c>
      <c r="L10" s="18">
        <f t="shared" si="4"/>
        <v>0</v>
      </c>
      <c r="M10" s="13">
        <v>1100961</v>
      </c>
      <c r="N10" s="13">
        <f t="shared" si="5"/>
        <v>773759.794644</v>
      </c>
      <c r="O10" s="13">
        <v>32445875</v>
      </c>
      <c r="P10" s="13">
        <f t="shared" si="6"/>
        <v>22803090.7335</v>
      </c>
      <c r="Q10" s="13">
        <f>C10-M10-O10</f>
        <v>24953164</v>
      </c>
      <c r="R10" s="13">
        <f t="shared" si="7"/>
        <v>17537183.471855998</v>
      </c>
      <c r="S10" s="13">
        <v>0</v>
      </c>
      <c r="T10" s="13">
        <f t="shared" si="8"/>
        <v>0</v>
      </c>
      <c r="U10" s="16">
        <v>0</v>
      </c>
      <c r="V10" s="13">
        <f t="shared" si="9"/>
        <v>0</v>
      </c>
      <c r="W10" s="5"/>
    </row>
    <row r="11" spans="1:23" ht="64.5" thickBot="1">
      <c r="A11" s="11">
        <v>6</v>
      </c>
      <c r="B11" s="12" t="s">
        <v>13</v>
      </c>
      <c r="C11" s="13">
        <v>142400000</v>
      </c>
      <c r="D11" s="13">
        <f t="shared" si="0"/>
        <v>100079289.6</v>
      </c>
      <c r="E11" s="13">
        <v>0</v>
      </c>
      <c r="F11" s="17">
        <f t="shared" si="1"/>
        <v>0</v>
      </c>
      <c r="G11" s="26">
        <v>0</v>
      </c>
      <c r="H11" s="13">
        <f t="shared" si="2"/>
        <v>0</v>
      </c>
      <c r="I11" s="13">
        <v>0</v>
      </c>
      <c r="J11" s="13">
        <f t="shared" si="3"/>
        <v>0</v>
      </c>
      <c r="K11" s="13">
        <v>31801918</v>
      </c>
      <c r="L11" s="13">
        <f t="shared" si="4"/>
        <v>22350515.178071998</v>
      </c>
      <c r="M11" s="13">
        <v>0</v>
      </c>
      <c r="N11" s="13">
        <f t="shared" si="5"/>
        <v>0</v>
      </c>
      <c r="O11" s="13">
        <v>6672000</v>
      </c>
      <c r="P11" s="13">
        <f t="shared" si="6"/>
        <v>4689108.288</v>
      </c>
      <c r="Q11" s="13">
        <v>34048050</v>
      </c>
      <c r="R11" s="13">
        <f t="shared" si="7"/>
        <v>23929105.7322</v>
      </c>
      <c r="S11" s="13">
        <v>61924499</v>
      </c>
      <c r="T11" s="13">
        <f t="shared" si="8"/>
        <v>43520785.595196</v>
      </c>
      <c r="U11" s="16">
        <f>C11-K11-O11-Q11-S11</f>
        <v>7953533</v>
      </c>
      <c r="V11" s="13">
        <f t="shared" si="9"/>
        <v>5589774.806532</v>
      </c>
      <c r="W11" s="5"/>
    </row>
    <row r="12" spans="1:23" ht="28.5" customHeight="1" thickBot="1">
      <c r="A12" s="27"/>
      <c r="B12" s="28" t="s">
        <v>14</v>
      </c>
      <c r="C12" s="29">
        <f aca="true" t="shared" si="10" ref="C12:M12">SUM(C6:C11)</f>
        <v>527763641</v>
      </c>
      <c r="D12" s="30">
        <f>SUM(D6:D11)</f>
        <v>370914397.94936395</v>
      </c>
      <c r="E12" s="31">
        <f t="shared" si="10"/>
        <v>21672000</v>
      </c>
      <c r="F12" s="31">
        <f>SUM(F6:F11)</f>
        <v>15231168.287999999</v>
      </c>
      <c r="G12" s="31">
        <f t="shared" si="10"/>
        <v>25314000</v>
      </c>
      <c r="H12" s="31">
        <f>SUM(H6:H11)</f>
        <v>17790780.456</v>
      </c>
      <c r="I12" s="31">
        <f t="shared" si="10"/>
        <v>22930192</v>
      </c>
      <c r="J12" s="31">
        <f>SUM(J6:J11)</f>
        <v>16115430.658368</v>
      </c>
      <c r="K12" s="31">
        <f t="shared" si="10"/>
        <v>79457783</v>
      </c>
      <c r="L12" s="31">
        <f>SUM(L6:L11)</f>
        <v>55843247.723532</v>
      </c>
      <c r="M12" s="31">
        <f t="shared" si="10"/>
        <v>81119941.33333333</v>
      </c>
      <c r="N12" s="31">
        <f>SUM(N6:N11)</f>
        <v>57011419.248831995</v>
      </c>
      <c r="O12" s="31">
        <f>SUM(O6:O11)</f>
        <v>155969306.10065967</v>
      </c>
      <c r="P12" s="31">
        <f aca="true" t="shared" si="11" ref="P12:U12">SUM(P6:P11)</f>
        <v>109615852.204768</v>
      </c>
      <c r="Q12" s="31">
        <f t="shared" si="11"/>
        <v>71422386.56600702</v>
      </c>
      <c r="R12" s="31">
        <f t="shared" si="11"/>
        <v>50195938.968136</v>
      </c>
      <c r="S12" s="31">
        <f t="shared" si="11"/>
        <v>61924499</v>
      </c>
      <c r="T12" s="31">
        <f t="shared" si="11"/>
        <v>43520785.595196</v>
      </c>
      <c r="U12" s="32">
        <f t="shared" si="11"/>
        <v>7953533</v>
      </c>
      <c r="V12" s="32">
        <f t="shared" si="9"/>
        <v>5589774.806532</v>
      </c>
      <c r="W12" s="5"/>
    </row>
    <row r="13" spans="1:23" ht="28.5" customHeight="1" thickBot="1">
      <c r="A13" s="52" t="s">
        <v>15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4"/>
      <c r="W13" s="33"/>
    </row>
    <row r="14" spans="1:23" ht="39" thickBot="1">
      <c r="A14" s="11">
        <v>7</v>
      </c>
      <c r="B14" s="12" t="s">
        <v>16</v>
      </c>
      <c r="C14" s="26">
        <v>20297369</v>
      </c>
      <c r="D14" s="26">
        <f>C14*$X$4</f>
        <v>14265072.122676</v>
      </c>
      <c r="E14" s="34">
        <v>0</v>
      </c>
      <c r="F14" s="34">
        <f>E14*$X$4</f>
        <v>0</v>
      </c>
      <c r="G14" s="35">
        <v>0</v>
      </c>
      <c r="H14" s="13">
        <f>G14*$X$4</f>
        <v>0</v>
      </c>
      <c r="I14" s="36">
        <v>0</v>
      </c>
      <c r="J14" s="13">
        <f>I14*$X$4</f>
        <v>0</v>
      </c>
      <c r="K14" s="13">
        <v>0</v>
      </c>
      <c r="L14" s="16">
        <f>K14*$X$4</f>
        <v>0</v>
      </c>
      <c r="M14" s="34">
        <v>6691587</v>
      </c>
      <c r="N14" s="37">
        <f>M14*$X$4</f>
        <v>4702874.109948</v>
      </c>
      <c r="O14" s="38">
        <v>11419226</v>
      </c>
      <c r="P14" s="39">
        <f>O14*$X$4</f>
        <v>8025477.709704</v>
      </c>
      <c r="Q14" s="13">
        <v>2186556</v>
      </c>
      <c r="R14" s="13">
        <f>Q14*$X$4</f>
        <v>1536720.303024</v>
      </c>
      <c r="S14" s="13">
        <v>0</v>
      </c>
      <c r="T14" s="13">
        <f>S14*$X$4</f>
        <v>0</v>
      </c>
      <c r="U14" s="16">
        <v>0</v>
      </c>
      <c r="V14" s="16">
        <f>U14*$X$4</f>
        <v>0</v>
      </c>
      <c r="W14" s="5"/>
    </row>
    <row r="15" spans="2:23" ht="28.5" customHeight="1" thickBot="1">
      <c r="B15" s="40" t="s">
        <v>14</v>
      </c>
      <c r="C15" s="41">
        <f>C12+C14</f>
        <v>548061010</v>
      </c>
      <c r="D15" s="41">
        <f>D12+D14</f>
        <v>385179470.07203996</v>
      </c>
      <c r="E15" s="41">
        <f aca="true" t="shared" si="12" ref="E15:U15">E12+E14</f>
        <v>21672000</v>
      </c>
      <c r="F15" s="41">
        <f>F12+F14</f>
        <v>15231168.287999999</v>
      </c>
      <c r="G15" s="41">
        <f t="shared" si="12"/>
        <v>25314000</v>
      </c>
      <c r="H15" s="41">
        <f>H12+H14</f>
        <v>17790780.456</v>
      </c>
      <c r="I15" s="41">
        <f t="shared" si="12"/>
        <v>22930192</v>
      </c>
      <c r="J15" s="41">
        <f>J12+J14</f>
        <v>16115430.658368</v>
      </c>
      <c r="K15" s="41">
        <f t="shared" si="12"/>
        <v>79457783</v>
      </c>
      <c r="L15" s="41">
        <f>L12+L14</f>
        <v>55843247.723532</v>
      </c>
      <c r="M15" s="41">
        <f>M12+M14</f>
        <v>87811528.33333333</v>
      </c>
      <c r="N15" s="41">
        <f>N12+N14</f>
        <v>61714293.35878</v>
      </c>
      <c r="O15" s="41">
        <f t="shared" si="12"/>
        <v>167388532.10065967</v>
      </c>
      <c r="P15" s="41">
        <f>P12+P14</f>
        <v>117641329.914472</v>
      </c>
      <c r="Q15" s="41">
        <f t="shared" si="12"/>
        <v>73608942.56600702</v>
      </c>
      <c r="R15" s="41">
        <f>R12+R14</f>
        <v>51732659.27116</v>
      </c>
      <c r="S15" s="41">
        <f t="shared" si="12"/>
        <v>61924499</v>
      </c>
      <c r="T15" s="41">
        <f>T12+T14</f>
        <v>43520785.595196</v>
      </c>
      <c r="U15" s="42">
        <f t="shared" si="12"/>
        <v>7953533</v>
      </c>
      <c r="V15" s="41">
        <f>V12+V14</f>
        <v>5589774.806532</v>
      </c>
      <c r="W15" s="43"/>
    </row>
    <row r="16" ht="28.5" customHeight="1">
      <c r="A16" s="1" t="s">
        <v>29</v>
      </c>
    </row>
    <row r="17" ht="16.5" customHeight="1"/>
    <row r="18" spans="1:17" ht="28.5" customHeight="1">
      <c r="A18" s="45" t="s">
        <v>17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 t="s">
        <v>18</v>
      </c>
      <c r="Q18" s="45"/>
    </row>
    <row r="19" spans="1:17" ht="15" customHeight="1">
      <c r="A19" s="46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28.5" customHeight="1">
      <c r="A20" s="45" t="s">
        <v>19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8" ht="28.5" customHeight="1">
      <c r="A21" s="45" t="s">
        <v>20</v>
      </c>
      <c r="B21" s="45"/>
      <c r="C21" s="46" t="s">
        <v>21</v>
      </c>
      <c r="D21" s="46" t="s">
        <v>22</v>
      </c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 t="s">
        <v>23</v>
      </c>
      <c r="R21" s="48" t="s">
        <v>23</v>
      </c>
    </row>
    <row r="22" spans="1:18" ht="28.5" customHeight="1">
      <c r="A22" s="47"/>
      <c r="R22" s="44"/>
    </row>
    <row r="23" ht="13.5" customHeight="1">
      <c r="A23" s="1" t="s">
        <v>30</v>
      </c>
    </row>
    <row r="24" ht="13.5" customHeight="1"/>
    <row r="25" ht="13.5" customHeight="1">
      <c r="A25" s="1" t="s">
        <v>24</v>
      </c>
    </row>
    <row r="26" ht="13.5" customHeight="1">
      <c r="A26" s="1" t="s">
        <v>25</v>
      </c>
    </row>
    <row r="27" ht="13.5" customHeight="1">
      <c r="A27" s="1" t="s">
        <v>26</v>
      </c>
    </row>
    <row r="28" ht="13.5" customHeight="1">
      <c r="A28" s="1" t="s">
        <v>27</v>
      </c>
    </row>
    <row r="29" ht="13.5" customHeight="1">
      <c r="A29" s="1" t="s">
        <v>28</v>
      </c>
    </row>
  </sheetData>
  <sheetProtection/>
  <mergeCells count="8">
    <mergeCell ref="A5:V5"/>
    <mergeCell ref="A13:V13"/>
    <mergeCell ref="A2:Q2"/>
    <mergeCell ref="A3:A4"/>
    <mergeCell ref="B3:B4"/>
    <mergeCell ref="C3:C4"/>
    <mergeCell ref="D3:D4"/>
    <mergeCell ref="E3:V3"/>
  </mergeCells>
  <hyperlinks>
    <hyperlink ref="A29" r:id="rId1" display="mailto:Diana.Rancane@fm.gov.lv"/>
  </hyperlinks>
  <printOptions horizontalCentered="1"/>
  <pageMargins left="0.25" right="0.25" top="0.75" bottom="0.75" header="0.3" footer="0.3"/>
  <pageSetup fitToHeight="1" fitToWidth="1" horizontalDpi="600" verticalDpi="600" orientation="landscape" paperSize="9" scale="65" r:id="rId2"/>
  <headerFooter>
    <oddFooter>&amp;L&amp;"Times,Regular"&amp;10FMp6_250211_vestules_projekta_pielikums_nr4; Lielo projektu KF/ERAF finasējuma apguves mērķis sadalījumā pa gadiem (2007-2013)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Lielo projektu KF/ERAF finasējuma apguves mērķis sadalījumā pa gadiem (2007-2013)</dc:title>
  <dc:subject>Vēstules projekta pielikums</dc:subject>
  <dc:creator>D.Rancāne</dc:creator>
  <cp:keywords/>
  <dc:description>67095485, Diana.Rancane@fm.gov.lv  </dc:description>
  <cp:lastModifiedBy>Agnese Zariņa</cp:lastModifiedBy>
  <cp:lastPrinted>2011-02-28T07:19:19Z</cp:lastPrinted>
  <dcterms:created xsi:type="dcterms:W3CDTF">2011-02-17T13:58:04Z</dcterms:created>
  <dcterms:modified xsi:type="dcterms:W3CDTF">2011-02-28T07:19:45Z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