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17400" windowHeight="113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<sst xmlns="http://schemas.openxmlformats.org/spreadsheetml/2006/main" count="75" uniqueCount="74">
  <si>
    <t>Prioritāte</t>
  </si>
  <si>
    <t>Prioritātē pieejamais publiskais attiecinā-mais finansējums; LVL</t>
  </si>
  <si>
    <t>Noslēgti līgumi (publiskais fin.); LVL</t>
  </si>
  <si>
    <t>Noslēgti līgumi (publiskais fin.); % no prioritātē pieejamā publiskā fin.</t>
  </si>
  <si>
    <t>Izmaksāts finansējuma saņēmējam (publiskais fin.); LVL</t>
  </si>
  <si>
    <t>Izmaksāts finansējuma saņēmējam (publiskais fin.); % no prioritātē pieejamā publiskā fin.</t>
  </si>
  <si>
    <t>Augstākā izglītība un zinātne</t>
  </si>
  <si>
    <t>Izglītība un prasmes</t>
  </si>
  <si>
    <t>Nodarbinātības veicināšana un veselība darbā</t>
  </si>
  <si>
    <t>Sociālās iekļaušanas veicināšana</t>
  </si>
  <si>
    <t>Administratīvās kapacitātes stiprināšana</t>
  </si>
  <si>
    <t>Tehniskā palīdzība</t>
  </si>
  <si>
    <t>Zinātne un inovācijas</t>
  </si>
  <si>
    <t>Finanšu pieejamība</t>
  </si>
  <si>
    <t>Uzņēmējdarbības veicināšana</t>
  </si>
  <si>
    <t>Infrastruktūra cilvēku kapitāla nostiprināšanai</t>
  </si>
  <si>
    <t>Teritoriju pieejamības un sasniedzamības veicināšana</t>
  </si>
  <si>
    <t>Eiropas nozīmes transporta tīklu attīstība un ilgtspējīga transporta veicināšana</t>
  </si>
  <si>
    <t>Kvalitatīvas vides dzīvei un ekonomiskai aktivitātei nodrošināšana</t>
  </si>
  <si>
    <t>Vides infrastruktūras un videi draudzīgas enerģētikas veicināšana</t>
  </si>
  <si>
    <t>Policentriska attīstība</t>
  </si>
  <si>
    <t>Tehniskā palīdzība ERAF ieviešanai</t>
  </si>
  <si>
    <t>Tehniskā palīdzība KF ieviešanai</t>
  </si>
  <si>
    <t>1.1.</t>
  </si>
  <si>
    <t>1.2.</t>
  </si>
  <si>
    <t>1.3.</t>
  </si>
  <si>
    <t>1.4.</t>
  </si>
  <si>
    <t>1.5.</t>
  </si>
  <si>
    <t>1.6.</t>
  </si>
  <si>
    <t>2.1.</t>
  </si>
  <si>
    <t>2.2.</t>
  </si>
  <si>
    <t>2.3.</t>
  </si>
  <si>
    <t>2.4.</t>
  </si>
  <si>
    <t>3.1.</t>
  </si>
  <si>
    <t>3.2.</t>
  </si>
  <si>
    <t>3.3.</t>
  </si>
  <si>
    <t>3.4.</t>
  </si>
  <si>
    <t>3.5.</t>
  </si>
  <si>
    <t>3.6.</t>
  </si>
  <si>
    <t>3.7.</t>
  </si>
  <si>
    <t>3.8.</t>
  </si>
  <si>
    <t>Apstiprinātie projekti (publiskais fin.); % no prioritātē pieejamā publiskā fin.</t>
  </si>
  <si>
    <t>1.</t>
  </si>
  <si>
    <t>2.</t>
  </si>
  <si>
    <t>Uzņēmējdarbība un inovācijas</t>
  </si>
  <si>
    <t>3.</t>
  </si>
  <si>
    <t>Infrastruktūra un pakalpojumi</t>
  </si>
  <si>
    <t>KOPĀ</t>
  </si>
  <si>
    <t>Apstiprinātie projekti (publiskais fin.); LVL</t>
  </si>
  <si>
    <t>7=6/3</t>
  </si>
  <si>
    <t>7.1.</t>
  </si>
  <si>
    <t>10=9/3</t>
  </si>
  <si>
    <t>10.1.</t>
  </si>
  <si>
    <t>13=12/3</t>
  </si>
  <si>
    <t>13.1.</t>
  </si>
  <si>
    <t>Izmaksāts  finansējuma saņēmējam (deklarējamie avansa maks.), LVL</t>
  </si>
  <si>
    <t>Izmaksāts  finansējuma saņēmējam (nedeklarējamie avansa maks.), LVL</t>
  </si>
  <si>
    <t xml:space="preserve">Finanšu ministrs </t>
  </si>
  <si>
    <t>A.Vilks</t>
  </si>
  <si>
    <t>Finanšu ministrs</t>
  </si>
  <si>
    <t>Prioritātē piešķirtais budžets 2007.-2011.gadā LVL</t>
  </si>
  <si>
    <t>2007.-2013.gada plānošanas perioda ES fondu apguve līdz 30.09.2011.</t>
  </si>
  <si>
    <t>Informācija pēc vadības informācijas sistēmas datiem  (pārskati veidoti 11.10.2011.)</t>
  </si>
  <si>
    <t>Progress apstipri-nātajiem projektiem pret datiem uz 30.06.2011.; % no prioritātē pieejamā publiskā fin.</t>
  </si>
  <si>
    <t>Apstiprinātie projekti (publiskais fin.); % no prioritātē pieejamā publiskā fin. uz 30.06.2011.</t>
  </si>
  <si>
    <t>Noslēgti līgumi (publiskais fin.) uz 30.06.2011.; % no prioritātē pieejamā publiskā fin.</t>
  </si>
  <si>
    <t>Progress noslēgtajiem līgumiem pret datiem uz 30.06.2011.; % no prioritātē pieejamā publiskā fin.</t>
  </si>
  <si>
    <t>Izmaksāts finansējuma saņēmējam (publiskais fin.) uz 30.06.2011.; % no prioritātē pieejamā publiskā fin.</t>
  </si>
  <si>
    <t>Progress veiktajiem maksājumiem pret datiem uz 30.06.2011.; % no prioritātē pieejamā publiskā fin.</t>
  </si>
  <si>
    <t>G.Meļņiks</t>
  </si>
  <si>
    <t>67083873 Gatis.Melniks@fm.gov.lv</t>
  </si>
  <si>
    <t>Cilvēkresursi un nodarbinātība</t>
  </si>
  <si>
    <t>1.pielikums
 Informatīvajam ziņojumam par Eiropas Savienības struktūrfondu
 un Kohēzijas fonda, Eiropas Ekonomikas zonas finanšu instrumenta, 
Norvēģijas valdības divpusējā finanšu instrumenta
 un Latvijas–Šveices sadarbības programmas apguvi
 līdz 2011.gada 30.septembrim.</t>
  </si>
  <si>
    <t>08.12.2011.</t>
  </si>
</sst>
</file>

<file path=xl/styles.xml><?xml version="1.0" encoding="utf-8"?>
<styleSheet xmlns="http://schemas.openxmlformats.org/spreadsheetml/2006/main">
  <numFmts count="10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;\(#,##0\)"/>
    <numFmt numFmtId="165" formatCode="0.0%"/>
  </numFmts>
  <fonts count="54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sz val="10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9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sz val="12"/>
      <color indexed="8"/>
      <name val="Calibri"/>
      <family val="2"/>
    </font>
    <font>
      <b/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sz val="12"/>
      <color theme="1"/>
      <name val="Calibri"/>
      <family val="2"/>
    </font>
    <font>
      <b/>
      <sz val="8"/>
      <color theme="1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Alignment="1">
      <alignment/>
    </xf>
    <xf numFmtId="165" fontId="48" fillId="0" borderId="0" xfId="0" applyNumberFormat="1" applyFont="1" applyFill="1" applyBorder="1" applyAlignment="1">
      <alignment horizontal="center" vertical="center"/>
    </xf>
    <xf numFmtId="10" fontId="48" fillId="0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9" fillId="33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Fill="1" applyBorder="1" applyAlignment="1">
      <alignment/>
    </xf>
    <xf numFmtId="0" fontId="46" fillId="0" borderId="0" xfId="0" applyFont="1" applyAlignment="1">
      <alignment/>
    </xf>
    <xf numFmtId="0" fontId="50" fillId="33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34" borderId="0" xfId="0" applyFill="1" applyAlignment="1">
      <alignment/>
    </xf>
    <xf numFmtId="164" fontId="0" fillId="0" borderId="0" xfId="0" applyNumberFormat="1" applyFont="1" applyAlignment="1">
      <alignment/>
    </xf>
    <xf numFmtId="0" fontId="51" fillId="0" borderId="0" xfId="0" applyFont="1" applyFill="1" applyAlignment="1">
      <alignment wrapText="1"/>
    </xf>
    <xf numFmtId="9" fontId="2" fillId="0" borderId="0" xfId="57" applyFont="1" applyAlignment="1">
      <alignment/>
    </xf>
    <xf numFmtId="9" fontId="2" fillId="0" borderId="0" xfId="57" applyFont="1" applyFill="1" applyAlignment="1">
      <alignment/>
    </xf>
    <xf numFmtId="0" fontId="7" fillId="0" borderId="0" xfId="0" applyFont="1" applyAlignment="1">
      <alignment/>
    </xf>
    <xf numFmtId="0" fontId="4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9" fillId="33" borderId="10" xfId="0" applyFont="1" applyFill="1" applyBorder="1" applyAlignment="1">
      <alignment horizontal="center" vertical="center" wrapText="1"/>
    </xf>
    <xf numFmtId="164" fontId="52" fillId="10" borderId="10" xfId="0" applyNumberFormat="1" applyFont="1" applyFill="1" applyBorder="1" applyAlignment="1">
      <alignment horizontal="center" vertical="center" wrapText="1"/>
    </xf>
    <xf numFmtId="164" fontId="52" fillId="0" borderId="10" xfId="0" applyNumberFormat="1" applyFont="1" applyBorder="1" applyAlignment="1">
      <alignment horizontal="center" vertical="center"/>
    </xf>
    <xf numFmtId="164" fontId="8" fillId="10" borderId="10" xfId="0" applyNumberFormat="1" applyFont="1" applyFill="1" applyBorder="1" applyAlignment="1">
      <alignment horizontal="center" vertical="center"/>
    </xf>
    <xf numFmtId="164" fontId="53" fillId="16" borderId="10" xfId="0" applyNumberFormat="1" applyFont="1" applyFill="1" applyBorder="1" applyAlignment="1">
      <alignment horizontal="center" vertical="center" wrapText="1"/>
    </xf>
    <xf numFmtId="165" fontId="53" fillId="16" borderId="10" xfId="57" applyNumberFormat="1" applyFont="1" applyFill="1" applyBorder="1" applyAlignment="1">
      <alignment horizontal="center" vertical="center"/>
    </xf>
    <xf numFmtId="165" fontId="53" fillId="16" borderId="10" xfId="57" applyNumberFormat="1" applyFont="1" applyFill="1" applyBorder="1" applyAlignment="1">
      <alignment horizontal="center" vertical="center" wrapText="1"/>
    </xf>
    <xf numFmtId="165" fontId="53" fillId="16" borderId="10" xfId="0" applyNumberFormat="1" applyFont="1" applyFill="1" applyBorder="1" applyAlignment="1">
      <alignment horizontal="center" vertical="center" wrapText="1"/>
    </xf>
    <xf numFmtId="0" fontId="8" fillId="10" borderId="10" xfId="0" applyFont="1" applyFill="1" applyBorder="1" applyAlignment="1">
      <alignment horizontal="center" vertical="center" wrapText="1"/>
    </xf>
    <xf numFmtId="165" fontId="52" fillId="10" borderId="10" xfId="57" applyNumberFormat="1" applyFont="1" applyFill="1" applyBorder="1" applyAlignment="1">
      <alignment horizontal="center" vertical="center"/>
    </xf>
    <xf numFmtId="165" fontId="52" fillId="10" borderId="10" xfId="57" applyNumberFormat="1" applyFont="1" applyFill="1" applyBorder="1" applyAlignment="1">
      <alignment horizontal="center" vertical="center" wrapText="1"/>
    </xf>
    <xf numFmtId="1" fontId="52" fillId="10" borderId="10" xfId="0" applyNumberFormat="1" applyFont="1" applyFill="1" applyBorder="1" applyAlignment="1">
      <alignment horizontal="center" vertical="center" wrapText="1"/>
    </xf>
    <xf numFmtId="165" fontId="52" fillId="10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65" fontId="52" fillId="0" borderId="10" xfId="57" applyNumberFormat="1" applyFont="1" applyBorder="1" applyAlignment="1">
      <alignment horizontal="center" vertical="center"/>
    </xf>
    <xf numFmtId="165" fontId="52" fillId="33" borderId="10" xfId="57" applyNumberFormat="1" applyFont="1" applyFill="1" applyBorder="1" applyAlignment="1">
      <alignment horizontal="center" vertical="center" wrapText="1"/>
    </xf>
    <xf numFmtId="165" fontId="52" fillId="33" borderId="10" xfId="0" applyNumberFormat="1" applyFont="1" applyFill="1" applyBorder="1" applyAlignment="1">
      <alignment horizontal="center" vertical="center" wrapText="1"/>
    </xf>
    <xf numFmtId="165" fontId="52" fillId="0" borderId="10" xfId="57" applyNumberFormat="1" applyFont="1" applyFill="1" applyBorder="1" applyAlignment="1">
      <alignment horizontal="center" vertical="center" wrapText="1"/>
    </xf>
    <xf numFmtId="165" fontId="52" fillId="0" borderId="10" xfId="0" applyNumberFormat="1" applyFont="1" applyFill="1" applyBorder="1" applyAlignment="1">
      <alignment horizontal="center" vertical="center" wrapText="1"/>
    </xf>
    <xf numFmtId="1" fontId="52" fillId="0" borderId="10" xfId="0" applyNumberFormat="1" applyFont="1" applyFill="1" applyBorder="1" applyAlignment="1">
      <alignment horizontal="center" vertical="center"/>
    </xf>
    <xf numFmtId="1" fontId="8" fillId="0" borderId="10" xfId="0" applyNumberFormat="1" applyFont="1" applyBorder="1" applyAlignment="1">
      <alignment horizontal="center" vertical="center"/>
    </xf>
    <xf numFmtId="3" fontId="52" fillId="10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8" fillId="10" borderId="10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Fill="1" applyAlignment="1">
      <alignment horizontal="left"/>
    </xf>
    <xf numFmtId="0" fontId="0" fillId="0" borderId="11" xfId="0" applyFont="1" applyBorder="1" applyAlignment="1">
      <alignment horizontal="center"/>
    </xf>
    <xf numFmtId="0" fontId="52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164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51" fillId="0" borderId="0" xfId="0" applyFont="1" applyFill="1" applyBorder="1" applyAlignment="1">
      <alignment horizontal="left" wrapText="1"/>
    </xf>
    <xf numFmtId="0" fontId="51" fillId="0" borderId="0" xfId="0" applyFont="1" applyFill="1" applyBorder="1" applyAlignment="1">
      <alignment wrapText="1"/>
    </xf>
    <xf numFmtId="164" fontId="52" fillId="10" borderId="10" xfId="0" applyNumberFormat="1" applyFont="1" applyFill="1" applyBorder="1" applyAlignment="1">
      <alignment horizontal="center" vertical="center"/>
    </xf>
    <xf numFmtId="164" fontId="52" fillId="0" borderId="10" xfId="0" applyNumberFormat="1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2" xfId="0" applyFont="1" applyFill="1" applyBorder="1" applyAlignment="1">
      <alignment horizontal="center" vertical="center" wrapText="1"/>
    </xf>
    <xf numFmtId="0" fontId="50" fillId="0" borderId="13" xfId="0" applyFont="1" applyFill="1" applyBorder="1" applyAlignment="1">
      <alignment horizontal="center" vertical="center" wrapText="1"/>
    </xf>
    <xf numFmtId="0" fontId="50" fillId="0" borderId="14" xfId="0" applyFont="1" applyFill="1" applyBorder="1" applyAlignment="1">
      <alignment horizontal="center" vertical="center" wrapText="1"/>
    </xf>
    <xf numFmtId="0" fontId="9" fillId="16" borderId="10" xfId="0" applyFont="1" applyFill="1" applyBorder="1" applyAlignment="1">
      <alignment horizontal="center" vertical="center" wrapText="1"/>
    </xf>
    <xf numFmtId="0" fontId="51" fillId="0" borderId="0" xfId="0" applyFont="1" applyFill="1" applyAlignment="1">
      <alignment horizontal="left" wrapText="1"/>
    </xf>
    <xf numFmtId="0" fontId="49" fillId="33" borderId="10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1"/>
  <sheetViews>
    <sheetView tabSelected="1" view="pageBreakPreview" zoomScale="80" zoomScaleSheetLayoutView="80" workbookViewId="0" topLeftCell="A13">
      <selection activeCell="A6" sqref="A6:B8"/>
    </sheetView>
  </sheetViews>
  <sheetFormatPr defaultColWidth="9.00390625" defaultRowHeight="15.75"/>
  <cols>
    <col min="1" max="1" width="5.125" style="4" customWidth="1"/>
    <col min="2" max="2" width="49.50390625" style="46" customWidth="1"/>
    <col min="3" max="3" width="13.75390625" style="4" customWidth="1"/>
    <col min="4" max="4" width="12.50390625" style="4" customWidth="1"/>
    <col min="5" max="5" width="12.75390625" style="4" customWidth="1"/>
    <col min="6" max="6" width="10.50390625" style="4" customWidth="1"/>
    <col min="7" max="7" width="10.50390625" style="4" hidden="1" customWidth="1"/>
    <col min="8" max="8" width="9.25390625" style="4" bestFit="1" customWidth="1"/>
    <col min="9" max="9" width="14.25390625" style="7" customWidth="1"/>
    <col min="10" max="10" width="9.00390625" style="7" customWidth="1"/>
    <col min="11" max="11" width="9.00390625" style="7" hidden="1" customWidth="1"/>
    <col min="12" max="12" width="9.00390625" style="4" customWidth="1"/>
    <col min="13" max="13" width="12.375" style="4" customWidth="1"/>
    <col min="14" max="14" width="9.00390625" style="4" customWidth="1"/>
    <col min="15" max="15" width="9.00390625" style="4" hidden="1" customWidth="1"/>
    <col min="16" max="16" width="9.00390625" style="4" customWidth="1"/>
    <col min="17" max="17" width="12.00390625" style="7" customWidth="1"/>
    <col min="18" max="18" width="10.875" style="4" customWidth="1"/>
    <col min="19" max="16384" width="9.00390625" style="4" customWidth="1"/>
  </cols>
  <sheetData>
    <row r="1" spans="1:20" ht="91.5" customHeight="1">
      <c r="A1" s="17"/>
      <c r="I1" s="18"/>
      <c r="J1" s="18"/>
      <c r="K1" s="18"/>
      <c r="L1" s="67" t="s">
        <v>72</v>
      </c>
      <c r="M1" s="67"/>
      <c r="N1" s="67"/>
      <c r="O1" s="67"/>
      <c r="P1" s="67"/>
      <c r="Q1" s="67"/>
      <c r="R1" s="67"/>
      <c r="S1" s="18"/>
      <c r="T1" s="18"/>
    </row>
    <row r="2" spans="1:20" s="57" customFormat="1" ht="15.75" customHeight="1">
      <c r="A2" s="55"/>
      <c r="B2" s="56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9"/>
      <c r="T2" s="59"/>
    </row>
    <row r="3" spans="1:18" s="57" customFormat="1" ht="15.75" customHeight="1">
      <c r="A3" s="70" t="s">
        <v>61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</row>
    <row r="4" spans="1:18" s="57" customFormat="1" ht="15">
      <c r="A4" s="70" t="s">
        <v>62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</row>
    <row r="5" spans="1:18" ht="15">
      <c r="A5" s="52"/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4"/>
      <c r="R5" s="54"/>
    </row>
    <row r="6" spans="1:18" s="9" customFormat="1" ht="84" customHeight="1">
      <c r="A6" s="68" t="s">
        <v>0</v>
      </c>
      <c r="B6" s="68"/>
      <c r="C6" s="62" t="s">
        <v>1</v>
      </c>
      <c r="D6" s="62" t="s">
        <v>60</v>
      </c>
      <c r="E6" s="62" t="s">
        <v>48</v>
      </c>
      <c r="F6" s="62" t="s">
        <v>41</v>
      </c>
      <c r="G6" s="62" t="s">
        <v>64</v>
      </c>
      <c r="H6" s="62" t="s">
        <v>63</v>
      </c>
      <c r="I6" s="62" t="s">
        <v>2</v>
      </c>
      <c r="J6" s="62" t="s">
        <v>3</v>
      </c>
      <c r="K6" s="62" t="s">
        <v>65</v>
      </c>
      <c r="L6" s="62" t="s">
        <v>66</v>
      </c>
      <c r="M6" s="62" t="s">
        <v>4</v>
      </c>
      <c r="N6" s="62" t="s">
        <v>5</v>
      </c>
      <c r="O6" s="62" t="s">
        <v>67</v>
      </c>
      <c r="P6" s="62" t="s">
        <v>68</v>
      </c>
      <c r="Q6" s="63" t="s">
        <v>55</v>
      </c>
      <c r="R6" s="63" t="s">
        <v>56</v>
      </c>
    </row>
    <row r="7" spans="1:18" s="9" customFormat="1" ht="15">
      <c r="A7" s="68"/>
      <c r="B7" s="68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4"/>
      <c r="R7" s="64"/>
    </row>
    <row r="8" spans="1:18" s="9" customFormat="1" ht="36" customHeight="1">
      <c r="A8" s="68"/>
      <c r="B8" s="68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5"/>
      <c r="R8" s="65"/>
    </row>
    <row r="9" spans="1:18" s="9" customFormat="1" ht="18.75" customHeight="1">
      <c r="A9" s="6">
        <v>1</v>
      </c>
      <c r="B9" s="24">
        <v>2</v>
      </c>
      <c r="C9" s="10">
        <v>3</v>
      </c>
      <c r="D9" s="10">
        <v>4</v>
      </c>
      <c r="E9" s="10">
        <v>6</v>
      </c>
      <c r="F9" s="10" t="s">
        <v>49</v>
      </c>
      <c r="G9" s="10" t="s">
        <v>50</v>
      </c>
      <c r="H9" s="10">
        <v>8</v>
      </c>
      <c r="I9" s="10">
        <v>9</v>
      </c>
      <c r="J9" s="10" t="s">
        <v>51</v>
      </c>
      <c r="K9" s="10" t="s">
        <v>52</v>
      </c>
      <c r="L9" s="10">
        <v>11</v>
      </c>
      <c r="M9" s="10">
        <v>12</v>
      </c>
      <c r="N9" s="10" t="s">
        <v>53</v>
      </c>
      <c r="O9" s="10" t="s">
        <v>54</v>
      </c>
      <c r="P9" s="10">
        <v>14</v>
      </c>
      <c r="Q9" s="10">
        <v>15</v>
      </c>
      <c r="R9" s="10">
        <v>16</v>
      </c>
    </row>
    <row r="10" spans="1:18" s="9" customFormat="1" ht="15">
      <c r="A10" s="66" t="s">
        <v>47</v>
      </c>
      <c r="B10" s="66"/>
      <c r="C10" s="28">
        <f>C11+C18+C23</f>
        <v>3463864228.8500004</v>
      </c>
      <c r="D10" s="28">
        <f>D11+D18+D23</f>
        <v>1712222357.3666003</v>
      </c>
      <c r="E10" s="28">
        <f>E11+E18+E23</f>
        <v>2943768816.22</v>
      </c>
      <c r="F10" s="29">
        <f>E10/C10</f>
        <v>0.8498510974251806</v>
      </c>
      <c r="G10" s="30">
        <v>0.8184481322005407</v>
      </c>
      <c r="H10" s="30">
        <f>F10-G10</f>
        <v>0.03140296522463992</v>
      </c>
      <c r="I10" s="28">
        <f>I11+I18+I23</f>
        <v>2803719743.02</v>
      </c>
      <c r="J10" s="30">
        <f aca="true" t="shared" si="0" ref="J10:J24">I10/C10</f>
        <v>0.809419641701959</v>
      </c>
      <c r="K10" s="30">
        <v>0.7888995617933364</v>
      </c>
      <c r="L10" s="31">
        <f>J10-K10</f>
        <v>0.02052007990862259</v>
      </c>
      <c r="M10" s="28">
        <f>M11+M18+M23</f>
        <v>1306111001.1599998</v>
      </c>
      <c r="N10" s="30">
        <f>M10/C10</f>
        <v>0.3770676085631761</v>
      </c>
      <c r="O10" s="30">
        <v>0.3416383530907102</v>
      </c>
      <c r="P10" s="31">
        <f>N10-O10</f>
        <v>0.03542925547246589</v>
      </c>
      <c r="Q10" s="28">
        <f>Q11+Q18+Q23</f>
        <v>35884945.660000004</v>
      </c>
      <c r="R10" s="28">
        <f>R11+R18+R23</f>
        <v>411478213.02</v>
      </c>
    </row>
    <row r="11" spans="1:18" s="5" customFormat="1" ht="15">
      <c r="A11" s="32" t="s">
        <v>42</v>
      </c>
      <c r="B11" s="47" t="s">
        <v>71</v>
      </c>
      <c r="C11" s="25">
        <f>SUM(C12:C17)</f>
        <v>428210030.21</v>
      </c>
      <c r="D11" s="25">
        <f>SUM(D12:D17)</f>
        <v>312100023.90000015</v>
      </c>
      <c r="E11" s="25">
        <f>SUM(E12:E17)</f>
        <v>402988896.20000005</v>
      </c>
      <c r="F11" s="33">
        <f>E11/C11</f>
        <v>0.9411010199886464</v>
      </c>
      <c r="G11" s="34">
        <v>0.9346215381839219</v>
      </c>
      <c r="H11" s="34">
        <f>F11-G11</f>
        <v>0.006479481804724463</v>
      </c>
      <c r="I11" s="25">
        <f>SUM(I12:I17)</f>
        <v>399921748.76000005</v>
      </c>
      <c r="J11" s="34">
        <f t="shared" si="0"/>
        <v>0.9339383025751943</v>
      </c>
      <c r="K11" s="34">
        <v>0.9335504478365885</v>
      </c>
      <c r="L11" s="36">
        <f aca="true" t="shared" si="1" ref="L11:L31">J11-K11</f>
        <v>0.00038785473860580844</v>
      </c>
      <c r="M11" s="25">
        <f>SUM(M12:M17)</f>
        <v>248692858.58</v>
      </c>
      <c r="N11" s="34">
        <f aca="true" t="shared" si="2" ref="N11:N31">M11/C11</f>
        <v>0.5807730810463213</v>
      </c>
      <c r="O11" s="34">
        <v>0.5166763257421393</v>
      </c>
      <c r="P11" s="36">
        <f aca="true" t="shared" si="3" ref="P11:P31">N11-O11</f>
        <v>0.06409675530418202</v>
      </c>
      <c r="Q11" s="35">
        <f>SUM(Q12:Q17)</f>
        <v>0</v>
      </c>
      <c r="R11" s="25">
        <f>SUM(R12:R17)</f>
        <v>22993000.520000003</v>
      </c>
    </row>
    <row r="12" spans="1:18" s="5" customFormat="1" ht="15">
      <c r="A12" s="37" t="s">
        <v>23</v>
      </c>
      <c r="B12" s="48" t="s">
        <v>6</v>
      </c>
      <c r="C12" s="26">
        <v>91384937.87</v>
      </c>
      <c r="D12" s="26">
        <v>61012948.870000005</v>
      </c>
      <c r="E12" s="61">
        <v>83607155</v>
      </c>
      <c r="F12" s="38">
        <f>E12/C12</f>
        <v>0.9148898817323231</v>
      </c>
      <c r="G12" s="38">
        <v>0.8915560145798018</v>
      </c>
      <c r="H12" s="39">
        <f aca="true" t="shared" si="4" ref="H12:H31">F12-G12</f>
        <v>0.02333386715252128</v>
      </c>
      <c r="I12" s="26">
        <v>83448081</v>
      </c>
      <c r="J12" s="38">
        <f t="shared" si="0"/>
        <v>0.9131491791208458</v>
      </c>
      <c r="K12" s="38">
        <v>0.8915560145798018</v>
      </c>
      <c r="L12" s="40">
        <f t="shared" si="1"/>
        <v>0.021593164541043985</v>
      </c>
      <c r="M12" s="26">
        <v>52642614.96</v>
      </c>
      <c r="N12" s="41">
        <f t="shared" si="2"/>
        <v>0.5760535180850804</v>
      </c>
      <c r="O12" s="41">
        <v>0.5076245471216624</v>
      </c>
      <c r="P12" s="42">
        <f t="shared" si="3"/>
        <v>0.06842897096341805</v>
      </c>
      <c r="Q12" s="43">
        <v>0</v>
      </c>
      <c r="R12" s="26">
        <v>16268964.75</v>
      </c>
    </row>
    <row r="13" spans="1:18" s="5" customFormat="1" ht="15">
      <c r="A13" s="37" t="s">
        <v>24</v>
      </c>
      <c r="B13" s="48" t="s">
        <v>7</v>
      </c>
      <c r="C13" s="26">
        <v>102794756.28</v>
      </c>
      <c r="D13" s="26">
        <v>70078859.78</v>
      </c>
      <c r="E13" s="61">
        <v>100311916</v>
      </c>
      <c r="F13" s="38">
        <f aca="true" t="shared" si="5" ref="F13:F31">E13/C13</f>
        <v>0.9758466251601682</v>
      </c>
      <c r="G13" s="38">
        <v>0.9572540618939387</v>
      </c>
      <c r="H13" s="39">
        <f t="shared" si="4"/>
        <v>0.01859256326622949</v>
      </c>
      <c r="I13" s="26">
        <v>98344223</v>
      </c>
      <c r="J13" s="38">
        <f t="shared" si="0"/>
        <v>0.9567046662586824</v>
      </c>
      <c r="K13" s="38">
        <v>0.9572540618939387</v>
      </c>
      <c r="L13" s="40">
        <f t="shared" si="1"/>
        <v>-0.0005493956352562446</v>
      </c>
      <c r="M13" s="26">
        <v>44438766.7</v>
      </c>
      <c r="N13" s="41">
        <f t="shared" si="2"/>
        <v>0.43230577422601585</v>
      </c>
      <c r="O13" s="41">
        <v>0.3760344415910673</v>
      </c>
      <c r="P13" s="42">
        <f t="shared" si="3"/>
        <v>0.056271332634948545</v>
      </c>
      <c r="Q13" s="43">
        <v>0</v>
      </c>
      <c r="R13" s="26">
        <v>1558433.19</v>
      </c>
    </row>
    <row r="14" spans="1:18" s="5" customFormat="1" ht="15">
      <c r="A14" s="37" t="s">
        <v>25</v>
      </c>
      <c r="B14" s="48" t="s">
        <v>8</v>
      </c>
      <c r="C14" s="26">
        <v>165081153.65</v>
      </c>
      <c r="D14" s="26">
        <v>146682080.38000014</v>
      </c>
      <c r="E14" s="61">
        <v>164583747.65</v>
      </c>
      <c r="F14" s="38">
        <f t="shared" si="5"/>
        <v>0.9969869001457635</v>
      </c>
      <c r="G14" s="38">
        <v>1.029183168195262</v>
      </c>
      <c r="H14" s="39">
        <f t="shared" si="4"/>
        <v>-0.03219626804949838</v>
      </c>
      <c r="I14" s="26">
        <v>164583747.65</v>
      </c>
      <c r="J14" s="38">
        <f t="shared" si="0"/>
        <v>0.9969869001457635</v>
      </c>
      <c r="K14" s="38">
        <v>1.029183168195262</v>
      </c>
      <c r="L14" s="40">
        <f t="shared" si="1"/>
        <v>-0.03219626804949838</v>
      </c>
      <c r="M14" s="26">
        <v>124475537.14</v>
      </c>
      <c r="N14" s="41">
        <f t="shared" si="2"/>
        <v>0.7540263342471498</v>
      </c>
      <c r="O14" s="41">
        <v>0.7069914682492419</v>
      </c>
      <c r="P14" s="42">
        <f t="shared" si="3"/>
        <v>0.04703486599790796</v>
      </c>
      <c r="Q14" s="43">
        <v>0</v>
      </c>
      <c r="R14" s="26">
        <v>1389949.8</v>
      </c>
    </row>
    <row r="15" spans="1:18" s="5" customFormat="1" ht="15">
      <c r="A15" s="37" t="s">
        <v>26</v>
      </c>
      <c r="B15" s="48" t="s">
        <v>9</v>
      </c>
      <c r="C15" s="26">
        <v>36258630.34</v>
      </c>
      <c r="D15" s="26">
        <v>19351170.94</v>
      </c>
      <c r="E15" s="61">
        <v>28943482.35</v>
      </c>
      <c r="F15" s="38">
        <f t="shared" si="5"/>
        <v>0.7982508461735789</v>
      </c>
      <c r="G15" s="38">
        <v>0.7444212172425893</v>
      </c>
      <c r="H15" s="39">
        <f t="shared" si="4"/>
        <v>0.05382962893098964</v>
      </c>
      <c r="I15" s="26">
        <v>28943482.35</v>
      </c>
      <c r="J15" s="38">
        <f t="shared" si="0"/>
        <v>0.7982508461735789</v>
      </c>
      <c r="K15" s="38">
        <v>0.7444212172425893</v>
      </c>
      <c r="L15" s="40">
        <f t="shared" si="1"/>
        <v>0.05382962893098964</v>
      </c>
      <c r="M15" s="26">
        <v>15114288.81</v>
      </c>
      <c r="N15" s="41">
        <f t="shared" si="2"/>
        <v>0.41684665604497845</v>
      </c>
      <c r="O15" s="41">
        <v>0.3080721790928761</v>
      </c>
      <c r="P15" s="42">
        <f t="shared" si="3"/>
        <v>0.10877447695210235</v>
      </c>
      <c r="Q15" s="43">
        <v>0</v>
      </c>
      <c r="R15" s="26">
        <v>930118.76</v>
      </c>
    </row>
    <row r="16" spans="1:18" s="5" customFormat="1" ht="16.5" customHeight="1">
      <c r="A16" s="37" t="s">
        <v>27</v>
      </c>
      <c r="B16" s="48" t="s">
        <v>10</v>
      </c>
      <c r="C16" s="26">
        <v>19842791.04</v>
      </c>
      <c r="D16" s="26">
        <v>9035480.57</v>
      </c>
      <c r="E16" s="61">
        <v>18220297.91</v>
      </c>
      <c r="F16" s="38">
        <f t="shared" si="5"/>
        <v>0.9182326152238713</v>
      </c>
      <c r="G16" s="38">
        <v>0.8729386634073725</v>
      </c>
      <c r="H16" s="39">
        <f t="shared" si="4"/>
        <v>0.04529395181649887</v>
      </c>
      <c r="I16" s="26">
        <v>17279917.47</v>
      </c>
      <c r="J16" s="38">
        <f t="shared" si="0"/>
        <v>0.8708410744822317</v>
      </c>
      <c r="K16" s="38">
        <v>0.849824393378193</v>
      </c>
      <c r="L16" s="40">
        <f t="shared" si="1"/>
        <v>0.021016681104038648</v>
      </c>
      <c r="M16" s="26">
        <v>6591893.07</v>
      </c>
      <c r="N16" s="41">
        <f t="shared" si="2"/>
        <v>0.3322059410247159</v>
      </c>
      <c r="O16" s="41">
        <v>0.27643807575793433</v>
      </c>
      <c r="P16" s="42">
        <f t="shared" si="3"/>
        <v>0.05576786526678157</v>
      </c>
      <c r="Q16" s="43">
        <v>0</v>
      </c>
      <c r="R16" s="26">
        <v>2845534.02</v>
      </c>
    </row>
    <row r="17" spans="1:18" s="5" customFormat="1" ht="15">
      <c r="A17" s="37" t="s">
        <v>28</v>
      </c>
      <c r="B17" s="48" t="s">
        <v>11</v>
      </c>
      <c r="C17" s="26">
        <v>12847761.03</v>
      </c>
      <c r="D17" s="26">
        <v>5939483.36</v>
      </c>
      <c r="E17" s="61">
        <v>7322297.29</v>
      </c>
      <c r="F17" s="38">
        <f t="shared" si="5"/>
        <v>0.569927886493387</v>
      </c>
      <c r="G17" s="38">
        <v>0.5842095772542557</v>
      </c>
      <c r="H17" s="39">
        <f t="shared" si="4"/>
        <v>-0.014281690760868715</v>
      </c>
      <c r="I17" s="26">
        <v>7322297.29</v>
      </c>
      <c r="J17" s="38">
        <f t="shared" si="0"/>
        <v>0.569927886493387</v>
      </c>
      <c r="K17" s="38">
        <v>0.5842095772542557</v>
      </c>
      <c r="L17" s="40">
        <f t="shared" si="1"/>
        <v>-0.014281690760868715</v>
      </c>
      <c r="M17" s="26">
        <v>5429757.9</v>
      </c>
      <c r="N17" s="41">
        <f t="shared" si="2"/>
        <v>0.4226228902702435</v>
      </c>
      <c r="O17" s="41">
        <v>0.3710813852209392</v>
      </c>
      <c r="P17" s="42">
        <f t="shared" si="3"/>
        <v>0.051541505049304326</v>
      </c>
      <c r="Q17" s="43">
        <v>0</v>
      </c>
      <c r="R17" s="26">
        <v>0</v>
      </c>
    </row>
    <row r="18" spans="1:18" s="5" customFormat="1" ht="15">
      <c r="A18" s="32" t="s">
        <v>43</v>
      </c>
      <c r="B18" s="47" t="s">
        <v>44</v>
      </c>
      <c r="C18" s="60">
        <f>SUM(C19:C22)</f>
        <v>561933091.9499999</v>
      </c>
      <c r="D18" s="27">
        <f>SUM(D19:D22)</f>
        <v>281713712.62</v>
      </c>
      <c r="E18" s="27">
        <f>SUM(E19:E22)</f>
        <v>415507332.06</v>
      </c>
      <c r="F18" s="33">
        <f t="shared" si="5"/>
        <v>0.7394249208889291</v>
      </c>
      <c r="G18" s="33">
        <v>0.7561920178941041</v>
      </c>
      <c r="H18" s="34">
        <f t="shared" si="4"/>
        <v>-0.01676709700517498</v>
      </c>
      <c r="I18" s="60">
        <f>SUM(I19:I22)</f>
        <v>384459416.77</v>
      </c>
      <c r="J18" s="33">
        <f t="shared" si="0"/>
        <v>0.6841729420772548</v>
      </c>
      <c r="K18" s="33">
        <v>0.6920331086837679</v>
      </c>
      <c r="L18" s="36">
        <f t="shared" si="1"/>
        <v>-0.00786016660651312</v>
      </c>
      <c r="M18" s="45">
        <f>SUM(M19:M22)</f>
        <v>245353648.36999997</v>
      </c>
      <c r="N18" s="34">
        <f t="shared" si="2"/>
        <v>0.4366243096995456</v>
      </c>
      <c r="O18" s="34">
        <v>0.4020603672005896</v>
      </c>
      <c r="P18" s="36">
        <f t="shared" si="3"/>
        <v>0.034563942498956</v>
      </c>
      <c r="Q18" s="25">
        <f>SUM(Q19:Q22)</f>
        <v>26386112.560000002</v>
      </c>
      <c r="R18" s="25">
        <f>SUM(R19:R22)</f>
        <v>8302657.63</v>
      </c>
    </row>
    <row r="19" spans="1:18" s="5" customFormat="1" ht="15">
      <c r="A19" s="37" t="s">
        <v>29</v>
      </c>
      <c r="B19" s="48" t="s">
        <v>12</v>
      </c>
      <c r="C19" s="26">
        <v>318045093.46</v>
      </c>
      <c r="D19" s="26">
        <v>84530542.6</v>
      </c>
      <c r="E19" s="61">
        <v>197079004.37</v>
      </c>
      <c r="F19" s="38">
        <f t="shared" si="5"/>
        <v>0.6196574272722943</v>
      </c>
      <c r="G19" s="38">
        <v>0.6417021483355969</v>
      </c>
      <c r="H19" s="39">
        <f t="shared" si="4"/>
        <v>-0.022044721063302575</v>
      </c>
      <c r="I19" s="26">
        <v>183974624.73</v>
      </c>
      <c r="J19" s="38">
        <f t="shared" si="0"/>
        <v>0.5784545289743267</v>
      </c>
      <c r="K19" s="38">
        <v>0.5292164699216946</v>
      </c>
      <c r="L19" s="40">
        <f t="shared" si="1"/>
        <v>0.04923805905263212</v>
      </c>
      <c r="M19" s="26">
        <v>56550213.04</v>
      </c>
      <c r="N19" s="41">
        <f t="shared" si="2"/>
        <v>0.17780564518317976</v>
      </c>
      <c r="O19" s="41">
        <v>0.12725445644631747</v>
      </c>
      <c r="P19" s="42">
        <f t="shared" si="3"/>
        <v>0.05055118873686229</v>
      </c>
      <c r="Q19" s="44">
        <v>26138465.1</v>
      </c>
      <c r="R19" s="26">
        <v>8302657.63</v>
      </c>
    </row>
    <row r="20" spans="1:18" s="5" customFormat="1" ht="15">
      <c r="A20" s="37" t="s">
        <v>30</v>
      </c>
      <c r="B20" s="48" t="s">
        <v>13</v>
      </c>
      <c r="C20" s="26">
        <v>170300356.07</v>
      </c>
      <c r="D20" s="26">
        <v>170300356</v>
      </c>
      <c r="E20" s="61">
        <v>170300355.35</v>
      </c>
      <c r="F20" s="38">
        <f t="shared" si="5"/>
        <v>0.9999999957721756</v>
      </c>
      <c r="G20" s="38">
        <v>0.9999999936582633</v>
      </c>
      <c r="H20" s="39">
        <f t="shared" si="4"/>
        <v>2.1139122674540545E-09</v>
      </c>
      <c r="I20" s="26">
        <v>152561798.35</v>
      </c>
      <c r="J20" s="38">
        <f t="shared" si="0"/>
        <v>0.8958395735079452</v>
      </c>
      <c r="K20" s="38">
        <v>0.9999999936582633</v>
      </c>
      <c r="L20" s="40">
        <f t="shared" si="1"/>
        <v>-0.10416042015031812</v>
      </c>
      <c r="M20" s="26">
        <v>171314393.75</v>
      </c>
      <c r="N20" s="41">
        <f t="shared" si="2"/>
        <v>1.0059544072801774</v>
      </c>
      <c r="O20" s="41">
        <v>0.9999999995302417</v>
      </c>
      <c r="P20" s="42">
        <f t="shared" si="3"/>
        <v>0.0059544077499357195</v>
      </c>
      <c r="Q20" s="43">
        <v>0</v>
      </c>
      <c r="R20" s="26">
        <v>0</v>
      </c>
    </row>
    <row r="21" spans="1:18" s="5" customFormat="1" ht="15">
      <c r="A21" s="37" t="s">
        <v>31</v>
      </c>
      <c r="B21" s="48" t="s">
        <v>14</v>
      </c>
      <c r="C21" s="26">
        <v>57433653.12</v>
      </c>
      <c r="D21" s="26">
        <v>19087242.11</v>
      </c>
      <c r="E21" s="61">
        <v>40661920.88</v>
      </c>
      <c r="F21" s="38">
        <f t="shared" si="5"/>
        <v>0.7079807511989933</v>
      </c>
      <c r="G21" s="38">
        <v>0.7344484067880236</v>
      </c>
      <c r="H21" s="39">
        <f t="shared" si="4"/>
        <v>-0.026467655589030303</v>
      </c>
      <c r="I21" s="26">
        <v>40456942.23</v>
      </c>
      <c r="J21" s="38">
        <f t="shared" si="0"/>
        <v>0.7044117870313871</v>
      </c>
      <c r="K21" s="38">
        <v>0.7312996859566644</v>
      </c>
      <c r="L21" s="40">
        <f t="shared" si="1"/>
        <v>-0.02688789892527732</v>
      </c>
      <c r="M21" s="26">
        <v>12259848.67</v>
      </c>
      <c r="N21" s="41">
        <f t="shared" si="2"/>
        <v>0.21346106340101112</v>
      </c>
      <c r="O21" s="41">
        <v>0.19116574244476683</v>
      </c>
      <c r="P21" s="42">
        <f t="shared" si="3"/>
        <v>0.022295320956244286</v>
      </c>
      <c r="Q21" s="44">
        <v>247647.46</v>
      </c>
      <c r="R21" s="26">
        <v>0</v>
      </c>
    </row>
    <row r="22" spans="1:18" s="5" customFormat="1" ht="15">
      <c r="A22" s="37" t="s">
        <v>32</v>
      </c>
      <c r="B22" s="48" t="s">
        <v>11</v>
      </c>
      <c r="C22" s="26">
        <v>16153989.3</v>
      </c>
      <c r="D22" s="26">
        <v>7795571.91</v>
      </c>
      <c r="E22" s="61">
        <v>7466051.46</v>
      </c>
      <c r="F22" s="38">
        <f t="shared" si="5"/>
        <v>0.4621800424245669</v>
      </c>
      <c r="G22" s="38">
        <v>0.5314890737237272</v>
      </c>
      <c r="H22" s="39">
        <f t="shared" si="4"/>
        <v>-0.06930903129916033</v>
      </c>
      <c r="I22" s="26">
        <v>7466051.46</v>
      </c>
      <c r="J22" s="38">
        <f t="shared" si="0"/>
        <v>0.4621800424245669</v>
      </c>
      <c r="K22" s="38">
        <v>0.5314890737237272</v>
      </c>
      <c r="L22" s="40">
        <f t="shared" si="1"/>
        <v>-0.06930903129916033</v>
      </c>
      <c r="M22" s="26">
        <v>5229192.91</v>
      </c>
      <c r="N22" s="41">
        <f t="shared" si="2"/>
        <v>0.3237090735227861</v>
      </c>
      <c r="O22" s="41">
        <v>0.2927003888754588</v>
      </c>
      <c r="P22" s="42">
        <f t="shared" si="3"/>
        <v>0.03100868464732731</v>
      </c>
      <c r="Q22" s="43">
        <v>0</v>
      </c>
      <c r="R22" s="26">
        <v>0</v>
      </c>
    </row>
    <row r="23" spans="1:18" s="5" customFormat="1" ht="15">
      <c r="A23" s="32" t="s">
        <v>45</v>
      </c>
      <c r="B23" s="47" t="s">
        <v>46</v>
      </c>
      <c r="C23" s="25">
        <f>SUM(C24:C31)</f>
        <v>2473721106.6900005</v>
      </c>
      <c r="D23" s="25">
        <v>1118408620.8466</v>
      </c>
      <c r="E23" s="25">
        <f>SUM(E24:E31)</f>
        <v>2125272587.9599998</v>
      </c>
      <c r="F23" s="33">
        <f t="shared" si="5"/>
        <v>0.8591399338479804</v>
      </c>
      <c r="G23" s="33">
        <v>0.812533660498018</v>
      </c>
      <c r="H23" s="34">
        <f t="shared" si="4"/>
        <v>0.04660627334996237</v>
      </c>
      <c r="I23" s="45">
        <f>SUM(I24:I31)</f>
        <v>2019338577.49</v>
      </c>
      <c r="J23" s="33">
        <f t="shared" si="0"/>
        <v>0.8163161853730577</v>
      </c>
      <c r="K23" s="33">
        <v>0.7859441059462319</v>
      </c>
      <c r="L23" s="36">
        <f t="shared" si="1"/>
        <v>0.03037207942682585</v>
      </c>
      <c r="M23" s="45">
        <f>SUM(M24:M31)</f>
        <v>812064494.2099999</v>
      </c>
      <c r="N23" s="34">
        <f t="shared" si="2"/>
        <v>0.3282764948780321</v>
      </c>
      <c r="O23" s="34">
        <v>0.29758709600679206</v>
      </c>
      <c r="P23" s="36">
        <f t="shared" si="3"/>
        <v>0.03068939887124006</v>
      </c>
      <c r="Q23" s="25">
        <f>SUM(Q24:Q31)</f>
        <v>9498833.1</v>
      </c>
      <c r="R23" s="25">
        <f>SUM(R24:R31)</f>
        <v>380182554.87</v>
      </c>
    </row>
    <row r="24" spans="1:18" s="5" customFormat="1" ht="15">
      <c r="A24" s="37" t="s">
        <v>33</v>
      </c>
      <c r="B24" s="48" t="s">
        <v>15</v>
      </c>
      <c r="C24" s="26">
        <v>392874415.56</v>
      </c>
      <c r="D24" s="26">
        <v>227051272.18</v>
      </c>
      <c r="E24" s="61">
        <v>395223898.11</v>
      </c>
      <c r="F24" s="38">
        <f t="shared" si="5"/>
        <v>1.0059802381039527</v>
      </c>
      <c r="G24" s="38">
        <v>0.8702546724870972</v>
      </c>
      <c r="H24" s="39">
        <f t="shared" si="4"/>
        <v>0.13572556561685545</v>
      </c>
      <c r="I24" s="26">
        <v>354831920.22</v>
      </c>
      <c r="J24" s="38">
        <f t="shared" si="0"/>
        <v>0.9031688146814688</v>
      </c>
      <c r="K24" s="38">
        <v>0.864032858255189</v>
      </c>
      <c r="L24" s="40">
        <f t="shared" si="1"/>
        <v>0.03913595642627976</v>
      </c>
      <c r="M24" s="26">
        <v>159545122.62</v>
      </c>
      <c r="N24" s="41">
        <f t="shared" si="2"/>
        <v>0.4060970027599931</v>
      </c>
      <c r="O24" s="41">
        <v>0.36369573638749564</v>
      </c>
      <c r="P24" s="42">
        <f t="shared" si="3"/>
        <v>0.04240126637249747</v>
      </c>
      <c r="Q24" s="43">
        <v>0</v>
      </c>
      <c r="R24" s="26">
        <v>68735738.06</v>
      </c>
    </row>
    <row r="25" spans="1:18" s="5" customFormat="1" ht="15">
      <c r="A25" s="37" t="s">
        <v>34</v>
      </c>
      <c r="B25" s="48" t="s">
        <v>16</v>
      </c>
      <c r="C25" s="26">
        <v>396573367.9</v>
      </c>
      <c r="D25" s="26">
        <v>158034724.07</v>
      </c>
      <c r="E25" s="61">
        <v>314785862.43</v>
      </c>
      <c r="F25" s="38">
        <f t="shared" si="5"/>
        <v>0.7937645033929169</v>
      </c>
      <c r="G25" s="38">
        <v>0.8086124756350446</v>
      </c>
      <c r="H25" s="39">
        <f t="shared" si="4"/>
        <v>-0.014847972242127638</v>
      </c>
      <c r="I25" s="26">
        <v>314785862.43</v>
      </c>
      <c r="J25" s="38">
        <f aca="true" t="shared" si="6" ref="J25:J31">I25/C25</f>
        <v>0.7937645033929169</v>
      </c>
      <c r="K25" s="38">
        <v>0.8008626637491574</v>
      </c>
      <c r="L25" s="40">
        <f t="shared" si="1"/>
        <v>-0.007098160356240446</v>
      </c>
      <c r="M25" s="26">
        <v>78758426.94</v>
      </c>
      <c r="N25" s="41">
        <f t="shared" si="2"/>
        <v>0.19859736763730373</v>
      </c>
      <c r="O25" s="41">
        <v>0.1629493972475538</v>
      </c>
      <c r="P25" s="42">
        <f t="shared" si="3"/>
        <v>0.03564797038974993</v>
      </c>
      <c r="Q25" s="43">
        <v>0</v>
      </c>
      <c r="R25" s="26">
        <v>18006737.02</v>
      </c>
    </row>
    <row r="26" spans="1:18" s="53" customFormat="1" ht="27">
      <c r="A26" s="37" t="s">
        <v>35</v>
      </c>
      <c r="B26" s="48" t="s">
        <v>17</v>
      </c>
      <c r="C26" s="26">
        <v>646209515.96</v>
      </c>
      <c r="D26" s="26">
        <v>266601115.14000002</v>
      </c>
      <c r="E26" s="61">
        <v>621887366.62</v>
      </c>
      <c r="F26" s="38">
        <f t="shared" si="5"/>
        <v>0.9623618211442346</v>
      </c>
      <c r="G26" s="38">
        <v>0.9624628407259443</v>
      </c>
      <c r="H26" s="39">
        <f t="shared" si="4"/>
        <v>-0.00010101958170971592</v>
      </c>
      <c r="I26" s="26">
        <v>621887366.62</v>
      </c>
      <c r="J26" s="38">
        <f t="shared" si="6"/>
        <v>0.9623618211442346</v>
      </c>
      <c r="K26" s="38">
        <v>0.9624628407259443</v>
      </c>
      <c r="L26" s="40">
        <f t="shared" si="1"/>
        <v>-0.00010101958170971592</v>
      </c>
      <c r="M26" s="26">
        <v>151637204.51</v>
      </c>
      <c r="N26" s="41">
        <f t="shared" si="2"/>
        <v>0.23465640905137372</v>
      </c>
      <c r="O26" s="41">
        <v>0.2252542081607485</v>
      </c>
      <c r="P26" s="42">
        <f t="shared" si="3"/>
        <v>0.009402200890625212</v>
      </c>
      <c r="Q26" s="43">
        <v>0</v>
      </c>
      <c r="R26" s="26">
        <v>59087798.4</v>
      </c>
    </row>
    <row r="27" spans="1:18" s="53" customFormat="1" ht="15.75" customHeight="1">
      <c r="A27" s="37" t="s">
        <v>36</v>
      </c>
      <c r="B27" s="48" t="s">
        <v>18</v>
      </c>
      <c r="C27" s="26">
        <v>259173385.3</v>
      </c>
      <c r="D27" s="26">
        <v>67775788.69000001</v>
      </c>
      <c r="E27" s="61">
        <v>186669275.68</v>
      </c>
      <c r="F27" s="38">
        <f t="shared" si="5"/>
        <v>0.720248629942945</v>
      </c>
      <c r="G27" s="38">
        <v>0.6335496226417251</v>
      </c>
      <c r="H27" s="39">
        <f t="shared" si="4"/>
        <v>0.08669900730121993</v>
      </c>
      <c r="I27" s="26">
        <v>151449604.53</v>
      </c>
      <c r="J27" s="38">
        <f t="shared" si="6"/>
        <v>0.5843563155788281</v>
      </c>
      <c r="K27" s="38">
        <v>0.5099202841641455</v>
      </c>
      <c r="L27" s="40">
        <f t="shared" si="1"/>
        <v>0.07443603141468258</v>
      </c>
      <c r="M27" s="26">
        <v>50465015.05</v>
      </c>
      <c r="N27" s="41">
        <f t="shared" si="2"/>
        <v>0.19471526750937568</v>
      </c>
      <c r="O27" s="41">
        <v>0.14007388727602874</v>
      </c>
      <c r="P27" s="42">
        <f t="shared" si="3"/>
        <v>0.05464138023334694</v>
      </c>
      <c r="Q27" s="43">
        <v>0</v>
      </c>
      <c r="R27" s="26">
        <v>22513374.4</v>
      </c>
    </row>
    <row r="28" spans="1:18" s="53" customFormat="1" ht="15.75" customHeight="1">
      <c r="A28" s="37" t="s">
        <v>37</v>
      </c>
      <c r="B28" s="48" t="s">
        <v>19</v>
      </c>
      <c r="C28" s="26">
        <v>502858241.79</v>
      </c>
      <c r="D28" s="26">
        <v>263156195.13</v>
      </c>
      <c r="E28" s="61">
        <v>383016444.46</v>
      </c>
      <c r="F28" s="38">
        <f t="shared" si="5"/>
        <v>0.7616787647679691</v>
      </c>
      <c r="G28" s="38">
        <v>0.7362138082208786</v>
      </c>
      <c r="H28" s="39">
        <f t="shared" si="4"/>
        <v>0.025464956547090578</v>
      </c>
      <c r="I28" s="26">
        <v>369849292.12</v>
      </c>
      <c r="J28" s="38">
        <f t="shared" si="6"/>
        <v>0.7354941440423954</v>
      </c>
      <c r="K28" s="38">
        <v>0.6869497077631027</v>
      </c>
      <c r="L28" s="40">
        <f t="shared" si="1"/>
        <v>0.048544436279292724</v>
      </c>
      <c r="M28" s="26">
        <v>238182966.6</v>
      </c>
      <c r="N28" s="41">
        <f t="shared" si="2"/>
        <v>0.4736582734572504</v>
      </c>
      <c r="O28" s="41">
        <v>0.45412485227067045</v>
      </c>
      <c r="P28" s="42">
        <f t="shared" si="3"/>
        <v>0.01953342118657997</v>
      </c>
      <c r="Q28" s="26">
        <v>9498833.1</v>
      </c>
      <c r="R28" s="26">
        <v>127959609.7</v>
      </c>
    </row>
    <row r="29" spans="1:18" s="53" customFormat="1" ht="13.5">
      <c r="A29" s="37" t="s">
        <v>38</v>
      </c>
      <c r="B29" s="48" t="s">
        <v>20</v>
      </c>
      <c r="C29" s="26">
        <v>226969401.31</v>
      </c>
      <c r="D29" s="26">
        <v>119087552.99000001</v>
      </c>
      <c r="E29" s="61">
        <v>204383952.82</v>
      </c>
      <c r="F29" s="38">
        <f t="shared" si="5"/>
        <v>0.9004912188178517</v>
      </c>
      <c r="G29" s="38">
        <v>0.7563414096318918</v>
      </c>
      <c r="H29" s="39">
        <f t="shared" si="4"/>
        <v>0.14414980918595988</v>
      </c>
      <c r="I29" s="26">
        <v>187228743.73</v>
      </c>
      <c r="J29" s="38">
        <f t="shared" si="6"/>
        <v>0.8249074220990639</v>
      </c>
      <c r="K29" s="38">
        <v>0.7417195972604991</v>
      </c>
      <c r="L29" s="40">
        <f t="shared" si="1"/>
        <v>0.0831878248385648</v>
      </c>
      <c r="M29" s="26">
        <v>120241901.17</v>
      </c>
      <c r="N29" s="41">
        <f t="shared" si="2"/>
        <v>0.5297714162173379</v>
      </c>
      <c r="O29" s="41">
        <v>0.4701574466609302</v>
      </c>
      <c r="P29" s="42">
        <f t="shared" si="3"/>
        <v>0.05961396955640774</v>
      </c>
      <c r="Q29" s="43">
        <v>0</v>
      </c>
      <c r="R29" s="26">
        <v>83879297.29</v>
      </c>
    </row>
    <row r="30" spans="1:18" s="5" customFormat="1" ht="15">
      <c r="A30" s="37" t="s">
        <v>39</v>
      </c>
      <c r="B30" s="48" t="s">
        <v>21</v>
      </c>
      <c r="C30" s="26">
        <v>40488570.07</v>
      </c>
      <c r="D30" s="26">
        <v>19303320.92</v>
      </c>
      <c r="E30" s="61">
        <v>16654277.56</v>
      </c>
      <c r="F30" s="38">
        <f t="shared" si="5"/>
        <v>0.4113328164271226</v>
      </c>
      <c r="G30" s="38">
        <v>0.41642695755493747</v>
      </c>
      <c r="H30" s="39">
        <f t="shared" si="4"/>
        <v>-0.005094141127814866</v>
      </c>
      <c r="I30" s="26">
        <v>16654277.56</v>
      </c>
      <c r="J30" s="38">
        <f t="shared" si="6"/>
        <v>0.4113328164271226</v>
      </c>
      <c r="K30" s="38">
        <v>0.41642695755493747</v>
      </c>
      <c r="L30" s="40">
        <f t="shared" si="1"/>
        <v>-0.005094141127814866</v>
      </c>
      <c r="M30" s="26">
        <v>11555348.29</v>
      </c>
      <c r="N30" s="41">
        <f t="shared" si="2"/>
        <v>0.28539778683273215</v>
      </c>
      <c r="O30" s="41">
        <v>0.2568545278833059</v>
      </c>
      <c r="P30" s="42">
        <f t="shared" si="3"/>
        <v>0.02854325894942622</v>
      </c>
      <c r="Q30" s="43">
        <v>0</v>
      </c>
      <c r="R30" s="26">
        <v>0</v>
      </c>
    </row>
    <row r="31" spans="1:18" s="5" customFormat="1" ht="15">
      <c r="A31" s="37" t="s">
        <v>40</v>
      </c>
      <c r="B31" s="48" t="s">
        <v>22</v>
      </c>
      <c r="C31" s="26">
        <v>8574208.8</v>
      </c>
      <c r="D31" s="26">
        <v>4083394.81</v>
      </c>
      <c r="E31" s="61">
        <v>2651510.28</v>
      </c>
      <c r="F31" s="38">
        <f t="shared" si="5"/>
        <v>0.3092425600832114</v>
      </c>
      <c r="G31" s="38">
        <v>0.3202861154955778</v>
      </c>
      <c r="H31" s="39">
        <f t="shared" si="4"/>
        <v>-0.011043555412366401</v>
      </c>
      <c r="I31" s="26">
        <v>2651510.28</v>
      </c>
      <c r="J31" s="38">
        <f t="shared" si="6"/>
        <v>0.3092425600832114</v>
      </c>
      <c r="K31" s="38">
        <v>0.3202861154955778</v>
      </c>
      <c r="L31" s="40">
        <f t="shared" si="1"/>
        <v>-0.011043555412366401</v>
      </c>
      <c r="M31" s="26">
        <v>1678509.03</v>
      </c>
      <c r="N31" s="41">
        <f t="shared" si="2"/>
        <v>0.19576255595734965</v>
      </c>
      <c r="O31" s="41">
        <v>0.17552059147428273</v>
      </c>
      <c r="P31" s="42">
        <f t="shared" si="3"/>
        <v>0.02024196448306692</v>
      </c>
      <c r="Q31" s="43">
        <v>0</v>
      </c>
      <c r="R31" s="26">
        <v>0</v>
      </c>
    </row>
    <row r="32" spans="1:18" s="5" customFormat="1" ht="33.75" customHeight="1">
      <c r="A32" s="69"/>
      <c r="B32" s="69"/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</row>
    <row r="33" spans="2:17" s="5" customFormat="1" ht="15">
      <c r="B33" s="49"/>
      <c r="I33" s="11"/>
      <c r="J33" s="11"/>
      <c r="K33" s="11"/>
      <c r="Q33" s="11"/>
    </row>
    <row r="34" spans="1:17" ht="21">
      <c r="A34" s="1"/>
      <c r="B34" s="50"/>
      <c r="C34" s="1"/>
      <c r="D34" s="19"/>
      <c r="E34" s="21"/>
      <c r="F34" s="1"/>
      <c r="G34" s="12" t="s">
        <v>57</v>
      </c>
      <c r="I34" s="22"/>
      <c r="J34" s="22"/>
      <c r="K34" s="4"/>
      <c r="M34" s="12" t="s">
        <v>59</v>
      </c>
      <c r="N34" s="13"/>
      <c r="O34" s="13"/>
      <c r="P34" s="13"/>
      <c r="Q34" s="12" t="s">
        <v>58</v>
      </c>
    </row>
    <row r="35" spans="1:12" ht="21">
      <c r="A35" s="14" t="s">
        <v>73</v>
      </c>
      <c r="B35" s="51"/>
      <c r="C35" s="15"/>
      <c r="D35" s="19"/>
      <c r="E35" s="22"/>
      <c r="F35" s="12"/>
      <c r="G35" s="16"/>
      <c r="H35"/>
      <c r="I35" s="22"/>
      <c r="J35" s="22"/>
      <c r="K35" s="16"/>
      <c r="L35"/>
    </row>
    <row r="36" spans="1:12" ht="15">
      <c r="A36" s="14" t="s">
        <v>69</v>
      </c>
      <c r="B36" s="51"/>
      <c r="C36" s="15"/>
      <c r="D36" s="20"/>
      <c r="E36" s="23"/>
      <c r="F36" s="15"/>
      <c r="G36" s="15"/>
      <c r="H36" s="15"/>
      <c r="I36" s="15"/>
      <c r="J36" s="15"/>
      <c r="K36" s="15"/>
      <c r="L36" s="15"/>
    </row>
    <row r="37" spans="1:12" ht="15">
      <c r="A37" s="14" t="s">
        <v>70</v>
      </c>
      <c r="B37" s="51"/>
      <c r="C37" s="15"/>
      <c r="D37" s="20"/>
      <c r="E37" s="23"/>
      <c r="F37" s="15"/>
      <c r="G37" s="15"/>
      <c r="H37" s="15"/>
      <c r="I37" s="15"/>
      <c r="J37" s="15"/>
      <c r="K37" s="15"/>
      <c r="L37" s="15"/>
    </row>
    <row r="40" ht="15">
      <c r="D40" s="2"/>
    </row>
    <row r="41" ht="15">
      <c r="D41" s="2"/>
    </row>
    <row r="42" ht="15">
      <c r="D42" s="2"/>
    </row>
    <row r="43" ht="15">
      <c r="D43" s="2"/>
    </row>
    <row r="44" ht="15">
      <c r="D44" s="2"/>
    </row>
    <row r="45" ht="15">
      <c r="D45" s="2"/>
    </row>
    <row r="46" ht="15">
      <c r="D46" s="2"/>
    </row>
    <row r="47" ht="15">
      <c r="D47" s="2"/>
    </row>
    <row r="48" ht="15">
      <c r="D48" s="2"/>
    </row>
    <row r="49" ht="15">
      <c r="D49" s="2"/>
    </row>
    <row r="50" ht="15">
      <c r="D50" s="2"/>
    </row>
    <row r="51" ht="15">
      <c r="D51" s="2"/>
    </row>
    <row r="52" ht="15">
      <c r="D52" s="2"/>
    </row>
    <row r="53" ht="15">
      <c r="D53" s="2"/>
    </row>
    <row r="54" ht="15">
      <c r="D54" s="2"/>
    </row>
    <row r="55" ht="15">
      <c r="D55" s="2"/>
    </row>
    <row r="56" ht="15">
      <c r="D56" s="2"/>
    </row>
    <row r="57" ht="15">
      <c r="D57" s="2"/>
    </row>
    <row r="58" ht="15">
      <c r="D58" s="3"/>
    </row>
    <row r="59" ht="15">
      <c r="D59" s="2"/>
    </row>
    <row r="60" ht="15">
      <c r="D60" s="2"/>
    </row>
    <row r="61" ht="15">
      <c r="D61" s="8"/>
    </row>
  </sheetData>
  <sheetProtection/>
  <mergeCells count="22">
    <mergeCell ref="A32:R32"/>
    <mergeCell ref="A3:R3"/>
    <mergeCell ref="A4:R4"/>
    <mergeCell ref="J6:J8"/>
    <mergeCell ref="L6:L8"/>
    <mergeCell ref="M6:M8"/>
    <mergeCell ref="L1:R1"/>
    <mergeCell ref="N6:N8"/>
    <mergeCell ref="P6:P8"/>
    <mergeCell ref="A6:B8"/>
    <mergeCell ref="G6:G8"/>
    <mergeCell ref="R6:R8"/>
    <mergeCell ref="K6:K8"/>
    <mergeCell ref="F6:F8"/>
    <mergeCell ref="C6:C8"/>
    <mergeCell ref="E6:E8"/>
    <mergeCell ref="I6:I8"/>
    <mergeCell ref="O6:O8"/>
    <mergeCell ref="Q6:Q8"/>
    <mergeCell ref="A10:B10"/>
    <mergeCell ref="H6:H8"/>
    <mergeCell ref="D6:D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  <headerFooter>
    <oddFooter>&amp;LFMzinop1_081211; 2007.-2013.gada plānošanas perioda ES fondu apguve līdz 30.09.2011.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Finanšu ministrija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Informatīvā ziņojuma 1.pielikums</dc:title>
  <dc:subject>2007.-2013.gada plānošanas perioda ES fondu apguve līdz 30.09.2011.</dc:subject>
  <dc:creator>Gatis Meļņiks</dc:creator>
  <cp:keywords/>
  <dc:description>Gatis Meļņiks
Finanšu ministrijas
Eiropas Savienības fondu uzraudzības departamenta
Uzņēmējdarbības un inovāciju uzraudzības
nodaļas vecākais referents
Tālr. 67083873, fakss 67095697</dc:description>
  <cp:lastModifiedBy>Gatis Meļņiks</cp:lastModifiedBy>
  <cp:lastPrinted>2011-12-08T08:31:31Z</cp:lastPrinted>
  <dcterms:created xsi:type="dcterms:W3CDTF">2011-06-22T11:07:26Z</dcterms:created>
  <dcterms:modified xsi:type="dcterms:W3CDTF">2011-12-08T08:32:18Z</dcterms:modified>
  <cp:category/>
  <cp:version/>
  <cp:contentType/>
  <cp:contentStatus/>
</cp:coreProperties>
</file>