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15480" windowHeight="11640" activeTab="1"/>
  </bookViews>
  <sheets>
    <sheet name="Tabula Nr.1" sheetId="1" r:id="rId1"/>
    <sheet name="Tabula Nr.2" sheetId="2" r:id="rId2"/>
  </sheets>
  <calcPr calcId="144525"/>
</workbook>
</file>

<file path=xl/calcChain.xml><?xml version="1.0" encoding="utf-8"?>
<calcChain xmlns="http://schemas.openxmlformats.org/spreadsheetml/2006/main">
  <c r="D20" i="1" l="1"/>
  <c r="N14" i="2" l="1"/>
  <c r="N7" i="2"/>
  <c r="N8" i="2"/>
  <c r="N9" i="2"/>
  <c r="N10" i="2"/>
  <c r="N11" i="2"/>
  <c r="N12" i="2"/>
  <c r="N15" i="2" s="1"/>
  <c r="N6" i="2"/>
  <c r="L7" i="2"/>
  <c r="L8" i="2"/>
  <c r="L9" i="2"/>
  <c r="L10" i="2"/>
  <c r="L11" i="2"/>
  <c r="L12" i="2"/>
  <c r="L15" i="2" s="1"/>
  <c r="L6" i="2"/>
  <c r="J7" i="2"/>
  <c r="J8" i="2"/>
  <c r="J9" i="2"/>
  <c r="J10" i="2"/>
  <c r="J11" i="2"/>
  <c r="J12" i="2"/>
  <c r="J15" i="2" s="1"/>
  <c r="J6" i="2"/>
  <c r="H7" i="2"/>
  <c r="H8" i="2"/>
  <c r="H9" i="2"/>
  <c r="H10" i="2"/>
  <c r="H11" i="2"/>
  <c r="H12" i="2"/>
  <c r="H15" i="2" s="1"/>
  <c r="H6" i="2"/>
  <c r="F7" i="2"/>
  <c r="F8" i="2"/>
  <c r="F9" i="2"/>
  <c r="F10" i="2"/>
  <c r="F11" i="2"/>
  <c r="F12" i="2"/>
  <c r="F15" i="2" s="1"/>
  <c r="F6" i="2"/>
  <c r="L14" i="2"/>
  <c r="J14" i="2"/>
  <c r="H14" i="2"/>
  <c r="F14" i="2"/>
  <c r="D14" i="2"/>
  <c r="D7" i="2"/>
  <c r="D8" i="2"/>
  <c r="D9" i="2"/>
  <c r="D10" i="2"/>
  <c r="D11" i="2"/>
  <c r="D12" i="2"/>
  <c r="D15" i="2" s="1"/>
  <c r="D6" i="2"/>
  <c r="V21" i="1"/>
  <c r="V20" i="1"/>
  <c r="V13" i="1"/>
  <c r="V14" i="1"/>
  <c r="V15" i="1"/>
  <c r="V16" i="1"/>
  <c r="V17" i="1"/>
  <c r="V18" i="1"/>
  <c r="V12" i="1"/>
  <c r="T21" i="1"/>
  <c r="R21" i="1"/>
  <c r="P21" i="1"/>
  <c r="N21" i="1"/>
  <c r="M21" i="1"/>
  <c r="L21" i="1"/>
  <c r="J21" i="1"/>
  <c r="H21" i="1"/>
  <c r="F21" i="1"/>
  <c r="D21" i="1"/>
  <c r="D18" i="1"/>
  <c r="F18" i="1"/>
  <c r="H18" i="1"/>
  <c r="J18" i="1"/>
  <c r="L18" i="1"/>
  <c r="N18" i="1"/>
  <c r="P18" i="1"/>
  <c r="R18" i="1"/>
  <c r="T18" i="1"/>
  <c r="T20" i="1"/>
  <c r="R20" i="1"/>
  <c r="P20" i="1"/>
  <c r="N20" i="1"/>
  <c r="L20" i="1"/>
  <c r="J20" i="1"/>
  <c r="H20" i="1"/>
  <c r="F20" i="1"/>
  <c r="T13" i="1"/>
  <c r="T14" i="1"/>
  <c r="T15" i="1"/>
  <c r="T16" i="1"/>
  <c r="T17" i="1"/>
  <c r="T12" i="1"/>
  <c r="R13" i="1"/>
  <c r="R14" i="1"/>
  <c r="R15" i="1"/>
  <c r="R16" i="1"/>
  <c r="R17" i="1"/>
  <c r="R12" i="1"/>
  <c r="P13" i="1"/>
  <c r="P14" i="1"/>
  <c r="P15" i="1"/>
  <c r="P16" i="1"/>
  <c r="P17" i="1"/>
  <c r="P12" i="1"/>
  <c r="N13" i="1"/>
  <c r="N14" i="1"/>
  <c r="N15" i="1"/>
  <c r="N16" i="1"/>
  <c r="N17" i="1"/>
  <c r="N12" i="1"/>
  <c r="L13" i="1"/>
  <c r="L14" i="1"/>
  <c r="L15" i="1"/>
  <c r="L16" i="1"/>
  <c r="L17" i="1"/>
  <c r="L12" i="1"/>
  <c r="J13" i="1"/>
  <c r="J14" i="1"/>
  <c r="J15" i="1"/>
  <c r="J16" i="1"/>
  <c r="J17" i="1"/>
  <c r="J12" i="1"/>
  <c r="H13" i="1"/>
  <c r="H14" i="1"/>
  <c r="H15" i="1"/>
  <c r="H16" i="1"/>
  <c r="H17" i="1"/>
  <c r="H12" i="1"/>
  <c r="F13" i="1"/>
  <c r="F14" i="1"/>
  <c r="F15" i="1"/>
  <c r="F16" i="1"/>
  <c r="F17" i="1"/>
  <c r="F12" i="1"/>
  <c r="D13" i="1"/>
  <c r="D14" i="1"/>
  <c r="D15" i="1"/>
  <c r="D16" i="1"/>
  <c r="D17" i="1"/>
  <c r="D12" i="1"/>
  <c r="M15" i="2" l="1"/>
  <c r="K15" i="2"/>
  <c r="I15" i="2"/>
  <c r="G15" i="2"/>
  <c r="E15" i="2"/>
  <c r="M12" i="2"/>
  <c r="K12" i="2"/>
  <c r="I12" i="2"/>
  <c r="G12" i="2"/>
  <c r="E12" i="2"/>
  <c r="C15" i="2"/>
  <c r="C12" i="2"/>
  <c r="U17" i="1" l="1"/>
  <c r="Q16" i="1"/>
  <c r="O15" i="1"/>
  <c r="O14" i="1"/>
  <c r="Q13" i="1"/>
  <c r="O12" i="1"/>
  <c r="U18" i="1"/>
  <c r="S18" i="1"/>
  <c r="Q18" i="1"/>
  <c r="E18" i="1"/>
  <c r="E21" i="1" s="1"/>
  <c r="G18" i="1"/>
  <c r="G21" i="1" s="1"/>
  <c r="I18" i="1"/>
  <c r="I21" i="1" s="1"/>
  <c r="K18" i="1"/>
  <c r="K21" i="1" s="1"/>
  <c r="M18" i="1"/>
  <c r="C18" i="1"/>
  <c r="C21" i="1" l="1"/>
  <c r="Q21" i="1"/>
  <c r="U21" i="1"/>
  <c r="O18" i="1"/>
  <c r="S21" i="1"/>
  <c r="O21" i="1" l="1"/>
</calcChain>
</file>

<file path=xl/sharedStrings.xml><?xml version="1.0" encoding="utf-8"?>
<sst xmlns="http://schemas.openxmlformats.org/spreadsheetml/2006/main" count="52" uniqueCount="31">
  <si>
    <t>Projekta nosaukums</t>
  </si>
  <si>
    <t>Otrā sliežu ceļa būvniecība  Skrīveri - Krustpils ( Rīga - Krustpils iecirknis)</t>
  </si>
  <si>
    <t>Autoceļa E 22 posma Rīga (Tīnuži) – Koknese būvniecība</t>
  </si>
  <si>
    <t>Autoceļa E 22 posma Ludza – Terehova būvniecība</t>
  </si>
  <si>
    <t>Infrastruktūras attīstība Krievu salā ostas aktivitāšu pārcelšanai no pilsētas centra (Rīgas brīvostas teritorija)</t>
  </si>
  <si>
    <t>Infrastruktūras attīstība lidostā „Rīga”</t>
  </si>
  <si>
    <t>Rīgas piepilsētas dzelzceļa pasažieru pārvadājumu sistēmas modernizācija un dīzeļvilcienu  ritošā sastāva atjaunošana</t>
  </si>
  <si>
    <t>Vēsturiski piesārņoto vietu "Inčukalna sērskābā gudronu dīķi" sanācijas darbi</t>
  </si>
  <si>
    <t>Nr.p.k.</t>
  </si>
  <si>
    <t xml:space="preserve">KOPĀ: </t>
  </si>
  <si>
    <t>Kopā</t>
  </si>
  <si>
    <t>1.cet.</t>
  </si>
  <si>
    <t>2.cet.</t>
  </si>
  <si>
    <t>3.cet.</t>
  </si>
  <si>
    <t>4.cet.</t>
  </si>
  <si>
    <t>Satiksmes ministrija</t>
  </si>
  <si>
    <t>Vides ministrija</t>
  </si>
  <si>
    <r>
      <t>*</t>
    </r>
    <r>
      <rPr>
        <sz val="10"/>
        <color indexed="8"/>
        <rFont val="Times New Roman"/>
        <family val="1"/>
        <charset val="186"/>
      </rPr>
      <t xml:space="preserve"> veiktie maksājumi projekta ietvaros</t>
    </r>
  </si>
  <si>
    <t>KF/ERAF kopā (EUR)*</t>
  </si>
  <si>
    <r>
      <t xml:space="preserve">* </t>
    </r>
    <r>
      <rPr>
        <sz val="10"/>
        <color indexed="8"/>
        <rFont val="Times New Roman"/>
        <family val="1"/>
        <charset val="186"/>
      </rPr>
      <t>veiktie maksājumi projekta ietvaros</t>
    </r>
  </si>
  <si>
    <t>KF/ERAF kopā (LVL)*</t>
  </si>
  <si>
    <t xml:space="preserve"> KF/ERAF finansējuma apguve pa gadiem (LVL)*</t>
  </si>
  <si>
    <t xml:space="preserve"> KF/ERAF fiansējuma apguve 2011.gadā (LVL)*</t>
  </si>
  <si>
    <t>Lielo projektu KF/ERAF finasējuma apguves mērķis (2007-2013)</t>
  </si>
  <si>
    <t>Tabula Nr.2 "Lielo projektu KF/ERAF finansējuma apguves mērķis 2011.gadam pa ceturkšņiem (2007-2013)"</t>
  </si>
  <si>
    <t>Tabula Nr.1 "Lielo projektu KF/ERAF finasējuma apguves mērķis sadalījumā pa gadiem (2007-2013)"</t>
  </si>
  <si>
    <t>I.Ozoliņa</t>
  </si>
  <si>
    <t>67095890, Ieva.Ozolina@fm.gov.lv</t>
  </si>
  <si>
    <t>Finanšu ministrs</t>
  </si>
  <si>
    <t>A.Vilks</t>
  </si>
  <si>
    <t>16.02.2011. 11:15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</si>
</sst>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Times New Roman"/>
      <family val="2"/>
      <charset val="186"/>
    </font>
    <font>
      <b/>
      <sz val="12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7"/>
      <color indexed="8"/>
      <name val="Verdana"/>
      <family val="2"/>
      <charset val="186"/>
    </font>
    <font>
      <sz val="7"/>
      <color indexed="8"/>
      <name val="Times New Roman"/>
      <family val="2"/>
      <charset val="186"/>
    </font>
    <font>
      <b/>
      <sz val="7"/>
      <color indexed="8"/>
      <name val="Verdana"/>
      <family val="2"/>
      <charset val="186"/>
    </font>
    <font>
      <sz val="10"/>
      <color indexed="8"/>
      <name val="Times New Roman"/>
      <family val="2"/>
      <charset val="186"/>
    </font>
    <font>
      <b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7"/>
      <color indexed="8"/>
      <name val="Verdana"/>
      <family val="2"/>
      <charset val="186"/>
    </font>
    <font>
      <sz val="7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8"/>
      <name val="Times New Roman"/>
      <family val="2"/>
      <charset val="186"/>
    </font>
    <font>
      <sz val="12"/>
      <color indexed="8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color theme="1"/>
      <name val="Times New Roman"/>
      <family val="2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3" fontId="0" fillId="0" borderId="0" xfId="0" applyNumberFormat="1"/>
    <xf numFmtId="3" fontId="9" fillId="0" borderId="2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0" fontId="0" fillId="0" borderId="0" xfId="0" applyAlignment="1"/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5" fillId="2" borderId="14" xfId="0" applyNumberFormat="1" applyFont="1" applyFill="1" applyBorder="1" applyAlignment="1">
      <alignment horizontal="center" vertical="center"/>
    </xf>
    <xf numFmtId="0" fontId="0" fillId="0" borderId="20" xfId="0" applyBorder="1"/>
    <xf numFmtId="0" fontId="0" fillId="4" borderId="20" xfId="0" applyFill="1" applyBorder="1"/>
    <xf numFmtId="3" fontId="3" fillId="0" borderId="22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0" fontId="0" fillId="0" borderId="0" xfId="0" applyBorder="1" applyAlignment="1"/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3" fontId="9" fillId="0" borderId="37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3" fontId="9" fillId="0" borderId="36" xfId="0" applyNumberFormat="1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3" fontId="9" fillId="0" borderId="38" xfId="0" applyNumberFormat="1" applyFont="1" applyBorder="1" applyAlignment="1">
      <alignment horizontal="center" vertical="center"/>
    </xf>
    <xf numFmtId="3" fontId="9" fillId="0" borderId="34" xfId="0" applyNumberFormat="1" applyFont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3" fontId="9" fillId="0" borderId="24" xfId="0" applyNumberFormat="1" applyFont="1" applyBorder="1" applyAlignment="1">
      <alignment horizontal="center" vertical="center"/>
    </xf>
    <xf numFmtId="3" fontId="3" fillId="2" borderId="24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3" fontId="3" fillId="2" borderId="29" xfId="0" applyNumberFormat="1" applyFont="1" applyFill="1" applyBorder="1" applyAlignment="1">
      <alignment horizontal="center" vertical="center"/>
    </xf>
    <xf numFmtId="3" fontId="3" fillId="2" borderId="40" xfId="0" applyNumberFormat="1" applyFont="1" applyFill="1" applyBorder="1" applyAlignment="1">
      <alignment horizontal="center" vertical="center"/>
    </xf>
    <xf numFmtId="3" fontId="3" fillId="2" borderId="41" xfId="0" applyNumberFormat="1" applyFont="1" applyFill="1" applyBorder="1" applyAlignment="1">
      <alignment horizontal="center" vertical="center"/>
    </xf>
    <xf numFmtId="3" fontId="3" fillId="2" borderId="32" xfId="0" applyNumberFormat="1" applyFont="1" applyFill="1" applyBorder="1" applyAlignment="1">
      <alignment horizontal="center" vertical="center"/>
    </xf>
    <xf numFmtId="3" fontId="3" fillId="2" borderId="22" xfId="0" applyNumberFormat="1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right"/>
    </xf>
    <xf numFmtId="3" fontId="5" fillId="2" borderId="21" xfId="0" applyNumberFormat="1" applyFont="1" applyFill="1" applyBorder="1" applyAlignment="1">
      <alignment horizontal="center" vertical="center"/>
    </xf>
    <xf numFmtId="3" fontId="0" fillId="0" borderId="20" xfId="0" applyNumberFormat="1" applyBorder="1"/>
    <xf numFmtId="0" fontId="0" fillId="0" borderId="3" xfId="0" applyBorder="1"/>
    <xf numFmtId="3" fontId="5" fillId="2" borderId="24" xfId="0" applyNumberFormat="1" applyFont="1" applyFill="1" applyBorder="1" applyAlignment="1">
      <alignment horizontal="center" vertical="center"/>
    </xf>
    <xf numFmtId="3" fontId="5" fillId="2" borderId="34" xfId="0" applyNumberFormat="1" applyFont="1" applyFill="1" applyBorder="1" applyAlignment="1">
      <alignment horizontal="center" vertical="center"/>
    </xf>
    <xf numFmtId="3" fontId="5" fillId="2" borderId="30" xfId="0" applyNumberFormat="1" applyFont="1" applyFill="1" applyBorder="1" applyAlignment="1">
      <alignment horizontal="center" vertical="center"/>
    </xf>
    <xf numFmtId="3" fontId="5" fillId="2" borderId="28" xfId="0" applyNumberFormat="1" applyFont="1" applyFill="1" applyBorder="1" applyAlignment="1">
      <alignment horizontal="center" vertical="center"/>
    </xf>
    <xf numFmtId="3" fontId="3" fillId="3" borderId="26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center" vertical="center"/>
    </xf>
    <xf numFmtId="0" fontId="0" fillId="0" borderId="2" xfId="0" applyBorder="1"/>
    <xf numFmtId="0" fontId="7" fillId="2" borderId="16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3" fontId="3" fillId="2" borderId="3" xfId="0" applyNumberFormat="1" applyFont="1" applyFill="1" applyBorder="1" applyAlignment="1">
      <alignment horizontal="center" vertical="center"/>
    </xf>
    <xf numFmtId="3" fontId="9" fillId="2" borderId="11" xfId="0" applyNumberFormat="1" applyFont="1" applyFill="1" applyBorder="1" applyAlignment="1">
      <alignment horizontal="center" vertical="center"/>
    </xf>
    <xf numFmtId="3" fontId="9" fillId="2" borderId="19" xfId="0" applyNumberFormat="1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center" vertical="center"/>
    </xf>
    <xf numFmtId="0" fontId="16" fillId="0" borderId="0" xfId="0" applyFont="1"/>
    <xf numFmtId="0" fontId="15" fillId="0" borderId="0" xfId="0" applyFont="1"/>
    <xf numFmtId="0" fontId="0" fillId="0" borderId="0" xfId="0" applyBorder="1" applyAlignment="1">
      <alignment horizontal="center" vertical="center"/>
    </xf>
    <xf numFmtId="3" fontId="14" fillId="0" borderId="0" xfId="0" applyNumberFormat="1" applyFont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43" xfId="0" applyBorder="1" applyAlignment="1"/>
    <xf numFmtId="0" fontId="7" fillId="0" borderId="14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43" xfId="0" applyBorder="1" applyAlignment="1">
      <alignment wrapText="1"/>
    </xf>
    <xf numFmtId="0" fontId="7" fillId="2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wrapText="1"/>
    </xf>
    <xf numFmtId="0" fontId="7" fillId="2" borderId="13" xfId="0" applyFont="1" applyFill="1" applyBorder="1" applyAlignment="1">
      <alignment horizontal="center" vertical="center"/>
    </xf>
    <xf numFmtId="0" fontId="8" fillId="0" borderId="42" xfId="0" applyFont="1" applyBorder="1" applyAlignment="1"/>
    <xf numFmtId="0" fontId="8" fillId="0" borderId="8" xfId="0" applyFont="1" applyBorder="1" applyAlignment="1"/>
    <xf numFmtId="0" fontId="8" fillId="0" borderId="8" xfId="0" applyFont="1" applyBorder="1" applyAlignment="1">
      <alignment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24" xfId="0" applyBorder="1" applyAlignment="1"/>
    <xf numFmtId="0" fontId="7" fillId="2" borderId="22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7" fillId="2" borderId="13" xfId="0" applyFont="1" applyFill="1" applyBorder="1" applyAlignment="1">
      <alignment horizontal="center" vertical="center" wrapText="1"/>
    </xf>
    <xf numFmtId="0" fontId="8" fillId="0" borderId="15" xfId="0" applyFont="1" applyBorder="1" applyAlignment="1"/>
    <xf numFmtId="0" fontId="7" fillId="2" borderId="25" xfId="0" applyFont="1" applyFill="1" applyBorder="1" applyAlignment="1">
      <alignment horizontal="center" vertical="center"/>
    </xf>
    <xf numFmtId="0" fontId="8" fillId="0" borderId="31" xfId="0" applyFont="1" applyBorder="1" applyAlignment="1"/>
    <xf numFmtId="0" fontId="7" fillId="2" borderId="26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161925</xdr:colOff>
      <xdr:row>0</xdr:row>
      <xdr:rowOff>0</xdr:rowOff>
    </xdr:from>
    <xdr:to>
      <xdr:col>25</xdr:col>
      <xdr:colOff>609600</xdr:colOff>
      <xdr:row>5</xdr:row>
      <xdr:rowOff>19049</xdr:rowOff>
    </xdr:to>
    <xdr:sp macro="" textlink="">
      <xdr:nvSpPr>
        <xdr:cNvPr id="2" name="TextBox 1"/>
        <xdr:cNvSpPr txBox="1"/>
      </xdr:nvSpPr>
      <xdr:spPr>
        <a:xfrm>
          <a:off x="5867400" y="0"/>
          <a:ext cx="5514975" cy="10191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>
            <a:lnSpc>
              <a:spcPts val="1400"/>
            </a:lnSpc>
          </a:pPr>
          <a:r>
            <a:rPr lang="lv-LV" sz="1200" b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4.pielikums</a:t>
          </a:r>
        </a:p>
        <a:p>
          <a:pPr>
            <a:lnSpc>
              <a:spcPts val="1400"/>
            </a:lnSpc>
          </a:pPr>
          <a:r>
            <a:rPr lang="lv-LV" sz="1200" b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Finanšu ministrijas informatīvajam ziņojumam par ārvalstu finanšu resursu ( Eiropas Savienības struktūrfondu un Kohēzijas fonda, Eiropas Ekonomikas zonas finanšu instrumenta, Norvēģijas valdības divpusējā finanšu instrumenta un Latvijas–Šveices sadarbības programmas) apguvi līdz 2010.gada 31.decembrim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X29"/>
  <sheetViews>
    <sheetView view="pageLayout" topLeftCell="A19" zoomScaleNormal="100" workbookViewId="0">
      <selection activeCell="W15" sqref="W15"/>
    </sheetView>
  </sheetViews>
  <sheetFormatPr defaultRowHeight="15.75" x14ac:dyDescent="0.25"/>
  <cols>
    <col min="1" max="1" width="4" customWidth="1"/>
    <col min="2" max="2" width="22" customWidth="1"/>
    <col min="3" max="3" width="9.625" hidden="1" customWidth="1"/>
    <col min="4" max="4" width="9.5" customWidth="1"/>
    <col min="5" max="5" width="8.625" hidden="1" customWidth="1"/>
    <col min="6" max="6" width="10.25" customWidth="1"/>
    <col min="7" max="7" width="8.375" hidden="1" customWidth="1"/>
    <col min="8" max="8" width="10.125" customWidth="1"/>
    <col min="9" max="9" width="8.375" hidden="1" customWidth="1"/>
    <col min="10" max="10" width="9.5" customWidth="1"/>
    <col min="11" max="11" width="8.375" hidden="1" customWidth="1"/>
    <col min="12" max="12" width="9.5" customWidth="1"/>
    <col min="13" max="13" width="10.375" hidden="1" customWidth="1"/>
    <col min="14" max="14" width="9.625" customWidth="1"/>
    <col min="15" max="15" width="10.625" hidden="1" customWidth="1"/>
    <col min="16" max="16" width="9.25" customWidth="1"/>
    <col min="17" max="17" width="9.875" hidden="1" customWidth="1"/>
    <col min="18" max="18" width="9.375" customWidth="1"/>
    <col min="19" max="19" width="8.375" hidden="1" customWidth="1"/>
    <col min="20" max="20" width="9.875" customWidth="1"/>
    <col min="21" max="21" width="8.625" hidden="1" customWidth="1"/>
    <col min="22" max="22" width="9.5" customWidth="1"/>
    <col min="23" max="23" width="9.875" bestFit="1" customWidth="1"/>
    <col min="24" max="24" width="0" hidden="1" customWidth="1"/>
  </cols>
  <sheetData>
    <row r="6" spans="1:24" ht="18.75" x14ac:dyDescent="0.25">
      <c r="D6" s="97" t="s">
        <v>23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</row>
    <row r="7" spans="1:24" x14ac:dyDescent="0.25">
      <c r="D7" s="96" t="s">
        <v>25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</row>
    <row r="8" spans="1:24" ht="16.5" thickBot="1" x14ac:dyDescent="0.3">
      <c r="R8" s="28"/>
    </row>
    <row r="9" spans="1:24" ht="18.75" customHeight="1" thickBot="1" x14ac:dyDescent="0.3">
      <c r="A9" s="104" t="s">
        <v>8</v>
      </c>
      <c r="B9" s="106" t="s">
        <v>0</v>
      </c>
      <c r="C9" s="104" t="s">
        <v>18</v>
      </c>
      <c r="D9" s="104" t="s">
        <v>20</v>
      </c>
      <c r="E9" s="110" t="s">
        <v>21</v>
      </c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2"/>
      <c r="W9" s="37"/>
    </row>
    <row r="10" spans="1:24" ht="44.25" customHeight="1" thickBot="1" x14ac:dyDescent="0.3">
      <c r="A10" s="108"/>
      <c r="B10" s="107"/>
      <c r="C10" s="105"/>
      <c r="D10" s="109"/>
      <c r="E10" s="87">
        <v>2007</v>
      </c>
      <c r="F10" s="87">
        <v>2007</v>
      </c>
      <c r="G10" s="87">
        <v>2008</v>
      </c>
      <c r="H10" s="87">
        <v>2008</v>
      </c>
      <c r="I10" s="87">
        <v>2009</v>
      </c>
      <c r="J10" s="87">
        <v>2009</v>
      </c>
      <c r="K10" s="87">
        <v>2010</v>
      </c>
      <c r="L10" s="87">
        <v>2010</v>
      </c>
      <c r="M10" s="87">
        <v>2011</v>
      </c>
      <c r="N10" s="87">
        <v>2011</v>
      </c>
      <c r="O10" s="87">
        <v>2012</v>
      </c>
      <c r="P10" s="29">
        <v>2012</v>
      </c>
      <c r="Q10" s="18">
        <v>2013</v>
      </c>
      <c r="R10" s="29">
        <v>2013</v>
      </c>
      <c r="S10" s="87">
        <v>2014</v>
      </c>
      <c r="T10" s="29">
        <v>2014</v>
      </c>
      <c r="U10" s="30">
        <v>2015</v>
      </c>
      <c r="V10" s="29">
        <v>2015</v>
      </c>
      <c r="W10" s="37"/>
      <c r="X10" s="93">
        <v>0.70280399999999998</v>
      </c>
    </row>
    <row r="11" spans="1:24" ht="18.75" customHeight="1" thickBot="1" x14ac:dyDescent="0.3">
      <c r="A11" s="98" t="s">
        <v>15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100"/>
      <c r="W11" s="37"/>
    </row>
    <row r="12" spans="1:24" ht="51.75" customHeight="1" thickBot="1" x14ac:dyDescent="0.3">
      <c r="A12" s="16">
        <v>1</v>
      </c>
      <c r="B12" s="3" t="s">
        <v>1</v>
      </c>
      <c r="C12" s="5">
        <v>65560962</v>
      </c>
      <c r="D12" s="5">
        <f>C12*$X$10</f>
        <v>46076506.337448001</v>
      </c>
      <c r="E12" s="20">
        <v>0</v>
      </c>
      <c r="F12" s="20">
        <f>E12*$X$10</f>
        <v>0</v>
      </c>
      <c r="G12" s="21">
        <v>0</v>
      </c>
      <c r="H12" s="20">
        <f>G12*$X$10</f>
        <v>0</v>
      </c>
      <c r="I12" s="20">
        <v>13112192</v>
      </c>
      <c r="J12" s="20">
        <f>I12*$X$10</f>
        <v>9215300.9863680005</v>
      </c>
      <c r="K12" s="20">
        <v>7012278</v>
      </c>
      <c r="L12" s="20">
        <f>K12*$X$10</f>
        <v>4928257.0275119999</v>
      </c>
      <c r="M12" s="20">
        <v>10358010</v>
      </c>
      <c r="N12" s="5">
        <f>M12*$X$10</f>
        <v>7279650.8600399997</v>
      </c>
      <c r="O12" s="5">
        <f>C12-I12-K12-M12</f>
        <v>35078482</v>
      </c>
      <c r="P12" s="5">
        <f>O12*$X$10</f>
        <v>24653297.463528</v>
      </c>
      <c r="Q12" s="7">
        <v>0</v>
      </c>
      <c r="R12" s="20">
        <f>Q12*$X$10</f>
        <v>0</v>
      </c>
      <c r="S12" s="5">
        <v>0</v>
      </c>
      <c r="T12" s="5">
        <f>S12*$X$10</f>
        <v>0</v>
      </c>
      <c r="U12" s="31">
        <v>0</v>
      </c>
      <c r="V12" s="5">
        <f>U12*$X$10</f>
        <v>0</v>
      </c>
      <c r="W12" s="37"/>
    </row>
    <row r="13" spans="1:24" ht="38.25" customHeight="1" thickBot="1" x14ac:dyDescent="0.3">
      <c r="A13" s="16">
        <v>2</v>
      </c>
      <c r="B13" s="3" t="s">
        <v>2</v>
      </c>
      <c r="C13" s="5">
        <v>123364750</v>
      </c>
      <c r="D13" s="5">
        <f t="shared" ref="D13:D17" si="0">C13*$X$10</f>
        <v>86701239.759000003</v>
      </c>
      <c r="E13" s="22">
        <v>1010000</v>
      </c>
      <c r="F13" s="32">
        <f t="shared" ref="F13:F17" si="1">E13*$X$10</f>
        <v>709832.04</v>
      </c>
      <c r="G13" s="20">
        <v>14804000</v>
      </c>
      <c r="H13" s="20">
        <f t="shared" ref="H13:H17" si="2">G13*$X$10</f>
        <v>10404310.415999999</v>
      </c>
      <c r="I13" s="20">
        <v>8008000</v>
      </c>
      <c r="J13" s="20">
        <f t="shared" ref="J13:J17" si="3">I13*$X$10</f>
        <v>5628054.432</v>
      </c>
      <c r="K13" s="20">
        <v>17667250</v>
      </c>
      <c r="L13" s="20">
        <f t="shared" ref="L13:L17" si="4">K13*$X$10</f>
        <v>12416613.969000001</v>
      </c>
      <c r="M13" s="20">
        <v>34348480</v>
      </c>
      <c r="N13" s="6">
        <f t="shared" ref="N13:N17" si="5">M13*$X$10</f>
        <v>24140249.13792</v>
      </c>
      <c r="O13" s="20">
        <v>35105847.433992974</v>
      </c>
      <c r="P13" s="5">
        <f t="shared" ref="P13:P17" si="6">O13*$X$10</f>
        <v>24672529.999999996</v>
      </c>
      <c r="Q13" s="20">
        <f>C13-E13-G13-I13-K13-M13-O13</f>
        <v>12421172.566007026</v>
      </c>
      <c r="R13" s="20">
        <f t="shared" ref="R13:R17" si="7">Q13*$X$10</f>
        <v>8729649.764080001</v>
      </c>
      <c r="S13" s="20">
        <v>0</v>
      </c>
      <c r="T13" s="5">
        <f t="shared" ref="T13:T17" si="8">S13*$X$10</f>
        <v>0</v>
      </c>
      <c r="U13" s="31">
        <v>0</v>
      </c>
      <c r="V13" s="31">
        <f t="shared" ref="V13:V18" si="9">U13*$X$10</f>
        <v>0</v>
      </c>
      <c r="W13" s="37"/>
    </row>
    <row r="14" spans="1:24" ht="36" customHeight="1" thickBot="1" x14ac:dyDescent="0.3">
      <c r="A14" s="16">
        <v>3</v>
      </c>
      <c r="B14" s="3" t="s">
        <v>3</v>
      </c>
      <c r="C14" s="8">
        <v>60749500</v>
      </c>
      <c r="D14" s="5">
        <f t="shared" si="0"/>
        <v>42694991.597999997</v>
      </c>
      <c r="E14" s="22">
        <v>20662000</v>
      </c>
      <c r="F14" s="32">
        <f t="shared" si="1"/>
        <v>14521336.248</v>
      </c>
      <c r="G14" s="23">
        <v>10510000</v>
      </c>
      <c r="H14" s="20">
        <f t="shared" si="2"/>
        <v>7386470.04</v>
      </c>
      <c r="I14" s="20">
        <v>1810000</v>
      </c>
      <c r="J14" s="20">
        <f t="shared" si="3"/>
        <v>1272075.24</v>
      </c>
      <c r="K14" s="24">
        <v>7538650</v>
      </c>
      <c r="L14" s="20">
        <f t="shared" si="4"/>
        <v>5298193.3745999997</v>
      </c>
      <c r="M14" s="20">
        <v>16732675</v>
      </c>
      <c r="N14" s="6">
        <f t="shared" si="5"/>
        <v>11759790.920700001</v>
      </c>
      <c r="O14" s="20">
        <f>C14-E14-G14-I14-K14-M14</f>
        <v>3496175</v>
      </c>
      <c r="P14" s="5">
        <f t="shared" si="6"/>
        <v>2457125.7747</v>
      </c>
      <c r="Q14" s="20"/>
      <c r="R14" s="20">
        <f t="shared" si="7"/>
        <v>0</v>
      </c>
      <c r="S14" s="20">
        <v>0</v>
      </c>
      <c r="T14" s="5">
        <f t="shared" si="8"/>
        <v>0</v>
      </c>
      <c r="U14" s="22">
        <v>0</v>
      </c>
      <c r="V14" s="31">
        <f t="shared" si="9"/>
        <v>0</v>
      </c>
      <c r="W14" s="37"/>
    </row>
    <row r="15" spans="1:24" ht="57.75" customHeight="1" thickBot="1" x14ac:dyDescent="0.3">
      <c r="A15" s="16">
        <v>4</v>
      </c>
      <c r="B15" s="3" t="s">
        <v>4</v>
      </c>
      <c r="C15" s="9">
        <v>77188429</v>
      </c>
      <c r="D15" s="5">
        <f t="shared" si="0"/>
        <v>54248336.654915996</v>
      </c>
      <c r="E15" s="20">
        <v>0</v>
      </c>
      <c r="F15" s="32">
        <f t="shared" si="1"/>
        <v>0</v>
      </c>
      <c r="G15" s="20">
        <v>0</v>
      </c>
      <c r="H15" s="20">
        <f t="shared" si="2"/>
        <v>0</v>
      </c>
      <c r="I15" s="20">
        <v>0</v>
      </c>
      <c r="J15" s="20">
        <f t="shared" si="3"/>
        <v>0</v>
      </c>
      <c r="K15" s="20">
        <v>15437687</v>
      </c>
      <c r="L15" s="20">
        <f t="shared" si="4"/>
        <v>10849668.174348</v>
      </c>
      <c r="M15" s="20">
        <v>18579815.333333328</v>
      </c>
      <c r="N15" s="5">
        <f t="shared" si="5"/>
        <v>13057968.535527997</v>
      </c>
      <c r="O15" s="20">
        <f>C15-K15-M15</f>
        <v>43170926.666666672</v>
      </c>
      <c r="P15" s="34">
        <f t="shared" si="6"/>
        <v>30340699.945040002</v>
      </c>
      <c r="Q15" s="20">
        <v>0</v>
      </c>
      <c r="R15" s="20">
        <f t="shared" si="7"/>
        <v>0</v>
      </c>
      <c r="S15" s="20">
        <v>0</v>
      </c>
      <c r="T15" s="5">
        <f t="shared" si="8"/>
        <v>0</v>
      </c>
      <c r="U15" s="22">
        <v>0</v>
      </c>
      <c r="V15" s="31">
        <f t="shared" si="9"/>
        <v>0</v>
      </c>
      <c r="W15" s="37"/>
    </row>
    <row r="16" spans="1:24" ht="34.5" customHeight="1" thickBot="1" x14ac:dyDescent="0.3">
      <c r="A16" s="16">
        <v>5</v>
      </c>
      <c r="B16" s="4" t="s">
        <v>5</v>
      </c>
      <c r="C16" s="5">
        <v>58500000</v>
      </c>
      <c r="D16" s="5">
        <f t="shared" si="0"/>
        <v>41114034</v>
      </c>
      <c r="E16" s="20">
        <v>0</v>
      </c>
      <c r="F16" s="32">
        <f t="shared" si="1"/>
        <v>0</v>
      </c>
      <c r="G16" s="25">
        <v>0</v>
      </c>
      <c r="H16" s="20">
        <f t="shared" si="2"/>
        <v>0</v>
      </c>
      <c r="I16" s="20">
        <v>0</v>
      </c>
      <c r="J16" s="20">
        <f t="shared" si="3"/>
        <v>0</v>
      </c>
      <c r="K16" s="20">
        <v>0</v>
      </c>
      <c r="L16" s="33">
        <f t="shared" si="4"/>
        <v>0</v>
      </c>
      <c r="M16" s="20">
        <v>1100961</v>
      </c>
      <c r="N16" s="5">
        <f t="shared" si="5"/>
        <v>773759.79464400001</v>
      </c>
      <c r="O16" s="20">
        <v>32445875</v>
      </c>
      <c r="P16" s="5">
        <f t="shared" si="6"/>
        <v>22803090.7335</v>
      </c>
      <c r="Q16" s="20">
        <f>C16-M16-O16</f>
        <v>24953164</v>
      </c>
      <c r="R16" s="20">
        <f t="shared" si="7"/>
        <v>17537183.471855998</v>
      </c>
      <c r="S16" s="20">
        <v>0</v>
      </c>
      <c r="T16" s="5">
        <f t="shared" si="8"/>
        <v>0</v>
      </c>
      <c r="U16" s="22">
        <v>0</v>
      </c>
      <c r="V16" s="5">
        <f t="shared" si="9"/>
        <v>0</v>
      </c>
      <c r="W16" s="37"/>
    </row>
    <row r="17" spans="1:23" ht="71.25" customHeight="1" thickBot="1" x14ac:dyDescent="0.3">
      <c r="A17" s="16">
        <v>6</v>
      </c>
      <c r="B17" s="3" t="s">
        <v>6</v>
      </c>
      <c r="C17" s="5">
        <v>142400000</v>
      </c>
      <c r="D17" s="5">
        <f t="shared" si="0"/>
        <v>100079289.59999999</v>
      </c>
      <c r="E17" s="20">
        <v>0</v>
      </c>
      <c r="F17" s="32">
        <f t="shared" si="1"/>
        <v>0</v>
      </c>
      <c r="G17" s="26">
        <v>0</v>
      </c>
      <c r="H17" s="20">
        <f t="shared" si="2"/>
        <v>0</v>
      </c>
      <c r="I17" s="20">
        <v>0</v>
      </c>
      <c r="J17" s="20">
        <f t="shared" si="3"/>
        <v>0</v>
      </c>
      <c r="K17" s="20">
        <v>31801918</v>
      </c>
      <c r="L17" s="20">
        <f t="shared" si="4"/>
        <v>22350515.178071998</v>
      </c>
      <c r="M17" s="5">
        <v>0</v>
      </c>
      <c r="N17" s="5">
        <f t="shared" si="5"/>
        <v>0</v>
      </c>
      <c r="O17" s="20">
        <v>6672000</v>
      </c>
      <c r="P17" s="5">
        <f t="shared" si="6"/>
        <v>4689108.2879999997</v>
      </c>
      <c r="Q17" s="20">
        <v>34048050</v>
      </c>
      <c r="R17" s="20">
        <f t="shared" si="7"/>
        <v>23929105.7322</v>
      </c>
      <c r="S17" s="20">
        <v>61924499</v>
      </c>
      <c r="T17" s="5">
        <f t="shared" si="8"/>
        <v>43520785.595196001</v>
      </c>
      <c r="U17" s="22">
        <f>C17-K17-O17-Q17-S17</f>
        <v>7953533</v>
      </c>
      <c r="V17" s="5">
        <f t="shared" si="9"/>
        <v>5589774.8065320002</v>
      </c>
      <c r="W17" s="37"/>
    </row>
    <row r="18" spans="1:23" ht="23.25" customHeight="1" thickBot="1" x14ac:dyDescent="0.3">
      <c r="A18" s="88"/>
      <c r="B18" s="92" t="s">
        <v>9</v>
      </c>
      <c r="C18" s="89">
        <f t="shared" ref="C18:M18" si="10">SUM(C12:C17)</f>
        <v>527763641</v>
      </c>
      <c r="D18" s="27">
        <f>SUM(D12:D17)</f>
        <v>370914397.94936395</v>
      </c>
      <c r="E18" s="90">
        <f t="shared" si="10"/>
        <v>21672000</v>
      </c>
      <c r="F18" s="90">
        <f>SUM(F12:F17)</f>
        <v>15231168.287999999</v>
      </c>
      <c r="G18" s="90">
        <f t="shared" si="10"/>
        <v>25314000</v>
      </c>
      <c r="H18" s="90">
        <f>SUM(H12:H17)</f>
        <v>17790780.456</v>
      </c>
      <c r="I18" s="90">
        <f t="shared" si="10"/>
        <v>22930192</v>
      </c>
      <c r="J18" s="90">
        <f>SUM(J12:J17)</f>
        <v>16115430.658368001</v>
      </c>
      <c r="K18" s="90">
        <f t="shared" si="10"/>
        <v>79457783</v>
      </c>
      <c r="L18" s="90">
        <f>SUM(L12:L17)</f>
        <v>55843247.723531999</v>
      </c>
      <c r="M18" s="90">
        <f t="shared" si="10"/>
        <v>81119941.333333328</v>
      </c>
      <c r="N18" s="90">
        <f>SUM(N12:N17)</f>
        <v>57011419.248831995</v>
      </c>
      <c r="O18" s="90">
        <f t="shared" ref="O18" si="11">SUM(O12:O17)</f>
        <v>155969306.10065967</v>
      </c>
      <c r="P18" s="90">
        <f t="shared" ref="P18:U18" si="12">SUM(P12:P17)</f>
        <v>109615852.204768</v>
      </c>
      <c r="Q18" s="90">
        <f t="shared" si="12"/>
        <v>71422386.566007018</v>
      </c>
      <c r="R18" s="90">
        <f t="shared" si="12"/>
        <v>50195938.968135998</v>
      </c>
      <c r="S18" s="90">
        <f t="shared" si="12"/>
        <v>61924499</v>
      </c>
      <c r="T18" s="90">
        <f t="shared" si="12"/>
        <v>43520785.595196001</v>
      </c>
      <c r="U18" s="91">
        <f t="shared" si="12"/>
        <v>7953533</v>
      </c>
      <c r="V18" s="91">
        <f t="shared" si="9"/>
        <v>5589774.8065320002</v>
      </c>
      <c r="W18" s="37"/>
    </row>
    <row r="19" spans="1:23" ht="23.25" customHeight="1" thickBot="1" x14ac:dyDescent="0.3">
      <c r="A19" s="101" t="s">
        <v>16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3"/>
      <c r="W19" s="38"/>
    </row>
    <row r="20" spans="1:23" ht="39.75" customHeight="1" thickBot="1" x14ac:dyDescent="0.3">
      <c r="A20" s="16">
        <v>7</v>
      </c>
      <c r="B20" s="3" t="s">
        <v>7</v>
      </c>
      <c r="C20" s="10">
        <v>20297369</v>
      </c>
      <c r="D20" s="10">
        <f>C20*$X$10</f>
        <v>14265072.122676</v>
      </c>
      <c r="E20" s="11">
        <v>0</v>
      </c>
      <c r="F20" s="11">
        <f>E20*$X$10</f>
        <v>0</v>
      </c>
      <c r="G20" s="12">
        <v>0</v>
      </c>
      <c r="H20" s="5">
        <f>G20*$X$10</f>
        <v>0</v>
      </c>
      <c r="I20" s="13">
        <v>0</v>
      </c>
      <c r="J20" s="5">
        <f>I20*$X$10</f>
        <v>0</v>
      </c>
      <c r="K20" s="5">
        <v>0</v>
      </c>
      <c r="L20" s="31">
        <f>K20*$X$10</f>
        <v>0</v>
      </c>
      <c r="M20" s="11">
        <v>6691587</v>
      </c>
      <c r="N20" s="39">
        <f>M20*$X$10</f>
        <v>4702874.1099479999</v>
      </c>
      <c r="O20" s="14">
        <v>11419226</v>
      </c>
      <c r="P20" s="35">
        <f>O20*$X$10</f>
        <v>8025477.7097039996</v>
      </c>
      <c r="Q20" s="5">
        <v>2186556</v>
      </c>
      <c r="R20" s="5">
        <f>Q20*$X$10</f>
        <v>1536720.303024</v>
      </c>
      <c r="S20" s="5">
        <v>0</v>
      </c>
      <c r="T20" s="5">
        <f>S20*$X$10</f>
        <v>0</v>
      </c>
      <c r="U20" s="31">
        <v>0</v>
      </c>
      <c r="V20" s="31">
        <f>U20*$X$10</f>
        <v>0</v>
      </c>
      <c r="W20" s="37"/>
    </row>
    <row r="21" spans="1:23" ht="25.5" customHeight="1" thickBot="1" x14ac:dyDescent="0.3">
      <c r="B21" s="2" t="s">
        <v>9</v>
      </c>
      <c r="C21" s="15">
        <f>C18+C20</f>
        <v>548061010</v>
      </c>
      <c r="D21" s="15">
        <f>D18+D20</f>
        <v>385179470.07203996</v>
      </c>
      <c r="E21" s="15">
        <f t="shared" ref="E21:U21" si="13">E18+E20</f>
        <v>21672000</v>
      </c>
      <c r="F21" s="15">
        <f>F18+F20</f>
        <v>15231168.287999999</v>
      </c>
      <c r="G21" s="15">
        <f t="shared" si="13"/>
        <v>25314000</v>
      </c>
      <c r="H21" s="15">
        <f>H18+H20</f>
        <v>17790780.456</v>
      </c>
      <c r="I21" s="15">
        <f t="shared" si="13"/>
        <v>22930192</v>
      </c>
      <c r="J21" s="15">
        <f>J18+J20</f>
        <v>16115430.658368001</v>
      </c>
      <c r="K21" s="15">
        <f t="shared" si="13"/>
        <v>79457783</v>
      </c>
      <c r="L21" s="15">
        <f>L18+L20</f>
        <v>55843247.723531999</v>
      </c>
      <c r="M21" s="15">
        <f>M18+M20</f>
        <v>87811528.333333328</v>
      </c>
      <c r="N21" s="15">
        <f>N18+N20</f>
        <v>61714293.358779997</v>
      </c>
      <c r="O21" s="15">
        <f t="shared" si="13"/>
        <v>167388532.10065967</v>
      </c>
      <c r="P21" s="15">
        <f>P18+P20</f>
        <v>117641329.914472</v>
      </c>
      <c r="Q21" s="15">
        <f t="shared" si="13"/>
        <v>73608942.566007018</v>
      </c>
      <c r="R21" s="15">
        <f>R18+R20</f>
        <v>51732659.271159999</v>
      </c>
      <c r="S21" s="15">
        <f t="shared" si="13"/>
        <v>61924499</v>
      </c>
      <c r="T21" s="15">
        <f>T18+T20</f>
        <v>43520785.595196001</v>
      </c>
      <c r="U21" s="36">
        <f t="shared" si="13"/>
        <v>7953533</v>
      </c>
      <c r="V21" s="15">
        <f>V18+V20</f>
        <v>5589774.8065320002</v>
      </c>
      <c r="W21" s="75"/>
    </row>
    <row r="22" spans="1:23" x14ac:dyDescent="0.25">
      <c r="M22" s="19"/>
      <c r="N22" s="19"/>
    </row>
    <row r="23" spans="1:23" x14ac:dyDescent="0.25">
      <c r="A23" t="s">
        <v>19</v>
      </c>
    </row>
    <row r="29" spans="1:23" x14ac:dyDescent="0.25">
      <c r="B29" s="1"/>
      <c r="M29" s="19"/>
      <c r="N29" s="19"/>
      <c r="O29" s="19"/>
      <c r="P29" s="19"/>
      <c r="Q29" s="19"/>
      <c r="R29" s="19"/>
    </row>
  </sheetData>
  <mergeCells count="9">
    <mergeCell ref="D7:V7"/>
    <mergeCell ref="D6:V6"/>
    <mergeCell ref="A11:V11"/>
    <mergeCell ref="A19:V19"/>
    <mergeCell ref="C9:C10"/>
    <mergeCell ref="B9:B10"/>
    <mergeCell ref="A9:A10"/>
    <mergeCell ref="D9:D10"/>
    <mergeCell ref="E9:V9"/>
  </mergeCells>
  <phoneticPr fontId="12" type="noConversion"/>
  <pageMargins left="0.7" right="0.7" top="0.75" bottom="0.75" header="0.3" footer="0.3"/>
  <pageSetup paperSize="9" scale="78" orientation="landscape" r:id="rId1"/>
  <headerFooter>
    <oddFooter>&amp;L&amp;10&amp;F; Lielo projektu KF/ERAF finasējuma apguves mērķis (2007-2013)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view="pageLayout" zoomScaleNormal="100" workbookViewId="0">
      <selection activeCell="D21" sqref="D21"/>
    </sheetView>
  </sheetViews>
  <sheetFormatPr defaultRowHeight="15.75" x14ac:dyDescent="0.25"/>
  <cols>
    <col min="1" max="1" width="5.25" customWidth="1"/>
    <col min="2" max="2" width="27.5" customWidth="1"/>
    <col min="3" max="3" width="2.625" hidden="1" customWidth="1"/>
    <col min="4" max="4" width="15.5" customWidth="1"/>
    <col min="5" max="5" width="0" hidden="1" customWidth="1"/>
    <col min="6" max="6" width="12" customWidth="1"/>
    <col min="7" max="7" width="0" hidden="1" customWidth="1"/>
    <col min="8" max="8" width="11.875" customWidth="1"/>
    <col min="9" max="9" width="0" hidden="1" customWidth="1"/>
    <col min="10" max="10" width="11.625" customWidth="1"/>
    <col min="11" max="11" width="9.875" hidden="1" customWidth="1"/>
    <col min="12" max="12" width="11.875" customWidth="1"/>
    <col min="13" max="13" width="9.875" hidden="1" customWidth="1"/>
    <col min="14" max="14" width="11.25" customWidth="1"/>
    <col min="15" max="15" width="10.875" bestFit="1" customWidth="1"/>
    <col min="17" max="17" width="0" hidden="1" customWidth="1"/>
  </cols>
  <sheetData>
    <row r="1" spans="1:17" x14ac:dyDescent="0.25">
      <c r="A1" s="118" t="s">
        <v>24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7" ht="16.5" thickBot="1" x14ac:dyDescent="0.3">
      <c r="O2" s="41"/>
    </row>
    <row r="3" spans="1:17" ht="16.5" customHeight="1" thickBot="1" x14ac:dyDescent="0.3">
      <c r="A3" s="119" t="s">
        <v>8</v>
      </c>
      <c r="B3" s="121" t="s">
        <v>0</v>
      </c>
      <c r="C3" s="123" t="s">
        <v>18</v>
      </c>
      <c r="D3" s="119" t="s">
        <v>20</v>
      </c>
      <c r="E3" s="116" t="s">
        <v>22</v>
      </c>
      <c r="F3" s="117"/>
      <c r="G3" s="117"/>
      <c r="H3" s="117"/>
      <c r="I3" s="117"/>
      <c r="J3" s="117"/>
      <c r="K3" s="117"/>
      <c r="L3" s="117"/>
      <c r="M3" s="117"/>
      <c r="N3" s="115"/>
      <c r="O3" s="37"/>
    </row>
    <row r="4" spans="1:17" ht="16.5" thickBot="1" x14ac:dyDescent="0.3">
      <c r="A4" s="120"/>
      <c r="B4" s="122"/>
      <c r="C4" s="124"/>
      <c r="D4" s="125"/>
      <c r="E4" s="42" t="s">
        <v>10</v>
      </c>
      <c r="F4" s="43" t="s">
        <v>10</v>
      </c>
      <c r="G4" s="44" t="s">
        <v>11</v>
      </c>
      <c r="H4" s="17" t="s">
        <v>11</v>
      </c>
      <c r="I4" s="42" t="s">
        <v>12</v>
      </c>
      <c r="J4" s="45" t="s">
        <v>12</v>
      </c>
      <c r="K4" s="44" t="s">
        <v>13</v>
      </c>
      <c r="L4" s="17" t="s">
        <v>13</v>
      </c>
      <c r="M4" s="42" t="s">
        <v>14</v>
      </c>
      <c r="N4" s="44" t="s">
        <v>14</v>
      </c>
      <c r="O4" s="37"/>
      <c r="Q4">
        <v>0.70280399999999998</v>
      </c>
    </row>
    <row r="5" spans="1:17" ht="16.5" thickBot="1" x14ac:dyDescent="0.3">
      <c r="A5" s="113" t="s">
        <v>15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5"/>
      <c r="O5" s="37"/>
    </row>
    <row r="6" spans="1:17" ht="48" customHeight="1" thickBot="1" x14ac:dyDescent="0.3">
      <c r="A6" s="16">
        <v>1</v>
      </c>
      <c r="B6" s="48" t="s">
        <v>1</v>
      </c>
      <c r="C6" s="50">
        <v>65560962</v>
      </c>
      <c r="D6" s="39">
        <f t="shared" ref="D6:D12" si="0">C6*$Q$4</f>
        <v>46076506.337448001</v>
      </c>
      <c r="E6" s="50">
        <v>10358010</v>
      </c>
      <c r="F6" s="39">
        <f t="shared" ref="F6:F12" si="1">E6*$Q$4</f>
        <v>7279650.8600399997</v>
      </c>
      <c r="G6" s="51">
        <v>0</v>
      </c>
      <c r="H6" s="20">
        <f t="shared" ref="H6:H12" si="2">G6*$Q$4</f>
        <v>0</v>
      </c>
      <c r="I6" s="53">
        <v>2327130</v>
      </c>
      <c r="J6" s="47">
        <f t="shared" ref="J6:J12" si="3">I6*$Q$4</f>
        <v>1635516.2725199999</v>
      </c>
      <c r="K6" s="51">
        <v>4435236</v>
      </c>
      <c r="L6" s="20">
        <f t="shared" ref="L6:L12" si="4">K6*$Q$4</f>
        <v>3117101.6017439999</v>
      </c>
      <c r="M6" s="53">
        <v>3595644</v>
      </c>
      <c r="N6" s="65">
        <f t="shared" ref="N6:N12" si="5">M6*$Q$4</f>
        <v>2527032.9857759997</v>
      </c>
      <c r="O6" s="37"/>
    </row>
    <row r="7" spans="1:17" ht="39.75" customHeight="1" thickBot="1" x14ac:dyDescent="0.3">
      <c r="A7" s="16">
        <v>2</v>
      </c>
      <c r="B7" s="48" t="s">
        <v>2</v>
      </c>
      <c r="C7" s="49">
        <v>123364750</v>
      </c>
      <c r="D7" s="56">
        <f t="shared" si="0"/>
        <v>86701239.759000003</v>
      </c>
      <c r="E7" s="55">
        <v>34348480</v>
      </c>
      <c r="F7" s="57">
        <f t="shared" si="1"/>
        <v>24140249.13792</v>
      </c>
      <c r="G7" s="54">
        <v>8105428</v>
      </c>
      <c r="H7" s="52">
        <f t="shared" si="2"/>
        <v>5696527.2201119997</v>
      </c>
      <c r="I7" s="54">
        <v>6654593</v>
      </c>
      <c r="J7" s="52">
        <f t="shared" si="3"/>
        <v>4676874.578772</v>
      </c>
      <c r="K7" s="54">
        <v>7100560</v>
      </c>
      <c r="L7" s="52">
        <f t="shared" si="4"/>
        <v>4990301.9702399997</v>
      </c>
      <c r="M7" s="54">
        <v>12487899</v>
      </c>
      <c r="N7" s="20">
        <f t="shared" si="5"/>
        <v>8776545.3687960003</v>
      </c>
      <c r="O7" s="37"/>
    </row>
    <row r="8" spans="1:17" ht="36" customHeight="1" thickBot="1" x14ac:dyDescent="0.3">
      <c r="A8" s="16">
        <v>3</v>
      </c>
      <c r="B8" s="48" t="s">
        <v>3</v>
      </c>
      <c r="C8" s="49">
        <v>60749500</v>
      </c>
      <c r="D8" s="59">
        <f t="shared" si="0"/>
        <v>42694991.597999997</v>
      </c>
      <c r="E8" s="49">
        <v>16732675</v>
      </c>
      <c r="F8" s="39">
        <f t="shared" si="1"/>
        <v>11759790.920700001</v>
      </c>
      <c r="G8" s="54">
        <v>7043860</v>
      </c>
      <c r="H8" s="52">
        <f t="shared" si="2"/>
        <v>4950452.9834399996</v>
      </c>
      <c r="I8" s="54">
        <v>1086000</v>
      </c>
      <c r="J8" s="32">
        <f t="shared" si="3"/>
        <v>763245.14399999997</v>
      </c>
      <c r="K8" s="58">
        <v>2998000</v>
      </c>
      <c r="L8" s="60">
        <f t="shared" si="4"/>
        <v>2107006.392</v>
      </c>
      <c r="M8" s="58">
        <v>5604815</v>
      </c>
      <c r="N8" s="65">
        <f t="shared" si="5"/>
        <v>3939086.4012599997</v>
      </c>
      <c r="O8" s="37"/>
    </row>
    <row r="9" spans="1:17" ht="57.75" customHeight="1" thickBot="1" x14ac:dyDescent="0.3">
      <c r="A9" s="16">
        <v>4</v>
      </c>
      <c r="B9" s="3" t="s">
        <v>4</v>
      </c>
      <c r="C9" s="55">
        <v>77188429</v>
      </c>
      <c r="D9" s="40">
        <f t="shared" si="0"/>
        <v>54248336.654915996</v>
      </c>
      <c r="E9" s="61">
        <v>18579815.333333328</v>
      </c>
      <c r="F9" s="39">
        <f t="shared" si="1"/>
        <v>13057968.535527997</v>
      </c>
      <c r="G9" s="54">
        <v>0</v>
      </c>
      <c r="H9" s="62">
        <f t="shared" si="2"/>
        <v>0</v>
      </c>
      <c r="I9" s="54">
        <v>0</v>
      </c>
      <c r="J9" s="62">
        <f t="shared" si="3"/>
        <v>0</v>
      </c>
      <c r="K9" s="54">
        <v>6193272</v>
      </c>
      <c r="L9" s="32">
        <f t="shared" si="4"/>
        <v>4352656.3346879994</v>
      </c>
      <c r="M9" s="58">
        <v>12386543.333333328</v>
      </c>
      <c r="N9" s="65">
        <f t="shared" si="5"/>
        <v>8705312.2008399963</v>
      </c>
      <c r="O9" s="37"/>
    </row>
    <row r="10" spans="1:17" ht="33" customHeight="1" thickBot="1" x14ac:dyDescent="0.3">
      <c r="A10" s="16">
        <v>5</v>
      </c>
      <c r="B10" s="64" t="s">
        <v>5</v>
      </c>
      <c r="C10" s="49">
        <v>58500000</v>
      </c>
      <c r="D10" s="5">
        <f t="shared" si="0"/>
        <v>41114034</v>
      </c>
      <c r="E10" s="55">
        <v>1100961</v>
      </c>
      <c r="F10" s="40">
        <f t="shared" si="1"/>
        <v>773759.79464400001</v>
      </c>
      <c r="G10" s="58">
        <v>34400</v>
      </c>
      <c r="H10" s="65">
        <f t="shared" si="2"/>
        <v>24176.457599999998</v>
      </c>
      <c r="I10" s="58">
        <v>0</v>
      </c>
      <c r="J10" s="63">
        <f t="shared" si="3"/>
        <v>0</v>
      </c>
      <c r="K10" s="54">
        <v>355520</v>
      </c>
      <c r="L10" s="20">
        <f t="shared" si="4"/>
        <v>249860.87807999999</v>
      </c>
      <c r="M10" s="58">
        <v>711041</v>
      </c>
      <c r="N10" s="65">
        <f t="shared" si="5"/>
        <v>499722.45896399999</v>
      </c>
      <c r="O10" s="37"/>
    </row>
    <row r="11" spans="1:17" ht="67.5" customHeight="1" thickBot="1" x14ac:dyDescent="0.3">
      <c r="A11" s="16">
        <v>6</v>
      </c>
      <c r="B11" s="48" t="s">
        <v>6</v>
      </c>
      <c r="C11" s="49">
        <v>142400000</v>
      </c>
      <c r="D11" s="59">
        <f t="shared" si="0"/>
        <v>100079289.59999999</v>
      </c>
      <c r="E11" s="49">
        <v>0</v>
      </c>
      <c r="F11" s="39">
        <f t="shared" si="1"/>
        <v>0</v>
      </c>
      <c r="G11" s="54">
        <v>0</v>
      </c>
      <c r="H11" s="52">
        <f t="shared" si="2"/>
        <v>0</v>
      </c>
      <c r="I11" s="54">
        <v>0</v>
      </c>
      <c r="J11" s="52">
        <f t="shared" si="3"/>
        <v>0</v>
      </c>
      <c r="K11" s="54">
        <v>0</v>
      </c>
      <c r="L11" s="52">
        <f t="shared" si="4"/>
        <v>0</v>
      </c>
      <c r="M11" s="54">
        <v>0</v>
      </c>
      <c r="N11" s="20">
        <f t="shared" si="5"/>
        <v>0</v>
      </c>
      <c r="O11" s="37"/>
    </row>
    <row r="12" spans="1:17" ht="18.75" customHeight="1" thickBot="1" x14ac:dyDescent="0.3">
      <c r="A12" s="16"/>
      <c r="B12" s="73" t="s">
        <v>9</v>
      </c>
      <c r="C12" s="67">
        <f t="shared" ref="C12:M12" si="6">SUM(C6:C11)</f>
        <v>527763641</v>
      </c>
      <c r="D12" s="66">
        <f t="shared" si="0"/>
        <v>370914397.94936401</v>
      </c>
      <c r="E12" s="70">
        <f t="shared" si="6"/>
        <v>81119941.333333328</v>
      </c>
      <c r="F12" s="68">
        <f t="shared" si="1"/>
        <v>57011419.248831995</v>
      </c>
      <c r="G12" s="71">
        <f t="shared" si="6"/>
        <v>15183688</v>
      </c>
      <c r="H12" s="72">
        <f t="shared" si="2"/>
        <v>10671156.661152</v>
      </c>
      <c r="I12" s="71">
        <f t="shared" si="6"/>
        <v>10067723</v>
      </c>
      <c r="J12" s="27">
        <f t="shared" si="3"/>
        <v>7075635.9952919995</v>
      </c>
      <c r="K12" s="70">
        <f t="shared" si="6"/>
        <v>21082588</v>
      </c>
      <c r="L12" s="69">
        <f t="shared" si="4"/>
        <v>14816927.176751999</v>
      </c>
      <c r="M12" s="70">
        <f t="shared" si="6"/>
        <v>34785942.333333328</v>
      </c>
      <c r="N12" s="66">
        <f t="shared" si="5"/>
        <v>24447699.415635996</v>
      </c>
      <c r="O12" s="37"/>
    </row>
    <row r="13" spans="1:17" ht="15.75" customHeight="1" thickBot="1" x14ac:dyDescent="0.3">
      <c r="A13" s="113" t="s">
        <v>16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5"/>
    </row>
    <row r="14" spans="1:17" ht="44.25" customHeight="1" thickBot="1" x14ac:dyDescent="0.3">
      <c r="A14" s="16">
        <v>7</v>
      </c>
      <c r="B14" s="82" t="s">
        <v>7</v>
      </c>
      <c r="C14" s="81">
        <v>20297369</v>
      </c>
      <c r="D14" s="10">
        <f>C14*Q4</f>
        <v>14265072.122676</v>
      </c>
      <c r="E14" s="83">
        <v>6691587</v>
      </c>
      <c r="F14" s="46">
        <f>E14*Q4</f>
        <v>4702874.1099479999</v>
      </c>
      <c r="G14" s="50">
        <v>0</v>
      </c>
      <c r="H14" s="59">
        <f>G14*Q4</f>
        <v>0</v>
      </c>
      <c r="I14" s="50">
        <v>4059474</v>
      </c>
      <c r="J14" s="59">
        <f>I14*Q4</f>
        <v>2853014.5650959997</v>
      </c>
      <c r="K14" s="50">
        <v>2151804</v>
      </c>
      <c r="L14" s="39">
        <f>K14*Q4</f>
        <v>1512296.458416</v>
      </c>
      <c r="M14" s="50">
        <v>480309</v>
      </c>
      <c r="N14" s="20">
        <f>M14*$Q$4</f>
        <v>337563.08643600001</v>
      </c>
      <c r="O14" s="37"/>
    </row>
    <row r="15" spans="1:17" ht="16.5" thickBot="1" x14ac:dyDescent="0.3">
      <c r="A15" s="86"/>
      <c r="B15" s="84" t="s">
        <v>9</v>
      </c>
      <c r="C15" s="80">
        <f t="shared" ref="C15:M15" si="7">C12+C14</f>
        <v>548061010</v>
      </c>
      <c r="D15" s="79">
        <f>D12+D14</f>
        <v>385179470.07204002</v>
      </c>
      <c r="E15" s="74">
        <f t="shared" si="7"/>
        <v>87811528.333333328</v>
      </c>
      <c r="F15" s="15">
        <f>F12+F14</f>
        <v>61714293.358779997</v>
      </c>
      <c r="G15" s="80">
        <f t="shared" si="7"/>
        <v>15183688</v>
      </c>
      <c r="H15" s="77">
        <f>H12+H14</f>
        <v>10671156.661152</v>
      </c>
      <c r="I15" s="80">
        <f t="shared" si="7"/>
        <v>14127197</v>
      </c>
      <c r="J15" s="78">
        <f>J12+J14</f>
        <v>9928650.5603879988</v>
      </c>
      <c r="K15" s="74">
        <f t="shared" si="7"/>
        <v>23234392</v>
      </c>
      <c r="L15" s="85">
        <f>L12+L14</f>
        <v>16329223.635167999</v>
      </c>
      <c r="M15" s="74">
        <f t="shared" si="7"/>
        <v>35266251.333333328</v>
      </c>
      <c r="N15" s="15">
        <f>N12+N14</f>
        <v>24785262.502071995</v>
      </c>
      <c r="O15" s="75"/>
    </row>
    <row r="16" spans="1:17" x14ac:dyDescent="0.25">
      <c r="A16" s="76"/>
      <c r="H16" s="76"/>
      <c r="J16" s="76"/>
      <c r="L16" s="76"/>
      <c r="N16" s="76"/>
    </row>
    <row r="17" spans="1:15" x14ac:dyDescent="0.25">
      <c r="A17" t="s">
        <v>17</v>
      </c>
      <c r="K17" s="19"/>
      <c r="L17" s="19"/>
      <c r="M17" s="19"/>
    </row>
    <row r="21" spans="1:15" x14ac:dyDescent="0.25">
      <c r="B21" s="95" t="s">
        <v>30</v>
      </c>
    </row>
    <row r="22" spans="1:15" x14ac:dyDescent="0.25">
      <c r="B22" s="95" t="s">
        <v>26</v>
      </c>
    </row>
    <row r="23" spans="1:15" x14ac:dyDescent="0.25">
      <c r="B23" s="95" t="s">
        <v>27</v>
      </c>
      <c r="H23" s="94" t="s">
        <v>28</v>
      </c>
      <c r="J23" s="94"/>
      <c r="K23" s="94"/>
      <c r="L23" s="94"/>
      <c r="M23" s="94"/>
      <c r="N23" s="94"/>
      <c r="O23" s="94" t="s">
        <v>29</v>
      </c>
    </row>
  </sheetData>
  <mergeCells count="8">
    <mergeCell ref="A5:N5"/>
    <mergeCell ref="E3:N3"/>
    <mergeCell ref="A13:N13"/>
    <mergeCell ref="A1:N1"/>
    <mergeCell ref="A3:A4"/>
    <mergeCell ref="B3:B4"/>
    <mergeCell ref="C3:C4"/>
    <mergeCell ref="D3:D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  <headerFooter>
    <oddFooter>&amp;L&amp;10&amp;F; Lielo projektu KF/ERAF finasējuma apguves mērķis (2007-2013)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Tabula Nr.1</vt:lpstr>
      <vt:lpstr>Tabula Nr.2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fud-vanag</dc:creator>
  <cp:lastModifiedBy>Inga Balode</cp:lastModifiedBy>
  <cp:lastPrinted>2011-02-11T10:23:37Z</cp:lastPrinted>
  <dcterms:created xsi:type="dcterms:W3CDTF">2010-06-15T06:12:32Z</dcterms:created>
  <dcterms:modified xsi:type="dcterms:W3CDTF">2011-02-15T13:48:49Z</dcterms:modified>
</cp:coreProperties>
</file>