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00" windowWidth="15480" windowHeight="11325"/>
  </bookViews>
  <sheets>
    <sheet name="Korekcijas_apjoms KF04-06" sheetId="1" r:id="rId1"/>
    <sheet name="sheet2" sheetId="2" state="hidden" r:id="rId2"/>
    <sheet name="Sheet3" sheetId="3" state="hidden" r:id="rId3"/>
  </sheets>
  <definedNames>
    <definedName name="_xlnm.Print_Area" localSheetId="0">'Korekcijas_apjoms KF04-06'!$A$1:$AF$52</definedName>
    <definedName name="_xlnm.Print_Area" localSheetId="1">sheet2!$A$1:$F$22</definedName>
    <definedName name="_xlnm.Print_Area" localSheetId="2">Sheet3!$A$1:$G$58</definedName>
  </definedNames>
  <calcPr calcId="145621"/>
</workbook>
</file>

<file path=xl/calcChain.xml><?xml version="1.0" encoding="utf-8"?>
<calcChain xmlns="http://schemas.openxmlformats.org/spreadsheetml/2006/main">
  <c r="L25" i="1" l="1"/>
  <c r="M25" i="1"/>
  <c r="N25" i="1"/>
  <c r="P25" i="1"/>
  <c r="Q25" i="1"/>
  <c r="O25" i="1"/>
  <c r="U25" i="1"/>
  <c r="V25" i="1"/>
  <c r="S13" i="1"/>
  <c r="S20" i="1"/>
  <c r="S25" i="1" l="1"/>
  <c r="AB35" i="1" l="1"/>
  <c r="AB36" i="1"/>
  <c r="AB37" i="1"/>
  <c r="AB38" i="1"/>
  <c r="AB39" i="1"/>
  <c r="AB40" i="1"/>
  <c r="AB41" i="1"/>
  <c r="AB42" i="1"/>
  <c r="AB43" i="1"/>
  <c r="AB44" i="1"/>
  <c r="AB45" i="1"/>
  <c r="AB34" i="1"/>
  <c r="T25" i="1"/>
  <c r="T46" i="1"/>
  <c r="V46" i="1"/>
  <c r="P20" i="1" l="1"/>
  <c r="V20" i="1"/>
  <c r="AB20" i="1" s="1"/>
  <c r="AB12" i="1"/>
  <c r="AB10" i="1"/>
  <c r="AB11" i="1"/>
  <c r="AB7" i="1"/>
  <c r="AB8" i="1"/>
  <c r="AB9" i="1"/>
  <c r="AB6" i="1"/>
  <c r="V13" i="1" l="1"/>
  <c r="AB13" i="1" l="1"/>
  <c r="AB25" i="1" s="1"/>
  <c r="P6" i="1"/>
  <c r="P35" i="1"/>
  <c r="P36" i="1"/>
  <c r="P37" i="1"/>
  <c r="P38" i="1"/>
  <c r="P39" i="1"/>
  <c r="P40" i="1"/>
  <c r="P41" i="1"/>
  <c r="P42" i="1"/>
  <c r="P43" i="1"/>
  <c r="P44" i="1"/>
  <c r="P45" i="1"/>
  <c r="P34" i="1"/>
  <c r="P7" i="1"/>
  <c r="P8" i="1"/>
  <c r="P9" i="1"/>
  <c r="P10" i="1"/>
  <c r="P11" i="1"/>
  <c r="N46" i="1" l="1"/>
  <c r="N27" i="1"/>
  <c r="M27" i="1"/>
  <c r="M46" i="1"/>
  <c r="P27" i="1" l="1"/>
  <c r="L27" i="1"/>
  <c r="O27" i="1"/>
  <c r="O46" i="1"/>
  <c r="AB46" i="1" s="1"/>
  <c r="L46" i="1"/>
  <c r="P46" i="1" s="1"/>
  <c r="G52" i="3" l="1"/>
  <c r="G49" i="3"/>
  <c r="G58" i="3"/>
  <c r="G50" i="3"/>
  <c r="G55" i="3"/>
  <c r="G53" i="3"/>
  <c r="G57" i="3" l="1"/>
</calcChain>
</file>

<file path=xl/comments1.xml><?xml version="1.0" encoding="utf-8"?>
<comments xmlns="http://schemas.openxmlformats.org/spreadsheetml/2006/main">
  <authors>
    <author>Inga</author>
    <author>Irita</author>
    <author>IVO</author>
  </authors>
  <commentList>
    <comment ref="P7" authorId="0">
      <text>
        <r>
          <rPr>
            <b/>
            <sz val="9"/>
            <color indexed="81"/>
            <rFont val="Tahoma"/>
            <family val="2"/>
            <charset val="186"/>
          </rPr>
          <t>Inga:</t>
        </r>
        <r>
          <rPr>
            <sz val="9"/>
            <color indexed="81"/>
            <rFont val="Tahoma"/>
            <family val="2"/>
            <charset val="186"/>
          </rPr>
          <t xml:space="preserve">
segtas no LDz</t>
        </r>
      </text>
    </comment>
    <comment ref="P8" authorId="0">
      <text>
        <r>
          <rPr>
            <b/>
            <sz val="9"/>
            <color indexed="81"/>
            <rFont val="Tahoma"/>
            <family val="2"/>
            <charset val="186"/>
          </rPr>
          <t>Inga:</t>
        </r>
        <r>
          <rPr>
            <sz val="9"/>
            <color indexed="81"/>
            <rFont val="Tahoma"/>
            <family val="2"/>
            <charset val="186"/>
          </rPr>
          <t xml:space="preserve">
Segtas no LDz</t>
        </r>
      </text>
    </comment>
    <comment ref="L9" authorId="0">
      <text>
        <r>
          <rPr>
            <b/>
            <sz val="9"/>
            <color indexed="81"/>
            <rFont val="Tahoma"/>
            <family val="2"/>
            <charset val="186"/>
          </rPr>
          <t>Inga:</t>
        </r>
        <r>
          <rPr>
            <sz val="9"/>
            <color indexed="81"/>
            <rFont val="Tahoma"/>
            <family val="2"/>
            <charset val="186"/>
          </rPr>
          <t xml:space="preserve">
ieteikums nav ieviets, jo plāksnes sagatavotas saskaņā ar VARAM publicitātes vadlīnijām, uzskata, ka nav lietderīgi mainīt</t>
        </r>
      </text>
    </comment>
    <comment ref="L11" authorId="1">
      <text>
        <r>
          <rPr>
            <b/>
            <sz val="9"/>
            <color indexed="81"/>
            <rFont val="Tahoma"/>
            <family val="2"/>
            <charset val="186"/>
          </rPr>
          <t>Irita:</t>
        </r>
        <r>
          <rPr>
            <sz val="9"/>
            <color indexed="81"/>
            <rFont val="Tahoma"/>
            <family val="2"/>
            <charset val="186"/>
          </rPr>
          <t xml:space="preserve">
Attiecināmie izdevumi 155 797 479,43 EUR samazināti par RI piemēroto fin.korekcijas summu 216 920,71 EUR</t>
        </r>
      </text>
    </comment>
    <comment ref="P12" authorId="0">
      <text>
        <r>
          <rPr>
            <b/>
            <sz val="9"/>
            <color indexed="81"/>
            <rFont val="Tahoma"/>
            <family val="2"/>
            <charset val="186"/>
          </rPr>
          <t>Inga:</t>
        </r>
        <r>
          <rPr>
            <sz val="9"/>
            <color indexed="81"/>
            <rFont val="Tahoma"/>
            <family val="2"/>
            <charset val="186"/>
          </rPr>
          <t xml:space="preserve">
Segtas no VB + Ventspils dome līdzekļiem</t>
        </r>
      </text>
    </comment>
    <comment ref="L36" authorId="2">
      <text>
        <r>
          <rPr>
            <b/>
            <sz val="8"/>
            <color indexed="81"/>
            <rFont val="Tahoma"/>
            <family val="2"/>
            <charset val="186"/>
          </rPr>
          <t>IVO:</t>
        </r>
        <r>
          <rPr>
            <sz val="8"/>
            <color indexed="81"/>
            <rFont val="Tahoma"/>
            <family val="2"/>
            <charset val="186"/>
          </rPr>
          <t xml:space="preserve">
pieprasīts 1 489 550</t>
        </r>
      </text>
    </comment>
    <comment ref="O36" authorId="0">
      <text>
        <r>
          <rPr>
            <b/>
            <sz val="9"/>
            <color indexed="81"/>
            <rFont val="Tahoma"/>
            <family val="2"/>
            <charset val="186"/>
          </rPr>
          <t>Inga:</t>
        </r>
        <r>
          <rPr>
            <sz val="9"/>
            <color indexed="81"/>
            <rFont val="Tahoma"/>
            <family val="2"/>
            <charset val="186"/>
          </rPr>
          <t xml:space="preserve">
222 317.50-66 246.87=156 070.63</t>
        </r>
      </text>
    </comment>
  </commentList>
</comments>
</file>

<file path=xl/sharedStrings.xml><?xml version="1.0" encoding="utf-8"?>
<sst xmlns="http://schemas.openxmlformats.org/spreadsheetml/2006/main" count="423" uniqueCount="276">
  <si>
    <t>Nr.p.k.</t>
  </si>
  <si>
    <t>Projekta numurs</t>
  </si>
  <si>
    <t>Projekta nosaukums</t>
  </si>
  <si>
    <t>2001/LV/16/P/PT/007</t>
  </si>
  <si>
    <t>Ritošā sastāva sakarsušo bukšu atklāšanas sistēmas modernizācija (Latvijas Austrumu-Rietumu dzelzceļa koridors)</t>
  </si>
  <si>
    <t>2001/LV/16/P/PT/006</t>
  </si>
  <si>
    <t>Vilcienu kustības vadības sistēmas modernizācija (Latvijas Austrumu-Rietumu dzelzceļa koridors)</t>
  </si>
  <si>
    <t>2004/LV/16/C/PT/001</t>
  </si>
  <si>
    <t>TEN autoceļu tīkla uzlabojumi, 1.projekts</t>
  </si>
  <si>
    <t>2004/LV/16/C/PA/001</t>
  </si>
  <si>
    <t>Tehniskā palīdzība transporta sektorā Latvijā</t>
  </si>
  <si>
    <t>2005/LV/16/C/PT/003</t>
  </si>
  <si>
    <t>Liepājas ostas pievedceļu rekonstrukcija</t>
  </si>
  <si>
    <t>2004/LV/16/C/PT/002</t>
  </si>
  <si>
    <t>Austrumu-Rietumu dzelzceļa koridora iecirkņu sliežu ceļa rekonstrukcija</t>
  </si>
  <si>
    <t>2005/LV/16/C/PT/001</t>
  </si>
  <si>
    <t>Pievadceļu rekonstrukcija Ventspils ostas termināliem</t>
  </si>
  <si>
    <t>2001/LV/16/P/PE/007</t>
  </si>
  <si>
    <t>Ūdenssaimniecības attīstība Austrumlatvijas upju baseinos</t>
  </si>
  <si>
    <t>2006/LV/16/C/PA/001</t>
  </si>
  <si>
    <t>Tehniskā palīdzība ūdenssaimniecības projektu attīstībai Latvijā</t>
  </si>
  <si>
    <t>2005/LV/16/C/PE/004</t>
  </si>
  <si>
    <t>Sadzīves atkritumu apsaimniekošana Piejūras reģionā, Latvijā</t>
  </si>
  <si>
    <t>2004/LV/16/C/PE/001</t>
  </si>
  <si>
    <t>Ūdenssaimniecības attīstība Ventspilī, II kārta</t>
  </si>
  <si>
    <t>2004/LV/16/C/PA/002</t>
  </si>
  <si>
    <t>Tehniskā palīdzība Latvijas pašvaldību ūenssaimniecības attīstības projektiem</t>
  </si>
  <si>
    <t>2005/LV/16/C/PE/003</t>
  </si>
  <si>
    <t>Ūdenssaimniecības attīstība Rīgā, III kārta</t>
  </si>
  <si>
    <t>2005/LV/16/C/PA/001</t>
  </si>
  <si>
    <t>Tehniskā palīdzība Kohēzijas fonda vadošajai iestādei Latvijā</t>
  </si>
  <si>
    <t>2012.gads</t>
  </si>
  <si>
    <t>No</t>
  </si>
  <si>
    <t>30.06.2011.</t>
  </si>
  <si>
    <t>15.03.2011.</t>
  </si>
  <si>
    <t>31.03.2010.</t>
  </si>
  <si>
    <t>31.03.2011.</t>
  </si>
  <si>
    <t>02.03.2011.</t>
  </si>
  <si>
    <t>22.06.2011</t>
  </si>
  <si>
    <t>05.04.2011.</t>
  </si>
  <si>
    <t>19.05.2011.</t>
  </si>
  <si>
    <t>15.04.2011.</t>
  </si>
  <si>
    <t>07.04.2011.</t>
  </si>
  <si>
    <t>06.04.2011.</t>
  </si>
  <si>
    <t>29.04.2011.</t>
  </si>
  <si>
    <t>08.03.2011.</t>
  </si>
  <si>
    <t>08.04.2011.</t>
  </si>
  <si>
    <t>12.04.2011</t>
  </si>
  <si>
    <t>11.03.2011.</t>
  </si>
  <si>
    <t>03.05.2011.</t>
  </si>
  <si>
    <t xml:space="preserve">16.05.2011. iesniegts EK </t>
  </si>
  <si>
    <t>2004/LV/16/C/PE/003</t>
  </si>
  <si>
    <t>2000/LV16/P/PT/003</t>
  </si>
  <si>
    <t>Sliežu pārmiju pārvedu nomaiņa (A-R dzelzceļa koridors)</t>
  </si>
  <si>
    <t>Ūdenssaimniecības attīstība Liepājā II kārta</t>
  </si>
  <si>
    <t>03.12.2010.</t>
  </si>
  <si>
    <t>17.11.2010.</t>
  </si>
  <si>
    <r>
      <t xml:space="preserve">Plānotās </t>
    </r>
    <r>
      <rPr>
        <sz val="10"/>
        <color theme="1"/>
        <rFont val="Times New Roman"/>
        <family val="1"/>
        <charset val="186"/>
      </rPr>
      <t>ARD projektu pārbaudes</t>
    </r>
  </si>
  <si>
    <t>līdz</t>
  </si>
  <si>
    <r>
      <rPr>
        <b/>
        <sz val="10"/>
        <color theme="1"/>
        <rFont val="Times New Roman"/>
        <family val="1"/>
        <charset val="186"/>
      </rPr>
      <t xml:space="preserve">Plānotais </t>
    </r>
    <r>
      <rPr>
        <sz val="10"/>
        <color theme="1"/>
        <rFont val="Times New Roman"/>
        <family val="1"/>
        <charset val="186"/>
      </rPr>
      <t xml:space="preserve">NZ </t>
    </r>
    <r>
      <rPr>
        <u/>
        <sz val="10"/>
        <color theme="1"/>
        <rFont val="Times New Roman"/>
        <family val="1"/>
        <charset val="186"/>
      </rPr>
      <t>iesniegšanas datums VI</t>
    </r>
  </si>
  <si>
    <r>
      <rPr>
        <b/>
        <sz val="10"/>
        <color theme="1"/>
        <rFont val="Times New Roman"/>
        <family val="1"/>
        <charset val="186"/>
      </rPr>
      <t xml:space="preserve">Faktiskais </t>
    </r>
    <r>
      <rPr>
        <sz val="10"/>
        <color theme="1"/>
        <rFont val="Times New Roman"/>
        <family val="1"/>
        <charset val="186"/>
      </rPr>
      <t>NZ i</t>
    </r>
    <r>
      <rPr>
        <u/>
        <sz val="10"/>
        <color theme="1"/>
        <rFont val="Times New Roman"/>
        <family val="1"/>
        <charset val="186"/>
      </rPr>
      <t>esniegšanas datums ARD</t>
    </r>
    <r>
      <rPr>
        <sz val="10"/>
        <color theme="1"/>
        <rFont val="Times New Roman"/>
        <family val="1"/>
        <charset val="186"/>
      </rPr>
      <t xml:space="preserve"> </t>
    </r>
  </si>
  <si>
    <t>26.05.2011.</t>
  </si>
  <si>
    <t>30.05.2011.</t>
  </si>
  <si>
    <t>23.05.2011.</t>
  </si>
  <si>
    <t>16.05.2011.</t>
  </si>
  <si>
    <t>15.06.2011.</t>
  </si>
  <si>
    <t>02.06.2011.</t>
  </si>
  <si>
    <t>Nav</t>
  </si>
  <si>
    <t>atkārtoti  07.06.2011.</t>
  </si>
  <si>
    <t>atkārtoti 07.06.2011.</t>
  </si>
  <si>
    <t>Termiņa pagarinājums līdz 01.06.2011.</t>
  </si>
  <si>
    <t>17.06.2011</t>
  </si>
  <si>
    <t>17.06.2011.</t>
  </si>
  <si>
    <t>nav ARD pārbaužu plāna 2012.gadam</t>
  </si>
  <si>
    <r>
      <rPr>
        <b/>
        <sz val="10"/>
        <color theme="1"/>
        <rFont val="Times New Roman"/>
        <family val="1"/>
        <charset val="186"/>
      </rPr>
      <t xml:space="preserve">Faktiskais </t>
    </r>
    <r>
      <rPr>
        <sz val="10"/>
        <color theme="1"/>
        <rFont val="Times New Roman"/>
        <family val="1"/>
        <charset val="186"/>
      </rPr>
      <t>pārbaudes ziņojums/ziņojuma projekts iesniegts VI</t>
    </r>
  </si>
  <si>
    <t>nav</t>
  </si>
  <si>
    <t xml:space="preserve"> VI sniegusi atzinumu 22.06.2011. Nosūtīts VK 29.06.2011.</t>
  </si>
  <si>
    <t>29.06.2011.</t>
  </si>
  <si>
    <t>VI sniegusi atzinumu 08.06.2011. Nosūtīts VK 29.06.2011.</t>
  </si>
  <si>
    <t>VI sniegusi atzinumu 02.06.2011.Nosūtīts VK 21.06.2011.</t>
  </si>
  <si>
    <t>VI sniegusi atzinumu 14.06.2011. Nosūtīts VK 29.06.2011.</t>
  </si>
  <si>
    <t>VI sniegusi atzinumu. 26.05.2011. Nosūtīts VK 30.06.2011.</t>
  </si>
  <si>
    <t xml:space="preserve"> 2012. 1.cet</t>
  </si>
  <si>
    <t>695 539.69</t>
  </si>
  <si>
    <t>21.06.2011.</t>
  </si>
  <si>
    <t>VIS dati (1 mēn), labot informaciju uz plāksnes, LDZ iebilst</t>
  </si>
  <si>
    <t>VIS dati (1 mēn), labot informacija uz plāksnes, LDZ iebilst</t>
  </si>
  <si>
    <t>Nomenklatūrai glabāšanas termiņš (1 mēn)</t>
  </si>
  <si>
    <t>Nomenklatūras precizēšana (1 mēn).</t>
  </si>
  <si>
    <t>Saskaņā ar pārbaužu plānu pārbaudīt, vai aktivitātes īstenotas, pamatlīdzekļi atrodas uz vietas.</t>
  </si>
  <si>
    <r>
      <rPr>
        <b/>
        <sz val="10"/>
        <color theme="1"/>
        <rFont val="Times New Roman"/>
        <family val="1"/>
        <charset val="186"/>
      </rPr>
      <t>Plānotais</t>
    </r>
    <r>
      <rPr>
        <sz val="10"/>
        <color theme="1"/>
        <rFont val="Times New Roman"/>
        <family val="1"/>
        <charset val="186"/>
      </rPr>
      <t xml:space="preserve"> ARD ziņojuma un atzinuma par pārbaudi iesniegšanas datums MI </t>
    </r>
  </si>
  <si>
    <t>2000LV16PPE001</t>
  </si>
  <si>
    <t>2000LV16PPE002</t>
  </si>
  <si>
    <t>2001LV16PPE008</t>
  </si>
  <si>
    <t>2002LV16PPE010</t>
  </si>
  <si>
    <t>2002LV16PPE011</t>
  </si>
  <si>
    <t>Sadzīves atkritumu apsaimniekošana Austrumlatgales reģionā</t>
  </si>
  <si>
    <t>Jūrmalas ūdenssaimniecības attīstība</t>
  </si>
  <si>
    <t>Ūdens apgādes un kanalizācijas pakalpojumu attīstība Jelgavā</t>
  </si>
  <si>
    <t>Ūdens apgādes un kanalizācijas pakalpojumu attīstība Rīgā, II kārta</t>
  </si>
  <si>
    <t>Noslēguma maksākujms (EUR)</t>
  </si>
  <si>
    <t>Info  no SM/VARAM</t>
  </si>
  <si>
    <t>Ritošā sastāva sakarsušo bukšu atklāšanas sistēmas modernizācija (Latvijas Austrumu-Rietumu dzelzceļa koridors</t>
  </si>
  <si>
    <t>2002/LV/16/P/PE/010</t>
  </si>
  <si>
    <t>2001/LV/16/P/PE/008</t>
  </si>
  <si>
    <t>2000/LV/16/P/PE/002</t>
  </si>
  <si>
    <t>2000/LV/16/P/PE/001</t>
  </si>
  <si>
    <t>2002/LV/16/P/PE/011</t>
  </si>
  <si>
    <t>Sadzīves atkritumu apsaimniekošana Dienvidlatgales reģionā</t>
  </si>
  <si>
    <t>2003/LV/16/P/PA/008</t>
  </si>
  <si>
    <t>Tehniskā palīdzība vides sektoram Latvijā</t>
  </si>
  <si>
    <t>2004/LV/16/C/PE/004</t>
  </si>
  <si>
    <t>Ūdenssaimniecības attīstība Daugavpilī, II kārta</t>
  </si>
  <si>
    <t>2005/LV/16/C/PE/002</t>
  </si>
  <si>
    <t>Bīstamo atkritumu pārvaldības valsts aģentūra</t>
  </si>
  <si>
    <t>VARAM</t>
  </si>
  <si>
    <t>SM</t>
  </si>
  <si>
    <t> 4 461 600,00</t>
  </si>
  <si>
    <t>513488.2</t>
  </si>
  <si>
    <t>5283397.41</t>
  </si>
  <si>
    <t>2110758.41</t>
  </si>
  <si>
    <t>1699903.8</t>
  </si>
  <si>
    <t>3180279.4</t>
  </si>
  <si>
    <t>823 774.19</t>
  </si>
  <si>
    <t>1 986 511.26</t>
  </si>
  <si>
    <t>1 818 332.88</t>
  </si>
  <si>
    <t>3 495 203.15</t>
  </si>
  <si>
    <t>171 749.47</t>
  </si>
  <si>
    <t>3284198.2</t>
  </si>
  <si>
    <t>2887713.07</t>
  </si>
  <si>
    <t>879816.23</t>
  </si>
  <si>
    <t>124328.94</t>
  </si>
  <si>
    <t>1430961.01</t>
  </si>
  <si>
    <t>1851607.7</t>
  </si>
  <si>
    <t>3190326.4</t>
  </si>
  <si>
    <t>4649999.7</t>
  </si>
  <si>
    <t>156070.63</t>
  </si>
  <si>
    <t>7877872.7</t>
  </si>
  <si>
    <t>6 746 322.30</t>
  </si>
  <si>
    <t>FM</t>
  </si>
  <si>
    <t>Kopā:</t>
  </si>
  <si>
    <t>Papildinfo pieprasījums no EK</t>
  </si>
  <si>
    <t>VI sagatavotās atbildes uz EK pieprasījumu</t>
  </si>
  <si>
    <r>
      <rPr>
        <sz val="10"/>
        <color theme="1"/>
        <rFont val="Times New Roman"/>
        <family val="1"/>
        <charset val="186"/>
      </rPr>
      <t xml:space="preserve">Iesniegt pieņ- nod aktu pēc tā apstiprināšanas, uzstādīt info plāksni (30.06.11.) </t>
    </r>
    <r>
      <rPr>
        <b/>
        <sz val="10"/>
        <color theme="1"/>
        <rFont val="Times New Roman"/>
        <family val="1"/>
        <charset val="186"/>
      </rPr>
      <t>Korekcija  EUR 77 937.50 (Papildu darbi+pieredzes kritērijs)</t>
    </r>
  </si>
  <si>
    <t>15.12.2011. Nr.1468754</t>
  </si>
  <si>
    <t>08.12.2011. Nr.1361782</t>
  </si>
  <si>
    <t>09.12.2011. Nr.14455312</t>
  </si>
  <si>
    <t xml:space="preserve">„Ūdenssaimniecības attīstība Daugavpilī, II kārta” </t>
  </si>
  <si>
    <t xml:space="preserve">20.10.2011.Nr.1189023 </t>
  </si>
  <si>
    <t xml:space="preserve"> 28.10.2011. Nr.1229987</t>
  </si>
  <si>
    <t xml:space="preserve">28.11.2011.     Nr.1298743 </t>
  </si>
  <si>
    <r>
      <rPr>
        <b/>
        <sz val="10"/>
        <rFont val="Times New Roman"/>
        <family val="1"/>
        <charset val="186"/>
      </rPr>
      <t>1)</t>
    </r>
    <r>
      <rPr>
        <sz val="10"/>
        <rFont val="Times New Roman"/>
        <family val="1"/>
        <charset val="186"/>
      </rPr>
      <t xml:space="preserve"> 08.08.2011.  Nr.859888  </t>
    </r>
    <r>
      <rPr>
        <sz val="10"/>
        <color theme="1"/>
        <rFont val="Times New Roman"/>
        <family val="1"/>
        <charset val="186"/>
      </rPr>
      <t xml:space="preserve">    </t>
    </r>
    <r>
      <rPr>
        <b/>
        <sz val="10"/>
        <color theme="1"/>
        <rFont val="Times New Roman"/>
        <family val="1"/>
        <charset val="186"/>
      </rPr>
      <t>2)</t>
    </r>
    <r>
      <rPr>
        <sz val="10"/>
        <color theme="1"/>
        <rFont val="Times New Roman"/>
        <family val="1"/>
        <charset val="186"/>
      </rPr>
      <t xml:space="preserve"> 08.12.2011. Nr.1382084</t>
    </r>
  </si>
  <si>
    <r>
      <rPr>
        <b/>
        <sz val="10"/>
        <color theme="1"/>
        <rFont val="Times New Roman"/>
        <family val="1"/>
        <charset val="186"/>
      </rPr>
      <t xml:space="preserve"> </t>
    </r>
    <r>
      <rPr>
        <sz val="10"/>
        <color theme="1"/>
        <rFont val="Times New Roman"/>
        <family val="1"/>
        <charset val="186"/>
      </rPr>
      <t>Pamatojums par līguma dalīšanu, pamatojoša iepirkuma dokumentācija  par līgumu summu un papildu darbu atbilstību.</t>
    </r>
  </si>
  <si>
    <t>Par eksperta pieredzi iepirkumā - RI piemērotajai korekcija 5% . Vai bija iekļauts Action Plan pārvērtējumam pēc EK audita norādījumiem.</t>
  </si>
  <si>
    <t>Par mērķu, pieņēmumu sasniegšanu, KF likmes pamatojums, iepirkumu pamatojošā dokumetācija, pamatojums izmaiņām līgumos, skaidrot sistēmas ieteikuma raksturu un ietekmi.</t>
  </si>
  <si>
    <t>Skaidrot mērķu sasniegšanu, norādīt iepirkumu līgumu faktiskās izmaksas, plānoto beigu datumu, pamatojumu par Systra līgumu.</t>
  </si>
  <si>
    <t>Skaidrojums par iekārtu iegādi (daudz), kas nav saskaņā ar EK lēmumu, apstiprinājums par RI ieteikumu ieviešanai.</t>
  </si>
  <si>
    <r>
      <rPr>
        <b/>
        <sz val="10"/>
        <color theme="1"/>
        <rFont val="Times New Roman"/>
        <family val="1"/>
        <charset val="186"/>
      </rPr>
      <t>1)</t>
    </r>
    <r>
      <rPr>
        <sz val="10"/>
        <color theme="1"/>
        <rFont val="Times New Roman"/>
        <family val="1"/>
        <charset val="186"/>
      </rPr>
      <t xml:space="preserve"> Pamatojums 2 papildu darbiem, apstiprinājums ieteikumu ieviešanai, apstiprinājums RI ieteikumu ieviešanai, info plāksne. </t>
    </r>
    <r>
      <rPr>
        <b/>
        <sz val="10"/>
        <color theme="1"/>
        <rFont val="Times New Roman"/>
        <family val="1"/>
        <charset val="186"/>
      </rPr>
      <t>2)</t>
    </r>
    <r>
      <rPr>
        <sz val="10"/>
        <color theme="1"/>
        <rFont val="Times New Roman"/>
        <family val="1"/>
        <charset val="186"/>
      </rPr>
      <t xml:space="preserve"> Par 2 līgumu papildu darbu pamatojumu, iepirkuma dokumentāciju, autoceļu lietošanas nodevas likuma ietekmi uz projektu, EK ceļu kvalitātes auditā konstatētajiem defektiem</t>
    </r>
  </si>
  <si>
    <t>Par mērķu sasniegšanu, pamatota KF likme, apstiprinājums RI ieteikumu ieviešanai,pamatojums  par īp nosac ieviešanu - LDz NPP</t>
  </si>
  <si>
    <t xml:space="preserve"> Tehniskā palīdzība vides nozarē Latvijā noslēguma</t>
  </si>
  <si>
    <t>Par fianšu korekcijas apjoma saskaņošanu</t>
  </si>
  <si>
    <t>14.03.2011.  Nr.299219</t>
  </si>
  <si>
    <t xml:space="preserve"> Nr.299219</t>
  </si>
  <si>
    <r>
      <rPr>
        <b/>
        <sz val="10"/>
        <color theme="1"/>
        <rFont val="Times New Roman"/>
        <family val="1"/>
        <charset val="186"/>
      </rPr>
      <t>Nosūtīts EK 05.12.2011</t>
    </r>
    <r>
      <rPr>
        <sz val="10"/>
        <color theme="1"/>
        <rFont val="Times New Roman"/>
        <family val="1"/>
        <charset val="186"/>
      </rPr>
      <t>. Nr.16-3-06-2/7962</t>
    </r>
  </si>
  <si>
    <r>
      <rPr>
        <b/>
        <sz val="10"/>
        <color theme="4"/>
        <rFont val="Times New Roman"/>
        <family val="1"/>
        <charset val="186"/>
      </rPr>
      <t>NZ apstiprināts</t>
    </r>
    <r>
      <rPr>
        <sz val="10"/>
        <color theme="4"/>
        <rFont val="Times New Roman"/>
        <family val="1"/>
        <charset val="186"/>
      </rPr>
      <t xml:space="preserve"> </t>
    </r>
    <r>
      <rPr>
        <sz val="10"/>
        <color theme="1"/>
        <rFont val="Times New Roman"/>
        <family val="1"/>
        <charset val="186"/>
      </rPr>
      <t>13.05.2011. Nr.546772</t>
    </r>
  </si>
  <si>
    <r>
      <rPr>
        <b/>
        <sz val="10"/>
        <color theme="4"/>
        <rFont val="Times New Roman"/>
        <family val="1"/>
        <charset val="186"/>
      </rPr>
      <t xml:space="preserve">NZ apstiprināts </t>
    </r>
    <r>
      <rPr>
        <b/>
        <sz val="10"/>
        <color theme="1"/>
        <rFont val="Times New Roman"/>
        <family val="1"/>
        <charset val="186"/>
      </rPr>
      <t xml:space="preserve">12.12.2011.  </t>
    </r>
    <r>
      <rPr>
        <sz val="10"/>
        <color theme="1"/>
        <rFont val="Times New Roman"/>
        <family val="1"/>
        <charset val="186"/>
      </rPr>
      <t>Nr.1447140</t>
    </r>
  </si>
  <si>
    <t xml:space="preserve"> VI sniegusi atzinumu 21.06.2011. Nosūtīts VK 29.06.2011. Precizēts nosūtīts 02.11.2011.</t>
  </si>
  <si>
    <t>Informēt pašvaldības par info plāksnēm, izmantot vienotu pieeju, VIS dati    (1 mēn), sakārtot MP pa līgumiem, lai pārskatāmi</t>
  </si>
  <si>
    <r>
      <t>Par aritm kļūdu labošanu turpmāk, darījumu pārgrāmatošana, SM sniedz skaidrojumu atsaucēs, 1 mēn, nomenklatūras glabāšanas termiņš, VIS dati, izpildītājam novērst defektus (1 mēn) K</t>
    </r>
    <r>
      <rPr>
        <b/>
        <sz val="10"/>
        <color theme="1"/>
        <rFont val="Times New Roman"/>
        <family val="1"/>
        <charset val="186"/>
      </rPr>
      <t>orekcija EUR 216 920.71</t>
    </r>
  </si>
  <si>
    <t>Nomenklatūra (1 mēn), apzaļumošana (2 ned), plākšņu uzstādīšana līdz 30.06.2011. (krāpšnās gadījums no NID ieturēts EUR 142 856.33)</t>
  </si>
  <si>
    <t>Bīstamo atkritumu apsaimniekošanas sistēmas izveide, 1.kārta</t>
  </si>
  <si>
    <t>Mērķa sasniegšanu, iekārtu aizvietošanas pamatojums, RI dubultā riska rēķinu izskat., KF likmes pamatojums, apstiprinājums par RI ieteikumu ieviešanu</t>
  </si>
  <si>
    <t>Skaidrojumi par iepirktajām iekārtām, par publicitātes pasākumime, RI ieteikumu ieviešanu, un papildu darbiem.</t>
  </si>
  <si>
    <t>2004LV16CPE004</t>
  </si>
  <si>
    <t>2004LV16CPE002</t>
  </si>
  <si>
    <t>Ūdenssaimniecības attīstība Olainē un Jaunolainē</t>
  </si>
  <si>
    <t xml:space="preserve"> Sadzīves atkritumu apsaimniekošana Dienvidlatgales</t>
  </si>
  <si>
    <t>¬</t>
  </si>
  <si>
    <t>summa ar piemēroto fiananšu korekciju</t>
  </si>
  <si>
    <t>Precizēt info uz plāksnēm (6 mēn)</t>
  </si>
  <si>
    <r>
      <rPr>
        <b/>
        <sz val="10"/>
        <color theme="4"/>
        <rFont val="Times New Roman"/>
        <family val="1"/>
        <charset val="186"/>
      </rPr>
      <t xml:space="preserve">NZ apstiprināts </t>
    </r>
    <r>
      <rPr>
        <b/>
        <sz val="10"/>
        <color theme="1"/>
        <rFont val="Times New Roman"/>
        <family val="1"/>
        <charset val="186"/>
      </rPr>
      <t xml:space="preserve">07.02.2012.  </t>
    </r>
    <r>
      <rPr>
        <sz val="10"/>
        <color theme="1"/>
        <rFont val="Times New Roman"/>
        <family val="1"/>
        <charset val="186"/>
      </rPr>
      <t>Nr.136017</t>
    </r>
  </si>
  <si>
    <r>
      <rPr>
        <b/>
        <sz val="10"/>
        <color theme="4"/>
        <rFont val="Times New Roman"/>
        <family val="1"/>
        <charset val="186"/>
      </rPr>
      <t xml:space="preserve">NZ apstiprināts </t>
    </r>
    <r>
      <rPr>
        <b/>
        <sz val="10"/>
        <color theme="1"/>
        <rFont val="Times New Roman"/>
        <family val="1"/>
        <charset val="186"/>
      </rPr>
      <t xml:space="preserve">20.02.2012.  </t>
    </r>
    <r>
      <rPr>
        <sz val="10"/>
        <color theme="1"/>
        <rFont val="Times New Roman"/>
        <family val="1"/>
        <charset val="186"/>
      </rPr>
      <t>Nr.151052</t>
    </r>
  </si>
  <si>
    <t>Projekti, kuriem NZ apstiprināti EK</t>
  </si>
  <si>
    <t xml:space="preserve"> </t>
  </si>
  <si>
    <r>
      <rPr>
        <b/>
        <sz val="10"/>
        <color theme="1"/>
        <rFont val="Times New Roman"/>
        <family val="1"/>
        <charset val="186"/>
      </rPr>
      <t>Nosūtīts EK 16.02.2012.</t>
    </r>
    <r>
      <rPr>
        <sz val="10"/>
        <color theme="1"/>
        <rFont val="Times New Roman"/>
        <family val="1"/>
        <charset val="186"/>
      </rPr>
      <t xml:space="preserve"> Nr.16-3-05/979</t>
    </r>
  </si>
  <si>
    <t>KOPĀ</t>
  </si>
  <si>
    <t>KOPĀ:</t>
  </si>
  <si>
    <t xml:space="preserve">SM Ceļu projekti </t>
  </si>
  <si>
    <r>
      <rPr>
        <sz val="14"/>
        <color theme="1"/>
        <rFont val="Times New Roman"/>
        <family val="1"/>
        <charset val="186"/>
      </rPr>
      <t>SM Ceļu projekti</t>
    </r>
    <r>
      <rPr>
        <b/>
        <sz val="14"/>
        <color theme="1"/>
        <rFont val="Times New Roman"/>
        <family val="1"/>
        <charset val="186"/>
      </rPr>
      <t xml:space="preserve"> ar korekciju</t>
    </r>
  </si>
  <si>
    <r>
      <rPr>
        <sz val="11"/>
        <color theme="1"/>
        <rFont val="Times New Roman"/>
        <family val="1"/>
        <charset val="186"/>
      </rPr>
      <t>KOPĀ</t>
    </r>
    <r>
      <rPr>
        <b/>
        <sz val="11"/>
        <color theme="1"/>
        <rFont val="Times New Roman"/>
        <family val="1"/>
        <charset val="186"/>
      </rPr>
      <t xml:space="preserve">  ar korekciju:</t>
    </r>
  </si>
  <si>
    <t>Saņemts gala maksājums</t>
  </si>
  <si>
    <t>ir/nav</t>
  </si>
  <si>
    <t>Ir</t>
  </si>
  <si>
    <r>
      <rPr>
        <b/>
        <sz val="10"/>
        <color theme="4"/>
        <rFont val="Times New Roman"/>
        <family val="1"/>
        <charset val="186"/>
      </rPr>
      <t xml:space="preserve">NZ apstiprināts </t>
    </r>
    <r>
      <rPr>
        <b/>
        <sz val="10"/>
        <color theme="1"/>
        <rFont val="Times New Roman"/>
        <family val="1"/>
        <charset val="186"/>
      </rPr>
      <t xml:space="preserve">21.03.2012.  </t>
    </r>
    <r>
      <rPr>
        <sz val="10"/>
        <color theme="1"/>
        <rFont val="Times New Roman"/>
        <family val="1"/>
        <charset val="186"/>
      </rPr>
      <t>Nr.340134</t>
    </r>
  </si>
  <si>
    <r>
      <rPr>
        <b/>
        <sz val="10"/>
        <color theme="4"/>
        <rFont val="Times New Roman"/>
        <family val="1"/>
        <charset val="186"/>
      </rPr>
      <t xml:space="preserve">NZ apstiprināts </t>
    </r>
    <r>
      <rPr>
        <b/>
        <sz val="10"/>
        <color theme="1"/>
        <rFont val="Times New Roman"/>
        <family val="1"/>
        <charset val="186"/>
      </rPr>
      <t xml:space="preserve">19.04.2012.  </t>
    </r>
    <r>
      <rPr>
        <sz val="10"/>
        <color theme="1"/>
        <rFont val="Times New Roman"/>
        <family val="1"/>
        <charset val="186"/>
      </rPr>
      <t>Nr.495992</t>
    </r>
  </si>
  <si>
    <t xml:space="preserve"> 2003LV 16PPA008</t>
  </si>
  <si>
    <t>Kopā</t>
  </si>
  <si>
    <t>KF</t>
  </si>
  <si>
    <t>19.04.2011. Nr.480495</t>
  </si>
  <si>
    <t>Iekārtu iegādes pamatojums, publicitātes pasākumu ievērosānu- info plāksne, pamatojums par papildu darbiem, apstiprinājums RI ieteikumu ieviešanai. Finanšu korekcijas apjoms, lūdz Latvijas iestāžu viedokli</t>
  </si>
  <si>
    <t>Par mērķa sasniegšanu, KF likmes pamatojums. Finanšu korekcijas apjoms, lūdz Latvijas iestāžu viedokli</t>
  </si>
  <si>
    <t>Par IT sistēmas funkcionalitātes statusu, mērķu sasniegšana, KF atbalsta likmes pamatojums, pamatojums par īpašo nosacījumu-LDz NPP, pamatojums papildu darbiem, apstiprinājums RI ieteikumu ieviešanu.Finanšu korekcijas apjoms, lūdz Latvijas iestāžu viedokli</t>
  </si>
  <si>
    <t>Par projekta mērķu sasniegšanu, iepirkuma pamatojošā dokumentācija, atbiltība Regulai par saistošiem uzņēmumiem īstenojot līgumu, apstiprinājums RI ieteikumu ieviešanu.Finanšu korekcijas apjoms, lūdz Latvijas iestāžu viedokli</t>
  </si>
  <si>
    <r>
      <rPr>
        <b/>
        <sz val="10"/>
        <color theme="1"/>
        <rFont val="Times New Roman"/>
        <family val="1"/>
        <charset val="186"/>
      </rPr>
      <t>1)</t>
    </r>
    <r>
      <rPr>
        <sz val="10"/>
        <color theme="1"/>
        <rFont val="Times New Roman"/>
        <family val="1"/>
        <charset val="186"/>
      </rPr>
      <t xml:space="preserve"> 15.12.2011. Nr.1468306; </t>
    </r>
    <r>
      <rPr>
        <b/>
        <sz val="10"/>
        <color theme="1"/>
        <rFont val="Times New Roman"/>
        <family val="1"/>
        <charset val="186"/>
      </rPr>
      <t>2)</t>
    </r>
    <r>
      <rPr>
        <i/>
        <sz val="10"/>
        <color theme="1"/>
        <rFont val="Times New Roman"/>
        <family val="1"/>
        <charset val="186"/>
      </rPr>
      <t xml:space="preserve"> </t>
    </r>
    <r>
      <rPr>
        <sz val="10"/>
        <color theme="1"/>
        <rFont val="Times New Roman"/>
        <family val="1"/>
        <charset val="186"/>
      </rPr>
      <t>19.04.2012. Nr.480495</t>
    </r>
  </si>
  <si>
    <r>
      <rPr>
        <b/>
        <sz val="10"/>
        <color theme="1"/>
        <rFont val="Times New Roman"/>
        <family val="1"/>
        <charset val="186"/>
      </rPr>
      <t>1)</t>
    </r>
    <r>
      <rPr>
        <sz val="10"/>
        <color theme="1"/>
        <rFont val="Times New Roman"/>
        <family val="1"/>
        <charset val="186"/>
      </rPr>
      <t xml:space="preserve"> 11.10.2011.  Nr.1164291; </t>
    </r>
    <r>
      <rPr>
        <b/>
        <sz val="10"/>
        <color theme="1"/>
        <rFont val="Times New Roman"/>
        <family val="1"/>
        <charset val="186"/>
      </rPr>
      <t>2)</t>
    </r>
    <r>
      <rPr>
        <sz val="10"/>
        <color theme="1"/>
        <rFont val="Times New Roman"/>
        <family val="1"/>
        <charset val="186"/>
      </rPr>
      <t xml:space="preserve"> 11.04.2012. Nr.442520</t>
    </r>
  </si>
  <si>
    <r>
      <rPr>
        <b/>
        <sz val="10"/>
        <color theme="1"/>
        <rFont val="Times New Roman"/>
        <family val="1"/>
        <charset val="186"/>
      </rPr>
      <t>1)</t>
    </r>
    <r>
      <rPr>
        <sz val="10"/>
        <color theme="1"/>
        <rFont val="Times New Roman"/>
        <family val="1"/>
        <charset val="186"/>
      </rPr>
      <t xml:space="preserve"> 15.12.2011.    Nr.1379750  </t>
    </r>
    <r>
      <rPr>
        <b/>
        <sz val="10"/>
        <color theme="1"/>
        <rFont val="Times New Roman"/>
        <family val="1"/>
        <charset val="186"/>
      </rPr>
      <t>2)</t>
    </r>
    <r>
      <rPr>
        <sz val="10"/>
        <color theme="1"/>
        <rFont val="Times New Roman"/>
        <family val="1"/>
        <charset val="186"/>
      </rPr>
      <t xml:space="preserve"> 25.05.2012. Nr.664835</t>
    </r>
  </si>
  <si>
    <r>
      <rPr>
        <b/>
        <sz val="10"/>
        <color theme="1"/>
        <rFont val="Times New Roman"/>
        <family val="1"/>
        <charset val="186"/>
      </rPr>
      <t xml:space="preserve">1) </t>
    </r>
    <r>
      <rPr>
        <sz val="10"/>
        <color theme="1"/>
        <rFont val="Times New Roman"/>
        <family val="1"/>
        <charset val="186"/>
      </rPr>
      <t xml:space="preserve">28.10.2011.  Nr.1259298; </t>
    </r>
    <r>
      <rPr>
        <b/>
        <sz val="10"/>
        <color theme="1"/>
        <rFont val="Times New Roman"/>
        <family val="1"/>
        <charset val="186"/>
      </rPr>
      <t>2)</t>
    </r>
    <r>
      <rPr>
        <sz val="10"/>
        <color theme="1"/>
        <rFont val="Times New Roman"/>
        <family val="1"/>
        <charset val="186"/>
      </rPr>
      <t xml:space="preserve"> 11.03.2012. Nr.450316</t>
    </r>
  </si>
  <si>
    <r>
      <rPr>
        <b/>
        <sz val="10"/>
        <color theme="1"/>
        <rFont val="Times New Roman"/>
        <family val="1"/>
        <charset val="186"/>
      </rPr>
      <t>1)</t>
    </r>
    <r>
      <rPr>
        <sz val="10"/>
        <color theme="1"/>
        <rFont val="Times New Roman"/>
        <family val="1"/>
        <charset val="186"/>
      </rPr>
      <t xml:space="preserve"> 01.08.2011. Nr.904739;</t>
    </r>
    <r>
      <rPr>
        <b/>
        <sz val="10"/>
        <color theme="1"/>
        <rFont val="Times New Roman"/>
        <family val="1"/>
        <charset val="186"/>
      </rPr>
      <t xml:space="preserve">    2)</t>
    </r>
    <r>
      <rPr>
        <sz val="10"/>
        <color theme="1"/>
        <rFont val="Times New Roman"/>
        <family val="1"/>
        <charset val="186"/>
      </rPr>
      <t xml:space="preserve"> 27.03.2012. Nr.326929</t>
    </r>
  </si>
  <si>
    <t>1) Pamatot KF likmi, ceļu izmantošanas maksas ieviešanas iespējamā  ietekme, info par iepirkuma līgumiem, pamatot mērķa sasniegšanu, skaidrībai atsauces pie fiz rād uz pieņ-nod aktiem, pasākumi EK ceļu kvalitātes auditā konstatēto defektu novēršanai, apstiprinājums RI ieteikumu ieviešanai.2) Par konstatēto defektu novēršanas laika grafiku, pierāsījumi audita ieteikumu ieviešanai, tehnisku kļūdu RI atzinumā pie attiec. izdev.</t>
  </si>
  <si>
    <t>1) Pamatojums par papildu darbiem, poligona spēja funkcionēt, IIA pārrēķins, pamatot soc-ekon ieguvumus. 2) Finanšu korekcijas apjoms, lūdz Latvijas iestāžu viedokli+ skaidrojums par  papildu darbiem CPE002-1 (6) līgumam, CBA pārrēķins.</t>
  </si>
  <si>
    <r>
      <rPr>
        <b/>
        <sz val="10"/>
        <color theme="1"/>
        <rFont val="Times New Roman"/>
        <family val="1"/>
        <charset val="186"/>
      </rPr>
      <t>1)</t>
    </r>
    <r>
      <rPr>
        <sz val="10"/>
        <color theme="1"/>
        <rFont val="Times New Roman"/>
        <family val="1"/>
        <charset val="186"/>
      </rPr>
      <t xml:space="preserve"> Sasaistīt faktiski veiktos darbus ar konkrētām vienībām, fiz rād., uzstādīta info plāksne, apstiprinājums RI ieteikumu ieviešanai </t>
    </r>
    <r>
      <rPr>
        <b/>
        <sz val="10"/>
        <color theme="1"/>
        <rFont val="Times New Roman"/>
        <family val="1"/>
        <charset val="186"/>
      </rPr>
      <t xml:space="preserve">2) </t>
    </r>
    <r>
      <rPr>
        <sz val="10"/>
        <color theme="1"/>
        <rFont val="Times New Roman"/>
        <family val="1"/>
        <charset val="186"/>
      </rPr>
      <t>Paskaidrot projekta mērķa sasniegšanu, sistēmas audita ieteikumu ieviešanas stauss, ietekme.</t>
    </r>
    <r>
      <rPr>
        <b/>
        <sz val="10"/>
        <color theme="1"/>
        <rFont val="Times New Roman"/>
        <family val="1"/>
        <charset val="186"/>
      </rPr>
      <t>3)</t>
    </r>
    <r>
      <rPr>
        <sz val="10"/>
        <color theme="1"/>
        <rFont val="Times New Roman"/>
        <family val="1"/>
        <charset val="186"/>
      </rPr>
      <t xml:space="preserve"> Informēt par defektu novēršanas laika grafiku</t>
    </r>
  </si>
  <si>
    <t>14.03.2012. Nr.1254991</t>
  </si>
  <si>
    <r>
      <rPr>
        <b/>
        <sz val="10"/>
        <color theme="4"/>
        <rFont val="Times New Roman"/>
        <family val="1"/>
        <charset val="186"/>
      </rPr>
      <t xml:space="preserve">NZ apstiprināts </t>
    </r>
    <r>
      <rPr>
        <sz val="10"/>
        <color theme="1"/>
        <rFont val="Times New Roman"/>
        <family val="1"/>
        <charset val="186"/>
      </rPr>
      <t>09.09.2010. Nr.16-4-01-3/7503. jautājums par korekciju. EK nosūtīts par fin. Korekciju 10.05.2012. Nr.16-3-05/3064</t>
    </r>
  </si>
  <si>
    <r>
      <rPr>
        <b/>
        <sz val="10"/>
        <color theme="4"/>
        <rFont val="Times New Roman"/>
        <family val="1"/>
        <charset val="186"/>
      </rPr>
      <t xml:space="preserve">NZ apstiprināts </t>
    </r>
    <r>
      <rPr>
        <sz val="10"/>
        <color theme="1"/>
        <rFont val="Times New Roman"/>
        <family val="1"/>
        <charset val="186"/>
      </rPr>
      <t>14.09.2010. Nr. 16-4-01-3/7601; jautājums par korekciju; EK nosūtīts par fin. Korekciju 10.05.2012. Nr.16-3-05/3064</t>
    </r>
  </si>
  <si>
    <r>
      <rPr>
        <b/>
        <sz val="10"/>
        <color theme="4"/>
        <rFont val="Times New Roman"/>
        <family val="1"/>
        <charset val="186"/>
      </rPr>
      <t>NZ apstiprināts</t>
    </r>
    <r>
      <rPr>
        <sz val="10"/>
        <color theme="1"/>
        <rFont val="Times New Roman"/>
        <family val="1"/>
        <charset val="186"/>
      </rPr>
      <t xml:space="preserve"> jautājums par korekciju; EK nosūtīts par fin. Korekciju 10.05.2012. Nr.16-3-05/3064</t>
    </r>
  </si>
  <si>
    <r>
      <rPr>
        <b/>
        <sz val="10"/>
        <color theme="4"/>
        <rFont val="Times New Roman"/>
        <family val="1"/>
        <charset val="186"/>
      </rPr>
      <t xml:space="preserve">NZ apstiprināts </t>
    </r>
    <r>
      <rPr>
        <sz val="10"/>
        <color theme="1"/>
        <rFont val="Times New Roman"/>
        <family val="1"/>
        <charset val="186"/>
      </rPr>
      <t>29.04. 2011. Nr. 16-4-01-3/2948jautājums par korekciju; EK nosūtīts par fin. Korekciju 10.05.2012. Nr.16-3-05/3064</t>
    </r>
  </si>
  <si>
    <t>-</t>
  </si>
  <si>
    <r>
      <rPr>
        <b/>
        <sz val="10"/>
        <color theme="1"/>
        <rFont val="Times New Roman"/>
        <family val="1"/>
        <charset val="186"/>
      </rPr>
      <t>1)</t>
    </r>
    <r>
      <rPr>
        <sz val="10"/>
        <color theme="1"/>
        <rFont val="Times New Roman"/>
        <family val="1"/>
        <charset val="186"/>
      </rPr>
      <t xml:space="preserve"> 03.08.2011. Nr.918826         </t>
    </r>
    <r>
      <rPr>
        <b/>
        <sz val="10"/>
        <color theme="1"/>
        <rFont val="Times New Roman"/>
        <family val="1"/>
        <charset val="186"/>
      </rPr>
      <t>2)</t>
    </r>
    <r>
      <rPr>
        <sz val="10"/>
        <color theme="1"/>
        <rFont val="Times New Roman"/>
        <family val="1"/>
        <charset val="186"/>
      </rPr>
      <t xml:space="preserve"> 28.10.2011.   Nr.1230574  </t>
    </r>
    <r>
      <rPr>
        <b/>
        <sz val="10"/>
        <color theme="1"/>
        <rFont val="Times New Roman"/>
        <family val="1"/>
        <charset val="186"/>
      </rPr>
      <t>3)</t>
    </r>
    <r>
      <rPr>
        <sz val="10"/>
        <color theme="1"/>
        <rFont val="Times New Roman"/>
        <family val="1"/>
        <charset val="186"/>
      </rPr>
      <t xml:space="preserve"> 04.04.2012.Nr.406684 </t>
    </r>
  </si>
  <si>
    <t>Ieviesēja kļūda</t>
  </si>
  <si>
    <t>PT/001/02/02 papildu uzraudzības darbi, piemērota sarunu procedūra, (koriģēts būvprojekts atbilstoši reālajai situācijai, paugstinot  kustības drošības līmeni), pagarināts būuzraudzības līguma termiņš; PT/001/05/01/01 papildu darbi (nolietojies drenējošais slānis), piemērota sarunu procedūra. Nepietiekoši rūpīga priekšizpēte, izpildītas min būvnormatīvu prasības (25% no groz summas)</t>
  </si>
  <si>
    <t>Neatbilstības skaidrojums</t>
  </si>
  <si>
    <t>PA/001/01 (1) papildu pakalpojumi, piemērota sarunu procedūra (trases variantu izstrāde) 25%; PA/001/02 (1) papildu pakalpojumi, piemērota sarunu procedūra (papildu izpēte- savstarpējas mijiedarbības ar projektu GSM-R) 25% no groz summas.PA/001/03 par peieredzes krit\eriaj izmantošanu, 5%. 31 250+31 250 +14 987,5 EUR</t>
  </si>
  <si>
    <r>
      <rPr>
        <b/>
        <sz val="10"/>
        <color theme="1"/>
        <rFont val="Times New Roman"/>
        <family val="1"/>
        <charset val="186"/>
      </rPr>
      <t>Nosūtīts EK 21.09.2011</t>
    </r>
    <r>
      <rPr>
        <sz val="10"/>
        <color theme="1"/>
        <rFont val="Times New Roman"/>
        <family val="1"/>
        <charset val="186"/>
      </rPr>
      <t xml:space="preserve">. Nr.6-3-06-2/617;                 </t>
    </r>
    <r>
      <rPr>
        <b/>
        <sz val="10"/>
        <color theme="1"/>
        <rFont val="Times New Roman"/>
        <family val="1"/>
        <charset val="186"/>
      </rPr>
      <t xml:space="preserve">  07.12.2011</t>
    </r>
    <r>
      <rPr>
        <sz val="10"/>
        <color theme="1"/>
        <rFont val="Times New Roman"/>
        <family val="1"/>
        <charset val="186"/>
      </rPr>
      <t xml:space="preserve">. Nr.6-3-06-2/8021;   </t>
    </r>
    <r>
      <rPr>
        <b/>
        <sz val="10"/>
        <color theme="1"/>
        <rFont val="Times New Roman"/>
        <family val="1"/>
        <charset val="186"/>
      </rPr>
      <t>28.04.2012.Nr.Nr.16-3-05/2861</t>
    </r>
  </si>
  <si>
    <r>
      <rPr>
        <b/>
        <sz val="10"/>
        <color theme="1"/>
        <rFont val="Times New Roman"/>
        <family val="1"/>
        <charset val="186"/>
      </rPr>
      <t xml:space="preserve"> Nosūtīts EK</t>
    </r>
    <r>
      <rPr>
        <sz val="10"/>
        <color theme="1"/>
        <rFont val="Times New Roman"/>
        <family val="1"/>
        <charset val="186"/>
      </rPr>
      <t xml:space="preserve"> </t>
    </r>
    <r>
      <rPr>
        <b/>
        <sz val="10"/>
        <color theme="1"/>
        <rFont val="Times New Roman"/>
        <family val="1"/>
        <charset val="186"/>
      </rPr>
      <t>22.09.2011</t>
    </r>
    <r>
      <rPr>
        <sz val="10"/>
        <color theme="1"/>
        <rFont val="Times New Roman"/>
        <family val="1"/>
        <charset val="186"/>
      </rPr>
      <t xml:space="preserve"> Nr. 16-3-06-2/6217;  </t>
    </r>
    <r>
      <rPr>
        <b/>
        <sz val="10"/>
        <color theme="1"/>
        <rFont val="Times New Roman"/>
        <family val="1"/>
        <charset val="186"/>
      </rPr>
      <t xml:space="preserve">           Nosūtīts EK 09.02.2012. </t>
    </r>
    <r>
      <rPr>
        <sz val="10"/>
        <color theme="1"/>
        <rFont val="Times New Roman"/>
        <family val="1"/>
        <charset val="186"/>
      </rPr>
      <t>Nr.16-3-05/817</t>
    </r>
  </si>
  <si>
    <r>
      <t xml:space="preserve"> </t>
    </r>
    <r>
      <rPr>
        <b/>
        <sz val="10"/>
        <color theme="1"/>
        <rFont val="Times New Roman"/>
        <family val="1"/>
        <charset val="186"/>
      </rPr>
      <t>Nosūtīts EK</t>
    </r>
    <r>
      <rPr>
        <sz val="10"/>
        <color theme="1"/>
        <rFont val="Times New Roman"/>
        <family val="1"/>
        <charset val="186"/>
      </rPr>
      <t xml:space="preserve"> </t>
    </r>
    <r>
      <rPr>
        <b/>
        <sz val="10"/>
        <color theme="1"/>
        <rFont val="Times New Roman"/>
        <family val="1"/>
        <charset val="186"/>
      </rPr>
      <t>17.02.2012</t>
    </r>
    <r>
      <rPr>
        <sz val="10"/>
        <color theme="1"/>
        <rFont val="Times New Roman"/>
        <family val="1"/>
        <charset val="186"/>
      </rPr>
      <t xml:space="preserve">. Nr.16-3-05/1009;                 </t>
    </r>
    <r>
      <rPr>
        <b/>
        <sz val="10"/>
        <color theme="1"/>
        <rFont val="Times New Roman"/>
        <family val="1"/>
        <charset val="186"/>
      </rPr>
      <t xml:space="preserve"> 22.05.2012. </t>
    </r>
    <r>
      <rPr>
        <sz val="10"/>
        <color theme="1"/>
        <rFont val="Times New Roman"/>
        <family val="1"/>
        <charset val="186"/>
      </rPr>
      <t>Nr.16-3-05/3360</t>
    </r>
  </si>
  <si>
    <r>
      <t xml:space="preserve"> </t>
    </r>
    <r>
      <rPr>
        <b/>
        <sz val="10"/>
        <color theme="1"/>
        <rFont val="Times New Roman"/>
        <family val="1"/>
        <charset val="186"/>
      </rPr>
      <t>Nosūtīts EK 02.02.2012.</t>
    </r>
    <r>
      <rPr>
        <sz val="10"/>
        <color theme="1"/>
        <rFont val="Times New Roman"/>
        <family val="1"/>
        <charset val="186"/>
      </rPr>
      <t xml:space="preserve"> Nr.16-3-05/682;               </t>
    </r>
    <r>
      <rPr>
        <b/>
        <sz val="10"/>
        <color theme="1"/>
        <rFont val="Times New Roman"/>
        <family val="1"/>
        <charset val="186"/>
      </rPr>
      <t xml:space="preserve">15.03.2012. </t>
    </r>
    <r>
      <rPr>
        <sz val="10"/>
        <color theme="1"/>
        <rFont val="Times New Roman"/>
        <family val="1"/>
        <charset val="186"/>
      </rPr>
      <t>Nr.16-3-05/1761</t>
    </r>
  </si>
  <si>
    <r>
      <t>Apstiprinātās attiecināmās izmaksas,</t>
    </r>
    <r>
      <rPr>
        <b/>
        <u/>
        <sz val="10"/>
        <color theme="1"/>
        <rFont val="Times New Roman"/>
        <family val="1"/>
        <charset val="186"/>
      </rPr>
      <t xml:space="preserve"> EK lēmum</t>
    </r>
    <r>
      <rPr>
        <b/>
        <sz val="10"/>
        <color theme="1"/>
        <rFont val="Times New Roman"/>
        <family val="1"/>
        <charset val="186"/>
      </rPr>
      <t>s, EUR</t>
    </r>
  </si>
  <si>
    <r>
      <rPr>
        <b/>
        <sz val="10"/>
        <color theme="1"/>
        <rFont val="Times New Roman"/>
        <family val="1"/>
        <charset val="186"/>
      </rPr>
      <t>Nosūtīts EK 12.12.2011.</t>
    </r>
    <r>
      <rPr>
        <sz val="10"/>
        <color theme="1"/>
        <rFont val="Times New Roman"/>
        <family val="1"/>
        <charset val="186"/>
      </rPr>
      <t xml:space="preserve"> Nr.16-3-06-2/8146;</t>
    </r>
    <r>
      <rPr>
        <b/>
        <sz val="10"/>
        <color theme="1"/>
        <rFont val="Times New Roman"/>
        <family val="1"/>
        <charset val="186"/>
      </rPr>
      <t xml:space="preserve">                    </t>
    </r>
    <r>
      <rPr>
        <sz val="10"/>
        <color theme="1"/>
        <rFont val="Times New Roman"/>
        <family val="1"/>
        <charset val="186"/>
      </rPr>
      <t xml:space="preserve"> </t>
    </r>
    <r>
      <rPr>
        <b/>
        <sz val="10"/>
        <color theme="1"/>
        <rFont val="Times New Roman"/>
        <family val="1"/>
        <charset val="186"/>
      </rPr>
      <t>14.06.2012.1</t>
    </r>
    <r>
      <rPr>
        <sz val="10"/>
        <color theme="1"/>
        <rFont val="Times New Roman"/>
        <family val="1"/>
        <charset val="186"/>
      </rPr>
      <t>. Nr.16-3-05/3884</t>
    </r>
  </si>
  <si>
    <r>
      <t xml:space="preserve">Nosutīta EK 17.02.2012. </t>
    </r>
    <r>
      <rPr>
        <sz val="10"/>
        <color theme="1"/>
        <rFont val="Times New Roman"/>
        <family val="1"/>
        <charset val="186"/>
      </rPr>
      <t>Nr.16-3-05/1027</t>
    </r>
  </si>
  <si>
    <r>
      <rPr>
        <b/>
        <sz val="10"/>
        <color theme="1"/>
        <rFont val="Times New Roman"/>
        <family val="1"/>
        <charset val="186"/>
      </rPr>
      <t>Nosūtīts EK</t>
    </r>
    <r>
      <rPr>
        <sz val="10"/>
        <color theme="1"/>
        <rFont val="Times New Roman"/>
        <family val="1"/>
        <charset val="186"/>
      </rPr>
      <t xml:space="preserve"> </t>
    </r>
    <r>
      <rPr>
        <b/>
        <sz val="10"/>
        <color theme="1"/>
        <rFont val="Times New Roman"/>
        <family val="1"/>
        <charset val="186"/>
      </rPr>
      <t>04.01.2012.</t>
    </r>
    <r>
      <rPr>
        <sz val="10"/>
        <color theme="1"/>
        <rFont val="Times New Roman"/>
        <family val="1"/>
        <charset val="186"/>
      </rPr>
      <t xml:space="preserve"> Nr 16-3-05/59,                          </t>
    </r>
    <r>
      <rPr>
        <b/>
        <sz val="10"/>
        <color theme="1"/>
        <rFont val="Times New Roman"/>
        <family val="1"/>
        <charset val="186"/>
      </rPr>
      <t xml:space="preserve">  13.06.2012.</t>
    </r>
    <r>
      <rPr>
        <sz val="10"/>
        <color theme="1"/>
        <rFont val="Times New Roman"/>
        <family val="1"/>
        <charset val="186"/>
      </rPr>
      <t xml:space="preserve"> Nr.16-3-05/3826</t>
    </r>
  </si>
  <si>
    <r>
      <rPr>
        <b/>
        <sz val="10"/>
        <color theme="1"/>
        <rFont val="Times New Roman"/>
        <family val="1"/>
        <charset val="186"/>
      </rPr>
      <t xml:space="preserve">Nosūtīts EK 07.12.2011. </t>
    </r>
    <r>
      <rPr>
        <sz val="10"/>
        <color theme="1"/>
        <rFont val="Times New Roman"/>
        <family val="1"/>
        <charset val="186"/>
      </rPr>
      <t xml:space="preserve">Nr.6-3-06-2/8022; </t>
    </r>
    <r>
      <rPr>
        <b/>
        <sz val="10"/>
        <color theme="1"/>
        <rFont val="Times New Roman"/>
        <family val="1"/>
        <charset val="186"/>
      </rPr>
      <t xml:space="preserve">                 14.03.2012</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 xml:space="preserve">Nr.16-3-05/1746 </t>
    </r>
  </si>
  <si>
    <r>
      <rPr>
        <b/>
        <sz val="10"/>
        <color theme="1"/>
        <rFont val="Times New Roman"/>
        <family val="1"/>
        <charset val="186"/>
      </rPr>
      <t>Nosūtīts EK 01.12.2011.</t>
    </r>
    <r>
      <rPr>
        <sz val="10"/>
        <color theme="1"/>
        <rFont val="Times New Roman"/>
        <family val="1"/>
        <charset val="186"/>
      </rPr>
      <t xml:space="preserve"> Nr.16-3-06-2/7920;</t>
    </r>
    <r>
      <rPr>
        <b/>
        <sz val="10"/>
        <color theme="1"/>
        <rFont val="Times New Roman"/>
        <family val="1"/>
        <charset val="186"/>
      </rPr>
      <t xml:space="preserve">                  04.06.2012</t>
    </r>
    <r>
      <rPr>
        <sz val="10"/>
        <color theme="1"/>
        <rFont val="Times New Roman"/>
        <family val="1"/>
        <charset val="186"/>
      </rPr>
      <t>.</t>
    </r>
    <r>
      <rPr>
        <b/>
        <sz val="10"/>
        <color theme="1"/>
        <rFont val="Times New Roman"/>
        <family val="1"/>
        <charset val="186"/>
      </rPr>
      <t xml:space="preserve"> </t>
    </r>
    <r>
      <rPr>
        <sz val="10"/>
        <color theme="1"/>
        <rFont val="Times New Roman"/>
        <family val="1"/>
        <charset val="186"/>
      </rPr>
      <t>Nr.16-3-05/3624</t>
    </r>
  </si>
  <si>
    <t>Noslēguma dokumentācijas iesniegšana</t>
  </si>
  <si>
    <t>VI  sagatavojusi atzinumu 20.06.2011. Nosūtīts VK 14.06.2011.</t>
  </si>
  <si>
    <t>RI ieteikumi</t>
  </si>
  <si>
    <t xml:space="preserve"> RI nosūtīts 29.06.2011.            EK iesniegts 02.11.2011.</t>
  </si>
  <si>
    <t>VI sniegusi atzinumu 20.06.2011. Nosūtīts VK 29.06.2011. Nosūtīts EK 30.06.2011.</t>
  </si>
  <si>
    <t xml:space="preserve"> VI iesniegusi atzinumu 21.06.2011. Nosūtīts VK 29.06.2011. Nosūtīts EK 30.06.2011.</t>
  </si>
  <si>
    <t xml:space="preserve"> VI sniegusi atzinumu 11.05.2011. Nosūtīts VK 29.06.2011. Nosūtīts EK 30.06.2011.</t>
  </si>
  <si>
    <t>VI sniegusi atzinumu 15.06.2011. Nosūtīts VK 16.06.2011. Nosūtīts EK 30.06.2011.</t>
  </si>
  <si>
    <t>VI sniegusi atzinumu 10.06.2011. Nosūtīts VK 30.06.2011.</t>
  </si>
  <si>
    <t>VI atzinums 15.06.2012.</t>
  </si>
  <si>
    <t>Virssaistības/ietaupījums no attiecināmiem izdevumiem, EUR</t>
  </si>
  <si>
    <r>
      <rPr>
        <b/>
        <u/>
        <sz val="10"/>
        <color theme="1"/>
        <rFont val="Times New Roman"/>
        <family val="1"/>
        <charset val="186"/>
      </rPr>
      <t>Faktiskās</t>
    </r>
    <r>
      <rPr>
        <b/>
        <sz val="10"/>
        <color theme="1"/>
        <rFont val="Times New Roman"/>
        <family val="1"/>
        <charset val="186"/>
      </rPr>
      <t xml:space="preserve"> attiecināmās izmaksas, EUR</t>
    </r>
  </si>
  <si>
    <t>EK pieprasītais noslēguma maksājums, EUR</t>
  </si>
  <si>
    <t>EK korekcijas summa (ar virssaistībām, ja ir), EUR</t>
  </si>
  <si>
    <t xml:space="preserve">EK noslēguma maksājums, EUR </t>
  </si>
  <si>
    <r>
      <rPr>
        <b/>
        <u/>
        <sz val="10"/>
        <color theme="1"/>
        <rFont val="Times New Roman"/>
        <family val="1"/>
        <charset val="186"/>
      </rPr>
      <t xml:space="preserve"> KF finansējums</t>
    </r>
    <r>
      <rPr>
        <b/>
        <sz val="10"/>
        <color theme="1"/>
        <rFont val="Times New Roman"/>
        <family val="1"/>
        <charset val="186"/>
      </rPr>
      <t>, EK lēmums (EUR)</t>
    </r>
  </si>
  <si>
    <r>
      <rPr>
        <b/>
        <u/>
        <sz val="10"/>
        <color theme="1"/>
        <rFont val="Times New Roman"/>
        <family val="1"/>
        <charset val="186"/>
      </rPr>
      <t xml:space="preserve">Faktiskās </t>
    </r>
    <r>
      <rPr>
        <b/>
        <sz val="10"/>
        <color theme="1"/>
        <rFont val="Times New Roman"/>
        <family val="1"/>
        <charset val="186"/>
      </rPr>
      <t>attiecināmās izmaksas, EUR</t>
    </r>
  </si>
  <si>
    <r>
      <t xml:space="preserve">Apstiprinātās attiecināmās izmaksas, </t>
    </r>
    <r>
      <rPr>
        <b/>
        <u/>
        <sz val="10"/>
        <color theme="1"/>
        <rFont val="Times New Roman"/>
        <family val="1"/>
        <charset val="186"/>
      </rPr>
      <t>EK lēmum</t>
    </r>
    <r>
      <rPr>
        <b/>
        <sz val="10"/>
        <color theme="1"/>
        <rFont val="Times New Roman"/>
        <family val="1"/>
        <charset val="186"/>
      </rPr>
      <t>s, EUR</t>
    </r>
  </si>
  <si>
    <t>KF finansējums, EK lēmums, EUR</t>
  </si>
  <si>
    <t>EK pieprasītasi noslēguma maksākums , EUR</t>
  </si>
  <si>
    <t>Piemērotā finanšu korekcija, EUR</t>
  </si>
  <si>
    <t>Hieringa proekts</t>
  </si>
  <si>
    <t>Hieringa projekts</t>
  </si>
  <si>
    <t>EK noslēguma maksājums, EUR</t>
  </si>
  <si>
    <t>Korekcija no KF finansējuma, %</t>
  </si>
  <si>
    <t>EK piemērotā korekcija 25% no papildu darbiem, EUR</t>
  </si>
  <si>
    <t>KF daļa</t>
  </si>
  <si>
    <t>Iepirkuma procedūras pārkāpums</t>
  </si>
  <si>
    <t>Iepirkuma procedūras pārkāpums (cenu sadārdzinājums)</t>
  </si>
  <si>
    <t>Pārkāpuma tips</t>
  </si>
  <si>
    <t>LV piekrīt EK piemērotai korekcijai, sedzot no projekta virssaistībām</t>
  </si>
  <si>
    <t>Nav atgūstams no fiansējuma saņēmēja</t>
  </si>
  <si>
    <t>Līguma grozījumu summa par neatbilstoši veiktajiem papildu darbiem, EUR</t>
  </si>
  <si>
    <t>LV turpmākā rīcība</t>
  </si>
  <si>
    <t>11= 8-10</t>
  </si>
  <si>
    <t>EK piedāvātais korekcijas apjoms kopā (KF daļa), EUR</t>
  </si>
  <si>
    <t>LV nepiekrīt korekcijai, 13.06.2012. EK nosūtīts papildu skaidrojums</t>
  </si>
  <si>
    <t>LV nepiekrīt korekcijai, 04.06.2012. EK nosūtīts papildu skaidrojums</t>
  </si>
  <si>
    <t>LV nepiekrīt korekcijai, 14.06.2012. EK nosūtīts papildu skaidrojums, t.sk.notiek diskusijas  par korekcijas apjoma aprēķinam pielietoto metodi</t>
  </si>
  <si>
    <t xml:space="preserve">KF (2004-2006) projektiem aprēķinātais finanšu korekcijas apjoms </t>
  </si>
  <si>
    <t>I.Barkāne</t>
  </si>
  <si>
    <t>Irita.Barkane@fm.gov.lv</t>
  </si>
  <si>
    <t>25.07.2012</t>
  </si>
  <si>
    <t>7.pielikums 
Informatīvajam ziņojumam par Eiropas Savienības struktūrfondu un Kohēzijas fonda,
Eiropas Ekonomikas zonas finanšu instrumenta, Norvēģijas  finanšu instrumenta un Latvijas - Šveices sadarbības programmas apguvi līdz 2012.gada 30.jūnijam</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</si>
</sst>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2"/>
      <color theme="1"/>
      <name val="Times New Roman"/>
      <family val="2"/>
      <charset val="186"/>
    </font>
    <font>
      <b/>
      <sz val="10"/>
      <color theme="1"/>
      <name val="Times New Roman"/>
      <family val="1"/>
      <charset val="186"/>
    </font>
    <font>
      <sz val="10"/>
      <color indexed="8"/>
      <name val="Arial"/>
      <family val="2"/>
      <charset val="186"/>
    </font>
    <font>
      <b/>
      <sz val="10"/>
      <color indexed="8"/>
      <name val="Times New Roman"/>
      <family val="1"/>
      <charset val="186"/>
    </font>
    <font>
      <sz val="10"/>
      <color theme="1"/>
      <name val="Times New Roman"/>
      <family val="1"/>
      <charset val="186"/>
    </font>
    <font>
      <sz val="10"/>
      <name val="Times New Roman"/>
      <family val="1"/>
      <charset val="186"/>
    </font>
    <font>
      <u/>
      <sz val="10"/>
      <color theme="1"/>
      <name val="Times New Roman"/>
      <family val="1"/>
      <charset val="186"/>
    </font>
    <font>
      <b/>
      <sz val="12"/>
      <color theme="1"/>
      <name val="Times New Roman"/>
      <family val="1"/>
      <charset val="186"/>
    </font>
    <font>
      <sz val="14"/>
      <color theme="1"/>
      <name val="Times New Roman"/>
      <family val="1"/>
      <charset val="186"/>
    </font>
    <font>
      <sz val="8"/>
      <color indexed="81"/>
      <name val="Tahoma"/>
      <family val="2"/>
      <charset val="186"/>
    </font>
    <font>
      <b/>
      <sz val="8"/>
      <color indexed="81"/>
      <name val="Tahoma"/>
      <family val="2"/>
      <charset val="186"/>
    </font>
    <font>
      <b/>
      <sz val="14"/>
      <color theme="1"/>
      <name val="Times New Roman"/>
      <family val="1"/>
      <charset val="186"/>
    </font>
    <font>
      <sz val="14"/>
      <color theme="1"/>
      <name val="Times New Roman"/>
      <family val="2"/>
      <charset val="186"/>
    </font>
    <font>
      <sz val="12"/>
      <color theme="1"/>
      <name val="Times New Roman"/>
      <family val="1"/>
      <charset val="186"/>
    </font>
    <font>
      <b/>
      <sz val="10"/>
      <color rgb="FF000000"/>
      <name val="Times New Roman"/>
      <family val="1"/>
      <charset val="186"/>
    </font>
    <font>
      <sz val="10"/>
      <color rgb="FF000000"/>
      <name val="Times New Roman"/>
      <family val="1"/>
      <charset val="186"/>
    </font>
    <font>
      <sz val="10"/>
      <color rgb="FFFF0000"/>
      <name val="Calibri"/>
      <family val="2"/>
      <charset val="186"/>
    </font>
    <font>
      <sz val="10"/>
      <color rgb="FFFF0000"/>
      <name val="Times New Roman"/>
      <family val="1"/>
      <charset val="186"/>
    </font>
    <font>
      <sz val="10"/>
      <color rgb="FF1F497D"/>
      <name val="Times New Roman"/>
      <family val="1"/>
      <charset val="186"/>
    </font>
    <font>
      <sz val="8"/>
      <color rgb="FF000000"/>
      <name val="Times New Roman"/>
      <family val="1"/>
      <charset val="186"/>
    </font>
    <font>
      <sz val="10"/>
      <color theme="4"/>
      <name val="Times New Roman"/>
      <family val="1"/>
      <charset val="186"/>
    </font>
    <font>
      <sz val="9"/>
      <color indexed="81"/>
      <name val="Tahoma"/>
      <family val="2"/>
      <charset val="186"/>
    </font>
    <font>
      <b/>
      <sz val="9"/>
      <color indexed="81"/>
      <name val="Tahoma"/>
      <family val="2"/>
      <charset val="186"/>
    </font>
    <font>
      <b/>
      <sz val="10"/>
      <name val="Times New Roman"/>
      <family val="1"/>
      <charset val="186"/>
    </font>
    <font>
      <b/>
      <sz val="10"/>
      <color theme="4"/>
      <name val="Times New Roman"/>
      <family val="1"/>
      <charset val="186"/>
    </font>
    <font>
      <sz val="11"/>
      <color theme="1"/>
      <name val="Times New Roman"/>
      <family val="1"/>
      <charset val="186"/>
    </font>
    <font>
      <sz val="11"/>
      <color indexed="8"/>
      <name val="Times New Roman"/>
      <family val="1"/>
      <charset val="186"/>
    </font>
    <font>
      <sz val="11"/>
      <name val="Times New Roman"/>
      <family val="1"/>
      <charset val="186"/>
    </font>
    <font>
      <sz val="10"/>
      <color theme="1"/>
      <name val="Wingdings"/>
      <charset val="2"/>
    </font>
    <font>
      <b/>
      <sz val="11"/>
      <color theme="1"/>
      <name val="Times New Roman"/>
      <family val="1"/>
      <charset val="186"/>
    </font>
    <font>
      <b/>
      <u/>
      <sz val="10"/>
      <color theme="1"/>
      <name val="Times New Roman"/>
      <family val="1"/>
      <charset val="186"/>
    </font>
    <font>
      <i/>
      <sz val="10"/>
      <color theme="1"/>
      <name val="Times New Roman"/>
      <family val="1"/>
      <charset val="186"/>
    </font>
    <font>
      <b/>
      <sz val="18"/>
      <color theme="1"/>
      <name val="Times New Roman"/>
      <family val="1"/>
      <charset val="186"/>
    </font>
    <font>
      <sz val="12"/>
      <color indexed="8"/>
      <name val="Times New Roman"/>
      <family val="1"/>
      <charset val="186"/>
    </font>
    <font>
      <sz val="12"/>
      <name val="Times New Roman"/>
      <family val="1"/>
      <charset val="186"/>
    </font>
    <font>
      <b/>
      <sz val="12"/>
      <color indexed="8"/>
      <name val="Times New Roman"/>
      <family val="1"/>
      <charset val="186"/>
    </font>
    <font>
      <sz val="10"/>
      <color indexed="8"/>
      <name val="Times New Roman"/>
      <family val="1"/>
      <charset val="186"/>
    </font>
    <font>
      <b/>
      <sz val="16"/>
      <color theme="1"/>
      <name val="Times New Roman"/>
      <family val="1"/>
      <charset val="186"/>
    </font>
    <font>
      <sz val="12"/>
      <color rgb="FF000000"/>
      <name val="Times New Roman"/>
      <family val="1"/>
      <charset val="186"/>
    </font>
    <font>
      <u/>
      <sz val="11"/>
      <color theme="10"/>
      <name val="Calibri"/>
      <family val="2"/>
      <charset val="186"/>
      <scheme val="minor"/>
    </font>
    <font>
      <u/>
      <sz val="11"/>
      <color theme="10"/>
      <name val="Times New Roman"/>
      <family val="1"/>
      <charset val="186"/>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9"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rgb="FF000000"/>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0" fontId="2" fillId="0" borderId="0"/>
    <xf numFmtId="0" fontId="39" fillId="0" borderId="0" applyNumberFormat="0" applyFill="0" applyBorder="0" applyAlignment="0" applyProtection="0"/>
  </cellStyleXfs>
  <cellXfs count="325">
    <xf numFmtId="0" fontId="0" fillId="0" borderId="0" xfId="0"/>
    <xf numFmtId="0" fontId="4" fillId="0" borderId="0" xfId="0" applyFont="1"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Border="1" applyAlignment="1">
      <alignment vertical="center"/>
    </xf>
    <xf numFmtId="0" fontId="0" fillId="0" borderId="1" xfId="0" applyBorder="1"/>
    <xf numFmtId="0" fontId="4" fillId="0" borderId="0" xfId="0" applyFont="1" applyAlignment="1">
      <alignment vertical="center" wrapText="1"/>
    </xf>
    <xf numFmtId="0" fontId="15" fillId="0" borderId="10" xfId="0" applyFont="1" applyBorder="1" applyAlignment="1">
      <alignment horizontal="center" vertical="center" wrapText="1"/>
    </xf>
    <xf numFmtId="0" fontId="15" fillId="0" borderId="9" xfId="0" applyFont="1" applyBorder="1" applyAlignment="1">
      <alignment horizontal="center" vertical="center" wrapText="1"/>
    </xf>
    <xf numFmtId="4" fontId="0" fillId="0" borderId="0" xfId="0" applyNumberFormat="1"/>
    <xf numFmtId="0" fontId="17" fillId="0" borderId="7" xfId="0" applyFont="1" applyBorder="1" applyAlignment="1">
      <alignment horizontal="center" vertical="center" wrapText="1"/>
    </xf>
    <xf numFmtId="0" fontId="16" fillId="0" borderId="9" xfId="0" applyFont="1" applyBorder="1" applyAlignment="1">
      <alignment vertical="center" wrapText="1"/>
    </xf>
    <xf numFmtId="0" fontId="4" fillId="0" borderId="9" xfId="0" applyFont="1" applyBorder="1" applyAlignment="1">
      <alignment vertical="center"/>
    </xf>
    <xf numFmtId="4" fontId="16" fillId="0" borderId="9" xfId="0" applyNumberFormat="1" applyFont="1" applyBorder="1" applyAlignment="1">
      <alignment horizontal="center" vertical="center"/>
    </xf>
    <xf numFmtId="2" fontId="0" fillId="0" borderId="0" xfId="0" applyNumberFormat="1"/>
    <xf numFmtId="0" fontId="17" fillId="0" borderId="10" xfId="0" applyFont="1" applyBorder="1" applyAlignment="1">
      <alignment horizontal="center" vertical="center" wrapText="1"/>
    </xf>
    <xf numFmtId="0" fontId="20" fillId="0" borderId="10" xfId="0" applyFont="1" applyBorder="1" applyAlignment="1">
      <alignment horizontal="center" vertical="center" wrapText="1"/>
    </xf>
    <xf numFmtId="4" fontId="0" fillId="0" borderId="1" xfId="0" applyNumberFormat="1" applyBorder="1"/>
    <xf numFmtId="0" fontId="0" fillId="0" borderId="1" xfId="0" applyNumberFormat="1" applyBorder="1"/>
    <xf numFmtId="4" fontId="0" fillId="0" borderId="1" xfId="0" applyNumberFormat="1" applyBorder="1" applyAlignment="1">
      <alignment horizontal="right"/>
    </xf>
    <xf numFmtId="0" fontId="7" fillId="0" borderId="1" xfId="0" applyFont="1" applyBorder="1"/>
    <xf numFmtId="4" fontId="7" fillId="0" borderId="1" xfId="0" applyNumberFormat="1" applyFont="1" applyBorder="1"/>
    <xf numFmtId="0" fontId="4" fillId="0" borderId="1" xfId="0" applyFont="1" applyBorder="1" applyAlignment="1">
      <alignment horizontal="left" vertical="center" wrapText="1"/>
    </xf>
    <xf numFmtId="0" fontId="1" fillId="0" borderId="1" xfId="0" applyFont="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vertical="top" wrapText="1"/>
    </xf>
    <xf numFmtId="0" fontId="4" fillId="0" borderId="1" xfId="0" applyFont="1" applyFill="1" applyBorder="1" applyAlignment="1">
      <alignment vertical="center" wrapText="1"/>
    </xf>
    <xf numFmtId="0" fontId="13" fillId="0" borderId="1" xfId="0" applyFont="1" applyBorder="1" applyAlignment="1">
      <alignment horizontal="center" vertical="center"/>
    </xf>
    <xf numFmtId="0" fontId="26" fillId="0" borderId="1" xfId="1" applyFont="1" applyFill="1" applyBorder="1" applyAlignment="1">
      <alignment horizontal="center" vertical="center" wrapText="1"/>
    </xf>
    <xf numFmtId="0" fontId="27" fillId="0" borderId="1" xfId="1" applyFont="1" applyFill="1" applyBorder="1" applyAlignment="1">
      <alignment horizontal="center" vertical="center" wrapText="1"/>
    </xf>
    <xf numFmtId="4" fontId="4" fillId="0" borderId="1" xfId="0" applyNumberFormat="1" applyFont="1" applyBorder="1" applyAlignment="1">
      <alignment horizontal="center" vertical="center"/>
    </xf>
    <xf numFmtId="0" fontId="4" fillId="0" borderId="0" xfId="0" applyFont="1" applyBorder="1" applyAlignment="1">
      <alignment horizontal="center" vertical="center"/>
    </xf>
    <xf numFmtId="4" fontId="4" fillId="0" borderId="1" xfId="0" applyNumberFormat="1" applyFont="1" applyBorder="1" applyAlignment="1">
      <alignment vertical="center"/>
    </xf>
    <xf numFmtId="0" fontId="28" fillId="0" borderId="0" xfId="0" applyFont="1" applyAlignment="1">
      <alignment horizontal="center" vertical="center"/>
    </xf>
    <xf numFmtId="0" fontId="4" fillId="5" borderId="1" xfId="0" applyFont="1" applyFill="1" applyBorder="1" applyAlignment="1">
      <alignment vertical="center" wrapText="1"/>
    </xf>
    <xf numFmtId="4" fontId="4" fillId="0" borderId="0" xfId="0" applyNumberFormat="1" applyFont="1" applyAlignment="1">
      <alignment vertical="center"/>
    </xf>
    <xf numFmtId="0" fontId="4" fillId="2" borderId="1" xfId="0" applyFont="1" applyFill="1" applyBorder="1" applyAlignment="1">
      <alignment vertical="center" wrapText="1"/>
    </xf>
    <xf numFmtId="0" fontId="4" fillId="3" borderId="1" xfId="0" applyFont="1" applyFill="1" applyBorder="1" applyAlignment="1">
      <alignment horizontal="center" vertical="center"/>
    </xf>
    <xf numFmtId="0" fontId="7" fillId="3" borderId="1" xfId="0" applyFont="1" applyFill="1" applyBorder="1" applyAlignment="1">
      <alignment vertical="center"/>
    </xf>
    <xf numFmtId="0" fontId="12" fillId="3" borderId="1" xfId="0" applyFont="1" applyFill="1" applyBorder="1" applyAlignment="1">
      <alignment horizontal="center" vertical="center" wrapText="1"/>
    </xf>
    <xf numFmtId="0" fontId="4" fillId="3" borderId="1" xfId="0" applyFont="1" applyFill="1" applyBorder="1" applyAlignment="1">
      <alignment vertical="center"/>
    </xf>
    <xf numFmtId="4" fontId="1" fillId="3" borderId="1" xfId="0" applyNumberFormat="1" applyFont="1" applyFill="1" applyBorder="1" applyAlignment="1">
      <alignment vertical="center"/>
    </xf>
    <xf numFmtId="0" fontId="4" fillId="6" borderId="1" xfId="0" applyFont="1" applyFill="1" applyBorder="1" applyAlignment="1">
      <alignment horizontal="left" vertical="center"/>
    </xf>
    <xf numFmtId="0" fontId="4" fillId="6" borderId="1" xfId="0" applyFont="1" applyFill="1" applyBorder="1" applyAlignment="1">
      <alignment horizontal="left" vertical="center" wrapText="1"/>
    </xf>
    <xf numFmtId="0" fontId="4" fillId="6" borderId="0" xfId="0" applyFont="1" applyFill="1" applyAlignment="1">
      <alignment horizontal="left" vertical="center"/>
    </xf>
    <xf numFmtId="0" fontId="4" fillId="2" borderId="1" xfId="0" applyFont="1" applyFill="1" applyBorder="1" applyAlignment="1">
      <alignment horizontal="left" vertical="center"/>
    </xf>
    <xf numFmtId="4" fontId="4" fillId="2" borderId="1" xfId="0" applyNumberFormat="1" applyFont="1" applyFill="1" applyBorder="1" applyAlignment="1">
      <alignment horizontal="left" vertical="center"/>
    </xf>
    <xf numFmtId="0" fontId="4" fillId="2" borderId="1" xfId="0" applyFont="1" applyFill="1" applyBorder="1" applyAlignment="1">
      <alignment horizontal="left" vertical="center" wrapText="1"/>
    </xf>
    <xf numFmtId="0" fontId="8" fillId="7" borderId="1" xfId="0" applyFont="1" applyFill="1" applyBorder="1" applyAlignment="1">
      <alignment horizontal="left" vertical="center" wrapText="1"/>
    </xf>
    <xf numFmtId="0" fontId="4" fillId="7" borderId="1" xfId="0" applyFont="1" applyFill="1" applyBorder="1" applyAlignment="1">
      <alignment horizontal="left" vertical="center"/>
    </xf>
    <xf numFmtId="4" fontId="4" fillId="7" borderId="1" xfId="0" applyNumberFormat="1" applyFont="1" applyFill="1" applyBorder="1" applyAlignment="1">
      <alignment horizontal="left" vertical="center"/>
    </xf>
    <xf numFmtId="0" fontId="4" fillId="7" borderId="1" xfId="0" applyFont="1" applyFill="1" applyBorder="1" applyAlignment="1">
      <alignment horizontal="left" vertical="center" wrapText="1"/>
    </xf>
    <xf numFmtId="0" fontId="4" fillId="7" borderId="0" xfId="0" applyFont="1" applyFill="1" applyAlignment="1">
      <alignment horizontal="left" vertical="center"/>
    </xf>
    <xf numFmtId="0" fontId="4" fillId="5" borderId="0" xfId="0" applyFont="1" applyFill="1" applyAlignment="1">
      <alignment horizontal="left" vertical="center"/>
    </xf>
    <xf numFmtId="0" fontId="26" fillId="2" borderId="1" xfId="1"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4" fontId="4" fillId="2" borderId="1" xfId="0" applyNumberFormat="1" applyFont="1" applyFill="1" applyBorder="1" applyAlignment="1">
      <alignment horizontal="center" vertical="center"/>
    </xf>
    <xf numFmtId="4" fontId="1" fillId="6" borderId="1" xfId="0" applyNumberFormat="1" applyFont="1" applyFill="1" applyBorder="1" applyAlignment="1">
      <alignment horizontal="center" vertical="center"/>
    </xf>
    <xf numFmtId="4" fontId="4" fillId="7" borderId="1"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 fillId="2" borderId="1" xfId="0" applyFont="1" applyFill="1" applyBorder="1" applyAlignment="1">
      <alignment horizontal="left" vertical="center" wrapText="1"/>
    </xf>
    <xf numFmtId="4" fontId="1" fillId="0" borderId="1" xfId="0" applyNumberFormat="1" applyFont="1" applyBorder="1" applyAlignment="1">
      <alignment horizontal="center" vertical="center"/>
    </xf>
    <xf numFmtId="4" fontId="1" fillId="0" borderId="1" xfId="0" applyNumberFormat="1" applyFont="1" applyBorder="1" applyAlignment="1">
      <alignment vertical="center"/>
    </xf>
    <xf numFmtId="0" fontId="7" fillId="0" borderId="1" xfId="0" applyFont="1" applyBorder="1" applyAlignment="1">
      <alignment horizontal="center" vertical="center"/>
    </xf>
    <xf numFmtId="4" fontId="4" fillId="2" borderId="14" xfId="0" applyNumberFormat="1" applyFont="1" applyFill="1" applyBorder="1" applyAlignment="1">
      <alignment horizontal="center" vertical="center"/>
    </xf>
    <xf numFmtId="0" fontId="33" fillId="0" borderId="1" xfId="1" applyFont="1" applyFill="1" applyBorder="1" applyAlignment="1">
      <alignment horizontal="center" vertical="center" wrapText="1"/>
    </xf>
    <xf numFmtId="0" fontId="35" fillId="2" borderId="1" xfId="1" applyFont="1" applyFill="1" applyBorder="1" applyAlignment="1">
      <alignment horizontal="center" vertical="center" wrapText="1"/>
    </xf>
    <xf numFmtId="0" fontId="35"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0" fontId="32" fillId="5" borderId="1" xfId="0" applyFont="1" applyFill="1" applyBorder="1" applyAlignment="1">
      <alignment horizontal="left"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3" borderId="16" xfId="0" applyFont="1" applyFill="1" applyBorder="1" applyAlignment="1">
      <alignment horizontal="left" vertical="center"/>
    </xf>
    <xf numFmtId="0" fontId="11" fillId="0" borderId="4" xfId="0" applyFont="1" applyBorder="1" applyAlignment="1">
      <alignment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0" fillId="3" borderId="4" xfId="0" applyFill="1" applyBorder="1" applyAlignment="1"/>
    <xf numFmtId="0" fontId="0" fillId="0" borderId="1" xfId="0" applyBorder="1" applyAlignment="1">
      <alignment horizontal="center" vertical="center" wrapText="1"/>
    </xf>
    <xf numFmtId="0" fontId="11"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0" fillId="0" borderId="3" xfId="0" applyBorder="1" applyAlignment="1">
      <alignment horizontal="left" vertical="center"/>
    </xf>
    <xf numFmtId="0" fontId="29" fillId="7" borderId="2" xfId="0" applyFont="1" applyFill="1" applyBorder="1" applyAlignment="1">
      <alignment horizontal="left" vertical="center"/>
    </xf>
    <xf numFmtId="0" fontId="1" fillId="3" borderId="2" xfId="0" applyFont="1" applyFill="1" applyBorder="1" applyAlignment="1">
      <alignment horizontal="center" vertical="center" wrapText="1"/>
    </xf>
    <xf numFmtId="0" fontId="4" fillId="0" borderId="0" xfId="0" applyFont="1" applyAlignment="1">
      <alignment horizontal="center" vertical="center" wrapText="1"/>
    </xf>
    <xf numFmtId="0" fontId="1" fillId="3" borderId="2" xfId="0" applyFont="1" applyFill="1" applyBorder="1" applyAlignment="1">
      <alignment vertical="center" wrapText="1"/>
    </xf>
    <xf numFmtId="0" fontId="0" fillId="3" borderId="3" xfId="0" applyFill="1" applyBorder="1" applyAlignment="1">
      <alignment vertical="center"/>
    </xf>
    <xf numFmtId="0" fontId="4" fillId="3" borderId="13" xfId="0" applyFont="1" applyFill="1" applyBorder="1" applyAlignment="1">
      <alignment vertical="center" wrapText="1"/>
    </xf>
    <xf numFmtId="0" fontId="4" fillId="3" borderId="21" xfId="0" applyFont="1" applyFill="1" applyBorder="1" applyAlignment="1">
      <alignment vertical="center" wrapText="1"/>
    </xf>
    <xf numFmtId="0" fontId="0" fillId="3" borderId="13" xfId="0" applyFill="1" applyBorder="1" applyAlignment="1">
      <alignment horizontal="center" vertical="center"/>
    </xf>
    <xf numFmtId="0" fontId="1" fillId="8" borderId="1" xfId="0" applyFont="1" applyFill="1" applyBorder="1" applyAlignment="1">
      <alignment horizontal="center" vertical="center" wrapText="1"/>
    </xf>
    <xf numFmtId="0" fontId="1" fillId="8" borderId="13"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36" fillId="3" borderId="1" xfId="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4" fillId="8" borderId="1"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0" fillId="3" borderId="0" xfId="0" applyFill="1" applyBorder="1" applyAlignment="1"/>
    <xf numFmtId="0" fontId="4" fillId="0" borderId="0" xfId="0" applyFont="1" applyBorder="1" applyAlignment="1">
      <alignment vertical="center"/>
    </xf>
    <xf numFmtId="0" fontId="11" fillId="0" borderId="0" xfId="0" applyFont="1" applyBorder="1" applyAlignment="1">
      <alignment vertical="center"/>
    </xf>
    <xf numFmtId="0" fontId="4" fillId="0" borderId="2" xfId="0" applyFont="1" applyBorder="1" applyAlignment="1">
      <alignment horizontal="center" vertical="center" wrapText="1"/>
    </xf>
    <xf numFmtId="0" fontId="4" fillId="5" borderId="0" xfId="0" applyFont="1" applyFill="1" applyAlignment="1">
      <alignment horizontal="center" vertical="center"/>
    </xf>
    <xf numFmtId="4" fontId="4" fillId="0" borderId="2" xfId="0" applyNumberFormat="1" applyFont="1" applyBorder="1" applyAlignment="1">
      <alignment horizontal="center" vertical="center"/>
    </xf>
    <xf numFmtId="0" fontId="8" fillId="2" borderId="16" xfId="0" applyFont="1" applyFill="1" applyBorder="1" applyAlignment="1">
      <alignment horizontal="left" vertical="center"/>
    </xf>
    <xf numFmtId="0" fontId="8" fillId="2" borderId="20" xfId="0" applyFont="1" applyFill="1" applyBorder="1" applyAlignment="1">
      <alignment horizontal="left" vertical="center"/>
    </xf>
    <xf numFmtId="0" fontId="8" fillId="2" borderId="14" xfId="0" applyFont="1" applyFill="1" applyBorder="1" applyAlignment="1">
      <alignment horizontal="left" vertical="center" wrapText="1"/>
    </xf>
    <xf numFmtId="0" fontId="4" fillId="2" borderId="14" xfId="0" applyFont="1" applyFill="1" applyBorder="1" applyAlignment="1">
      <alignment horizontal="left" vertical="center"/>
    </xf>
    <xf numFmtId="4" fontId="1" fillId="2" borderId="14" xfId="0" applyNumberFormat="1" applyFont="1" applyFill="1" applyBorder="1" applyAlignment="1">
      <alignment horizontal="left" vertical="center"/>
    </xf>
    <xf numFmtId="4" fontId="1" fillId="2" borderId="14" xfId="0" applyNumberFormat="1" applyFont="1" applyFill="1" applyBorder="1" applyAlignment="1">
      <alignment horizontal="center" vertical="center"/>
    </xf>
    <xf numFmtId="0" fontId="4" fillId="2" borderId="14" xfId="0" applyFont="1" applyFill="1" applyBorder="1" applyAlignment="1">
      <alignment horizontal="left" vertical="center" wrapText="1"/>
    </xf>
    <xf numFmtId="0" fontId="4" fillId="7" borderId="20" xfId="0" applyFont="1" applyFill="1" applyBorder="1" applyAlignment="1">
      <alignment horizontal="left" vertical="center" wrapText="1"/>
    </xf>
    <xf numFmtId="4" fontId="1" fillId="6" borderId="1" xfId="0" applyNumberFormat="1" applyFont="1" applyFill="1" applyBorder="1" applyAlignment="1">
      <alignment horizontal="center" vertical="center" wrapText="1"/>
    </xf>
    <xf numFmtId="0" fontId="4" fillId="5" borderId="22" xfId="0" applyFont="1" applyFill="1" applyBorder="1" applyAlignment="1">
      <alignment horizontal="center" vertical="center"/>
    </xf>
    <xf numFmtId="0" fontId="4" fillId="5" borderId="0"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2" fontId="4" fillId="0" borderId="2" xfId="0" applyNumberFormat="1"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0" fontId="26" fillId="9" borderId="1" xfId="1" applyFont="1" applyFill="1" applyBorder="1" applyAlignment="1">
      <alignment horizontal="center" vertical="center" wrapText="1"/>
    </xf>
    <xf numFmtId="0" fontId="33" fillId="9" borderId="1" xfId="1" applyFont="1" applyFill="1" applyBorder="1" applyAlignment="1">
      <alignment horizontal="center" vertical="center" wrapText="1"/>
    </xf>
    <xf numFmtId="0" fontId="5" fillId="9" borderId="1" xfId="0" applyFont="1" applyFill="1" applyBorder="1" applyAlignment="1">
      <alignment horizontal="center" vertical="center"/>
    </xf>
    <xf numFmtId="0" fontId="4" fillId="9" borderId="1" xfId="0" applyFont="1" applyFill="1" applyBorder="1" applyAlignment="1">
      <alignment horizontal="center" vertical="center"/>
    </xf>
    <xf numFmtId="0" fontId="1" fillId="9" borderId="1" xfId="0" applyFont="1" applyFill="1" applyBorder="1" applyAlignment="1">
      <alignment horizontal="center" vertical="center" wrapText="1"/>
    </xf>
    <xf numFmtId="4" fontId="4" fillId="9" borderId="1" xfId="0" applyNumberFormat="1" applyFont="1" applyFill="1" applyBorder="1" applyAlignment="1">
      <alignment horizontal="center" vertical="center"/>
    </xf>
    <xf numFmtId="4" fontId="1" fillId="9" borderId="1" xfId="0" applyNumberFormat="1" applyFont="1" applyFill="1" applyBorder="1" applyAlignment="1">
      <alignment horizontal="center" vertical="center"/>
    </xf>
    <xf numFmtId="2" fontId="4" fillId="9" borderId="2" xfId="0" applyNumberFormat="1" applyFont="1" applyFill="1" applyBorder="1" applyAlignment="1">
      <alignment horizontal="center" vertical="center"/>
    </xf>
    <xf numFmtId="4" fontId="4" fillId="9" borderId="2" xfId="0" applyNumberFormat="1" applyFont="1" applyFill="1" applyBorder="1" applyAlignment="1">
      <alignment horizontal="center" vertical="center"/>
    </xf>
    <xf numFmtId="0" fontId="4" fillId="9" borderId="2" xfId="0" applyFont="1" applyFill="1" applyBorder="1" applyAlignment="1">
      <alignment horizontal="center" vertical="center" wrapText="1"/>
    </xf>
    <xf numFmtId="0" fontId="4" fillId="9" borderId="1" xfId="0" applyFont="1" applyFill="1" applyBorder="1" applyAlignment="1">
      <alignment vertical="center" wrapText="1"/>
    </xf>
    <xf numFmtId="0" fontId="4" fillId="9" borderId="1" xfId="0" applyFont="1" applyFill="1" applyBorder="1" applyAlignment="1">
      <alignment vertical="top" wrapText="1"/>
    </xf>
    <xf numFmtId="0" fontId="27" fillId="9" borderId="1" xfId="1" applyFont="1" applyFill="1" applyBorder="1" applyAlignment="1">
      <alignment horizontal="center" vertical="center" wrapText="1"/>
    </xf>
    <xf numFmtId="0" fontId="34" fillId="9" borderId="1" xfId="1" applyFont="1" applyFill="1" applyBorder="1" applyAlignment="1">
      <alignment horizontal="center" vertical="center" wrapText="1"/>
    </xf>
    <xf numFmtId="4" fontId="4" fillId="9" borderId="0" xfId="0" applyNumberFormat="1" applyFont="1" applyFill="1" applyAlignment="1">
      <alignment horizontal="center" vertical="center"/>
    </xf>
    <xf numFmtId="0" fontId="1" fillId="9" borderId="1" xfId="0" applyFont="1" applyFill="1" applyBorder="1" applyAlignment="1">
      <alignment horizontal="left" vertical="top" wrapText="1"/>
    </xf>
    <xf numFmtId="2" fontId="1" fillId="9" borderId="1" xfId="0" applyNumberFormat="1" applyFont="1" applyFill="1" applyBorder="1" applyAlignment="1">
      <alignment horizontal="center" vertical="center"/>
    </xf>
    <xf numFmtId="2" fontId="4" fillId="9" borderId="2" xfId="0" applyNumberFormat="1" applyFont="1" applyFill="1" applyBorder="1" applyAlignment="1">
      <alignment horizontal="center" vertical="center" wrapText="1"/>
    </xf>
    <xf numFmtId="0" fontId="4" fillId="0" borderId="19" xfId="0" applyFont="1" applyBorder="1" applyAlignment="1">
      <alignment horizontal="center" vertical="center" wrapText="1"/>
    </xf>
    <xf numFmtId="0" fontId="4" fillId="0" borderId="19" xfId="0" applyFont="1" applyFill="1" applyBorder="1" applyAlignment="1">
      <alignment horizontal="center" vertical="center" wrapText="1"/>
    </xf>
    <xf numFmtId="0" fontId="26" fillId="0" borderId="19" xfId="1" applyFont="1" applyFill="1" applyBorder="1" applyAlignment="1">
      <alignment horizontal="center" vertical="center" wrapText="1"/>
    </xf>
    <xf numFmtId="0" fontId="33" fillId="0" borderId="19" xfId="1"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19" xfId="0" applyFont="1" applyBorder="1" applyAlignment="1">
      <alignment horizontal="center" vertical="center"/>
    </xf>
    <xf numFmtId="0" fontId="4" fillId="2" borderId="19" xfId="0" applyFont="1" applyFill="1" applyBorder="1" applyAlignment="1">
      <alignment horizontal="center" vertical="center" wrapText="1"/>
    </xf>
    <xf numFmtId="0" fontId="4" fillId="2" borderId="19" xfId="0" applyFont="1" applyFill="1" applyBorder="1" applyAlignment="1">
      <alignment horizontal="center" vertical="center"/>
    </xf>
    <xf numFmtId="0" fontId="4" fillId="0" borderId="19" xfId="0" applyFont="1" applyBorder="1" applyAlignment="1">
      <alignment vertical="center"/>
    </xf>
    <xf numFmtId="4" fontId="4" fillId="0" borderId="19" xfId="0" applyNumberFormat="1" applyFont="1" applyBorder="1" applyAlignment="1">
      <alignment horizontal="center" vertical="center"/>
    </xf>
    <xf numFmtId="0" fontId="4" fillId="0" borderId="3" xfId="0" applyFont="1" applyBorder="1" applyAlignment="1">
      <alignment horizontal="center" vertical="center"/>
    </xf>
    <xf numFmtId="0" fontId="4" fillId="0" borderId="2"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3" borderId="0" xfId="0" applyFill="1" applyBorder="1" applyAlignment="1">
      <alignment horizontal="center" vertical="center"/>
    </xf>
    <xf numFmtId="0" fontId="4" fillId="0" borderId="2" xfId="0" applyNumberFormat="1" applyFont="1" applyBorder="1" applyAlignment="1">
      <alignment horizontal="center" vertical="center" wrapText="1"/>
    </xf>
    <xf numFmtId="0" fontId="4" fillId="0" borderId="0" xfId="0" applyFont="1" applyBorder="1" applyAlignment="1">
      <alignment horizontal="center" vertical="center" wrapText="1"/>
    </xf>
    <xf numFmtId="4" fontId="1" fillId="7" borderId="1" xfId="0" applyNumberFormat="1" applyFont="1" applyFill="1" applyBorder="1" applyAlignment="1">
      <alignment vertical="center"/>
    </xf>
    <xf numFmtId="4" fontId="1" fillId="7" borderId="1" xfId="0" applyNumberFormat="1" applyFont="1" applyFill="1" applyBorder="1" applyAlignment="1">
      <alignment horizontal="center" vertical="center"/>
    </xf>
    <xf numFmtId="0" fontId="4" fillId="7" borderId="1" xfId="0" applyFont="1" applyFill="1" applyBorder="1" applyAlignment="1">
      <alignment vertical="center"/>
    </xf>
    <xf numFmtId="0" fontId="4" fillId="7" borderId="1" xfId="0" applyFont="1" applyFill="1" applyBorder="1" applyAlignment="1">
      <alignment vertical="center" wrapText="1"/>
    </xf>
    <xf numFmtId="0" fontId="4" fillId="7" borderId="14" xfId="0" applyFont="1" applyFill="1" applyBorder="1" applyAlignment="1">
      <alignment vertical="center" wrapText="1"/>
    </xf>
    <xf numFmtId="0" fontId="32" fillId="5" borderId="1" xfId="0" applyFont="1" applyFill="1" applyBorder="1" applyAlignment="1">
      <alignment horizontal="center" vertical="center" wrapText="1"/>
    </xf>
    <xf numFmtId="4" fontId="1" fillId="7" borderId="1" xfId="0" applyNumberFormat="1"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0" borderId="14" xfId="0" applyFont="1" applyBorder="1" applyAlignment="1">
      <alignment horizontal="center" vertical="center" wrapText="1"/>
    </xf>
    <xf numFmtId="0" fontId="4" fillId="5" borderId="21"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0" fontId="1" fillId="3" borderId="18" xfId="0" applyFont="1" applyFill="1" applyBorder="1" applyAlignment="1">
      <alignment horizontal="center" vertical="center" wrapText="1"/>
    </xf>
    <xf numFmtId="4" fontId="4" fillId="2" borderId="2" xfId="0" applyNumberFormat="1" applyFont="1" applyFill="1" applyBorder="1" applyAlignment="1">
      <alignment horizontal="center" vertical="center"/>
    </xf>
    <xf numFmtId="4" fontId="4" fillId="0" borderId="2" xfId="0" applyNumberFormat="1" applyFont="1" applyFill="1" applyBorder="1" applyAlignment="1">
      <alignment horizontal="center" vertical="center"/>
    </xf>
    <xf numFmtId="0" fontId="13" fillId="3" borderId="2" xfId="0" applyFont="1" applyFill="1" applyBorder="1" applyAlignment="1">
      <alignment horizontal="center" vertical="center" wrapText="1"/>
    </xf>
    <xf numFmtId="0" fontId="1" fillId="3" borderId="16" xfId="0" applyFont="1" applyFill="1" applyBorder="1" applyAlignment="1">
      <alignment horizontal="center" vertical="center" wrapText="1"/>
    </xf>
    <xf numFmtId="4" fontId="1" fillId="3" borderId="2" xfId="0" applyNumberFormat="1" applyFont="1" applyFill="1" applyBorder="1" applyAlignment="1">
      <alignment vertical="center"/>
    </xf>
    <xf numFmtId="0" fontId="4" fillId="0" borderId="0" xfId="0" applyFont="1" applyFill="1" applyAlignment="1">
      <alignment vertical="center"/>
    </xf>
    <xf numFmtId="0" fontId="13" fillId="8" borderId="3" xfId="0" applyFont="1" applyFill="1" applyBorder="1" applyAlignment="1">
      <alignment horizontal="center" vertical="center" wrapText="1"/>
    </xf>
    <xf numFmtId="0" fontId="1" fillId="8" borderId="4" xfId="0" applyFont="1" applyFill="1" applyBorder="1" applyAlignment="1">
      <alignment vertical="center" wrapText="1"/>
    </xf>
    <xf numFmtId="0" fontId="1" fillId="8" borderId="2" xfId="0" applyFont="1" applyFill="1" applyBorder="1" applyAlignment="1">
      <alignment horizontal="center" vertical="center" wrapText="1"/>
    </xf>
    <xf numFmtId="0" fontId="11" fillId="0" borderId="17" xfId="0" applyFont="1" applyBorder="1" applyAlignment="1">
      <alignment vertical="center"/>
    </xf>
    <xf numFmtId="0" fontId="0" fillId="0" borderId="17" xfId="0" applyBorder="1" applyAlignment="1">
      <alignment vertical="center"/>
    </xf>
    <xf numFmtId="0" fontId="34" fillId="0" borderId="0" xfId="0" applyFont="1" applyFill="1" applyAlignment="1">
      <alignment vertical="center"/>
    </xf>
    <xf numFmtId="0" fontId="38" fillId="0" borderId="0" xfId="0" applyFont="1" applyFill="1" applyAlignment="1">
      <alignment vertical="center"/>
    </xf>
    <xf numFmtId="0" fontId="38" fillId="0" borderId="0" xfId="0" applyFont="1" applyFill="1" applyAlignment="1">
      <alignment horizontal="left" vertical="center"/>
    </xf>
    <xf numFmtId="4" fontId="8" fillId="0" borderId="19" xfId="0" applyNumberFormat="1" applyFont="1" applyBorder="1" applyAlignment="1">
      <alignment horizontal="center"/>
    </xf>
    <xf numFmtId="0" fontId="8" fillId="0" borderId="19" xfId="0" applyFont="1" applyBorder="1" applyAlignment="1"/>
    <xf numFmtId="0" fontId="40" fillId="0" borderId="0" xfId="2" applyFont="1" applyFill="1" applyAlignment="1">
      <alignment vertical="center"/>
    </xf>
    <xf numFmtId="4" fontId="4" fillId="0" borderId="2" xfId="0" applyNumberFormat="1" applyFont="1" applyFill="1" applyBorder="1" applyAlignment="1">
      <alignment horizontal="center" vertical="center"/>
    </xf>
    <xf numFmtId="4" fontId="4" fillId="0" borderId="3" xfId="0" applyNumberFormat="1" applyFont="1" applyFill="1" applyBorder="1" applyAlignment="1">
      <alignment horizontal="center" vertical="center"/>
    </xf>
    <xf numFmtId="4" fontId="1" fillId="3" borderId="2" xfId="0" applyNumberFormat="1" applyFont="1" applyFill="1" applyBorder="1" applyAlignment="1">
      <alignment horizontal="center" vertical="center"/>
    </xf>
    <xf numFmtId="4" fontId="1" fillId="3" borderId="3" xfId="0" applyNumberFormat="1" applyFont="1" applyFill="1" applyBorder="1" applyAlignment="1">
      <alignment horizontal="center" vertical="center"/>
    </xf>
    <xf numFmtId="0" fontId="1" fillId="3" borderId="1" xfId="0" applyFont="1" applyFill="1" applyBorder="1" applyAlignment="1">
      <alignment horizontal="center" vertical="center" wrapText="1"/>
    </xf>
    <xf numFmtId="4" fontId="4" fillId="2" borderId="2" xfId="0" applyNumberFormat="1" applyFont="1" applyFill="1" applyBorder="1" applyAlignment="1">
      <alignment horizontal="center" vertical="center"/>
    </xf>
    <xf numFmtId="4" fontId="4" fillId="2" borderId="3" xfId="0" applyNumberFormat="1" applyFont="1" applyFill="1" applyBorder="1" applyAlignment="1">
      <alignment horizontal="center" vertical="center"/>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9"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13" xfId="0" applyFont="1" applyFill="1" applyBorder="1" applyAlignment="1">
      <alignment horizontal="center" vertical="center"/>
    </xf>
    <xf numFmtId="0" fontId="1" fillId="3" borderId="14" xfId="0" applyFont="1" applyFill="1" applyBorder="1" applyAlignment="1">
      <alignment horizontal="center" vertical="center"/>
    </xf>
    <xf numFmtId="4" fontId="4" fillId="0" borderId="13" xfId="0" applyNumberFormat="1" applyFont="1" applyBorder="1" applyAlignment="1">
      <alignment horizontal="center" vertical="center"/>
    </xf>
    <xf numFmtId="4" fontId="4" fillId="0" borderId="21" xfId="0" applyNumberFormat="1" applyFont="1" applyBorder="1" applyAlignment="1">
      <alignment horizontal="center" vertical="center"/>
    </xf>
    <xf numFmtId="4" fontId="4" fillId="0" borderId="14" xfId="0" applyNumberFormat="1" applyFont="1" applyBorder="1" applyAlignment="1">
      <alignment horizontal="center" vertical="center"/>
    </xf>
    <xf numFmtId="0" fontId="13" fillId="8" borderId="2" xfId="0" applyFont="1" applyFill="1" applyBorder="1" applyAlignment="1">
      <alignment horizontal="center" vertical="center" wrapText="1"/>
    </xf>
    <xf numFmtId="0" fontId="13" fillId="8" borderId="3" xfId="0" applyFont="1" applyFill="1" applyBorder="1" applyAlignment="1">
      <alignment horizontal="center" vertical="center" wrapText="1"/>
    </xf>
    <xf numFmtId="4" fontId="1" fillId="0" borderId="13" xfId="0" applyNumberFormat="1" applyFont="1" applyBorder="1" applyAlignment="1">
      <alignment horizontal="center" vertical="center"/>
    </xf>
    <xf numFmtId="4" fontId="1" fillId="0" borderId="21" xfId="0" applyNumberFormat="1" applyFont="1" applyBorder="1" applyAlignment="1">
      <alignment horizontal="center" vertical="center"/>
    </xf>
    <xf numFmtId="4" fontId="1" fillId="0" borderId="14" xfId="0" applyNumberFormat="1" applyFont="1" applyBorder="1" applyAlignment="1">
      <alignment horizontal="center" vertical="center"/>
    </xf>
    <xf numFmtId="0" fontId="3" fillId="3" borderId="13" xfId="1" applyFont="1" applyFill="1" applyBorder="1" applyAlignment="1">
      <alignment horizontal="center" vertical="center" wrapText="1"/>
    </xf>
    <xf numFmtId="0" fontId="3" fillId="3" borderId="14" xfId="1"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6" fillId="0" borderId="13" xfId="1" applyFont="1" applyFill="1" applyBorder="1" applyAlignment="1">
      <alignment horizontal="center" vertical="center" wrapText="1"/>
    </xf>
    <xf numFmtId="0" fontId="26" fillId="0" borderId="21" xfId="1" applyFont="1" applyFill="1" applyBorder="1" applyAlignment="1">
      <alignment horizontal="center" vertical="center" wrapText="1"/>
    </xf>
    <xf numFmtId="0" fontId="26" fillId="0" borderId="14" xfId="1" applyFont="1" applyFill="1" applyBorder="1" applyAlignment="1">
      <alignment horizontal="center" vertical="center" wrapText="1"/>
    </xf>
    <xf numFmtId="0" fontId="33" fillId="0" borderId="13" xfId="1" applyFont="1" applyFill="1" applyBorder="1" applyAlignment="1">
      <alignment horizontal="center" vertical="center" wrapText="1"/>
    </xf>
    <xf numFmtId="0" fontId="33" fillId="0" borderId="21" xfId="1" applyFont="1" applyFill="1" applyBorder="1" applyAlignment="1">
      <alignment horizontal="center" vertical="center" wrapText="1"/>
    </xf>
    <xf numFmtId="0" fontId="33" fillId="0" borderId="14" xfId="1" applyFont="1" applyFill="1" applyBorder="1" applyAlignment="1">
      <alignment horizontal="center" vertical="center" wrapText="1"/>
    </xf>
    <xf numFmtId="0" fontId="25" fillId="0" borderId="15" xfId="0" applyFont="1" applyBorder="1" applyAlignment="1">
      <alignment horizontal="center" vertical="center"/>
    </xf>
    <xf numFmtId="0" fontId="25" fillId="0" borderId="23" xfId="0" applyFont="1" applyBorder="1" applyAlignment="1">
      <alignment horizontal="center" vertical="center"/>
    </xf>
    <xf numFmtId="0" fontId="25" fillId="0" borderId="20" xfId="0" applyFont="1" applyBorder="1" applyAlignment="1">
      <alignment horizontal="center" vertical="center"/>
    </xf>
    <xf numFmtId="0" fontId="4" fillId="0" borderId="1" xfId="0" applyFont="1" applyBorder="1" applyAlignment="1">
      <alignment horizontal="center" vertical="center"/>
    </xf>
    <xf numFmtId="0" fontId="1" fillId="8" borderId="13" xfId="0" applyFont="1" applyFill="1" applyBorder="1" applyAlignment="1">
      <alignment horizontal="center" vertical="center" wrapText="1"/>
    </xf>
    <xf numFmtId="0" fontId="1" fillId="8" borderId="14" xfId="0" applyFont="1"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3" fillId="0" borderId="13"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 fillId="8" borderId="1" xfId="0" applyFont="1" applyFill="1" applyBorder="1" applyAlignment="1">
      <alignment horizontal="center" vertical="center" wrapText="1"/>
    </xf>
    <xf numFmtId="0" fontId="0" fillId="0" borderId="1" xfId="0" applyBorder="1" applyAlignment="1">
      <alignment horizontal="center" vertical="center" wrapText="1"/>
    </xf>
    <xf numFmtId="0" fontId="29" fillId="6" borderId="2" xfId="0" applyFont="1" applyFill="1" applyBorder="1" applyAlignment="1">
      <alignment horizontal="right" vertical="center"/>
    </xf>
    <xf numFmtId="0" fontId="0" fillId="0" borderId="4" xfId="0" applyBorder="1" applyAlignment="1">
      <alignment vertical="center"/>
    </xf>
    <xf numFmtId="0" fontId="0" fillId="0" borderId="3" xfId="0" applyBorder="1" applyAlignment="1">
      <alignment vertical="center"/>
    </xf>
    <xf numFmtId="4" fontId="1" fillId="6" borderId="2" xfId="0" applyNumberFormat="1" applyFont="1" applyFill="1" applyBorder="1" applyAlignment="1">
      <alignment horizontal="center" vertical="center"/>
    </xf>
    <xf numFmtId="0" fontId="0" fillId="0" borderId="3" xfId="0" applyBorder="1" applyAlignment="1">
      <alignment horizontal="center" vertical="center"/>
    </xf>
    <xf numFmtId="4" fontId="4" fillId="0" borderId="18" xfId="0" applyNumberFormat="1" applyFont="1" applyBorder="1" applyAlignment="1">
      <alignment horizontal="center" vertical="center"/>
    </xf>
    <xf numFmtId="0" fontId="0" fillId="0" borderId="15"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6" xfId="0" applyBorder="1" applyAlignment="1">
      <alignment horizontal="center" vertical="center"/>
    </xf>
    <xf numFmtId="0" fontId="0" fillId="0" borderId="20" xfId="0" applyBorder="1" applyAlignment="1">
      <alignment horizontal="center" vertical="center"/>
    </xf>
    <xf numFmtId="4" fontId="0" fillId="0" borderId="3" xfId="0" applyNumberFormat="1" applyBorder="1" applyAlignment="1">
      <alignment horizontal="center" vertical="center"/>
    </xf>
    <xf numFmtId="0" fontId="1" fillId="8" borderId="18"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xf>
    <xf numFmtId="0" fontId="0" fillId="0" borderId="14" xfId="0" applyBorder="1" applyAlignment="1">
      <alignment horizontal="center" vertical="center"/>
    </xf>
    <xf numFmtId="0" fontId="1" fillId="0" borderId="0" xfId="0" applyFont="1" applyAlignment="1">
      <alignment vertical="center" wrapText="1"/>
    </xf>
    <xf numFmtId="0" fontId="1" fillId="0" borderId="0" xfId="0" applyFont="1" applyAlignment="1">
      <alignment vertical="center"/>
    </xf>
    <xf numFmtId="0" fontId="29" fillId="6" borderId="1" xfId="0" applyFont="1" applyFill="1" applyBorder="1" applyAlignment="1">
      <alignment horizontal="right" vertical="center"/>
    </xf>
    <xf numFmtId="0" fontId="0" fillId="0" borderId="1" xfId="0" applyBorder="1" applyAlignment="1">
      <alignment vertical="center"/>
    </xf>
    <xf numFmtId="0" fontId="4" fillId="0" borderId="13" xfId="0" applyFont="1" applyBorder="1" applyAlignment="1">
      <alignment horizontal="center" vertical="center" wrapText="1"/>
    </xf>
    <xf numFmtId="0" fontId="0" fillId="0" borderId="21" xfId="0" applyBorder="1" applyAlignment="1">
      <alignment horizontal="center" vertical="center" wrapText="1"/>
    </xf>
    <xf numFmtId="0" fontId="0" fillId="0" borderId="14" xfId="0" applyBorder="1" applyAlignment="1">
      <alignment horizontal="center" vertical="center" wrapText="1"/>
    </xf>
    <xf numFmtId="0" fontId="4" fillId="0" borderId="18" xfId="0" applyFont="1" applyBorder="1" applyAlignment="1">
      <alignment horizontal="center" vertical="center" wrapText="1"/>
    </xf>
    <xf numFmtId="0" fontId="4" fillId="0" borderId="15" xfId="0" applyFont="1" applyBorder="1" applyAlignment="1">
      <alignment horizontal="center" vertical="center" wrapText="1"/>
    </xf>
    <xf numFmtId="0" fontId="0" fillId="0" borderId="22" xfId="0" applyBorder="1" applyAlignment="1">
      <alignment vertical="center" wrapText="1"/>
    </xf>
    <xf numFmtId="0" fontId="0" fillId="0" borderId="23" xfId="0" applyBorder="1" applyAlignment="1">
      <alignment vertical="center" wrapText="1"/>
    </xf>
    <xf numFmtId="0" fontId="0" fillId="0" borderId="16" xfId="0" applyBorder="1" applyAlignment="1">
      <alignment vertical="center" wrapText="1"/>
    </xf>
    <xf numFmtId="0" fontId="0" fillId="0" borderId="20" xfId="0" applyBorder="1" applyAlignment="1">
      <alignment vertical="center" wrapText="1"/>
    </xf>
    <xf numFmtId="0" fontId="4" fillId="5" borderId="1" xfId="0" applyFont="1" applyFill="1" applyBorder="1" applyAlignment="1">
      <alignment horizontal="center" vertical="center" wrapText="1"/>
    </xf>
    <xf numFmtId="0" fontId="0" fillId="5" borderId="1" xfId="0" applyFill="1" applyBorder="1" applyAlignment="1">
      <alignment vertical="center" wrapText="1"/>
    </xf>
    <xf numFmtId="0" fontId="0" fillId="5" borderId="13" xfId="0" applyFill="1" applyBorder="1" applyAlignment="1">
      <alignment vertical="center" wrapText="1"/>
    </xf>
    <xf numFmtId="0" fontId="37" fillId="0" borderId="17" xfId="0" applyFont="1" applyBorder="1" applyAlignment="1">
      <alignment horizontal="center" vertical="center"/>
    </xf>
    <xf numFmtId="0" fontId="0" fillId="0" borderId="17" xfId="0" applyBorder="1" applyAlignment="1">
      <alignment horizontal="center" vertical="center"/>
    </xf>
    <xf numFmtId="0" fontId="4" fillId="0" borderId="21" xfId="0" applyFont="1" applyBorder="1" applyAlignment="1">
      <alignment horizontal="center" vertical="center" wrapText="1"/>
    </xf>
    <xf numFmtId="0" fontId="4" fillId="0" borderId="14" xfId="0" applyFont="1" applyBorder="1" applyAlignment="1">
      <alignment horizontal="center" vertical="center" wrapText="1"/>
    </xf>
    <xf numFmtId="2" fontId="0" fillId="0" borderId="1" xfId="0" applyNumberFormat="1" applyBorder="1" applyAlignment="1"/>
    <xf numFmtId="4" fontId="0" fillId="0" borderId="1" xfId="0" applyNumberFormat="1" applyBorder="1" applyAlignment="1">
      <alignment horizontal="right"/>
    </xf>
    <xf numFmtId="0" fontId="0" fillId="0" borderId="1" xfId="0" applyBorder="1" applyAlignment="1">
      <alignment horizontal="right"/>
    </xf>
    <xf numFmtId="0" fontId="0" fillId="0" borderId="1" xfId="0" applyBorder="1" applyAlignment="1"/>
    <xf numFmtId="4" fontId="0" fillId="0" borderId="1" xfId="0" applyNumberFormat="1" applyBorder="1" applyAlignment="1"/>
    <xf numFmtId="0" fontId="14" fillId="4" borderId="5" xfId="0" applyFont="1" applyFill="1" applyBorder="1" applyAlignment="1">
      <alignment horizontal="center" vertical="center" wrapText="1"/>
    </xf>
    <xf numFmtId="0" fontId="14" fillId="4" borderId="8" xfId="0" applyFont="1" applyFill="1" applyBorder="1" applyAlignment="1">
      <alignment horizontal="center" vertical="center" wrapText="1"/>
    </xf>
    <xf numFmtId="4" fontId="0" fillId="0" borderId="1" xfId="0" applyNumberFormat="1" applyBorder="1" applyAlignment="1">
      <alignment wrapText="1"/>
    </xf>
    <xf numFmtId="0" fontId="0" fillId="0" borderId="1" xfId="0" applyBorder="1" applyAlignment="1">
      <alignment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9" fillId="0" borderId="5" xfId="0" applyFont="1" applyBorder="1" applyAlignment="1">
      <alignment horizontal="center" vertical="center"/>
    </xf>
    <xf numFmtId="0" fontId="19" fillId="0" borderId="7" xfId="0" applyFont="1" applyBorder="1" applyAlignment="1">
      <alignment horizontal="center" vertical="center"/>
    </xf>
    <xf numFmtId="4" fontId="16" fillId="0" borderId="5" xfId="0" applyNumberFormat="1" applyFont="1" applyBorder="1" applyAlignment="1">
      <alignment horizontal="center" vertical="center"/>
    </xf>
    <xf numFmtId="4" fontId="16" fillId="0" borderId="7" xfId="0" applyNumberFormat="1" applyFont="1" applyBorder="1" applyAlignment="1">
      <alignment horizontal="center" vertical="center"/>
    </xf>
    <xf numFmtId="0" fontId="4" fillId="0" borderId="12" xfId="0" applyFont="1" applyBorder="1" applyAlignment="1">
      <alignment vertical="center" wrapText="1"/>
    </xf>
    <xf numFmtId="0" fontId="15" fillId="0" borderId="5" xfId="0" applyFont="1" applyBorder="1" applyAlignment="1">
      <alignment horizontal="center" vertical="center"/>
    </xf>
    <xf numFmtId="0" fontId="15" fillId="0" borderId="7" xfId="0" applyFont="1" applyBorder="1" applyAlignment="1">
      <alignment horizontal="center" vertical="center"/>
    </xf>
    <xf numFmtId="4" fontId="15" fillId="0" borderId="5" xfId="0" applyNumberFormat="1" applyFont="1" applyBorder="1" applyAlignment="1">
      <alignment horizontal="center" vertical="center"/>
    </xf>
    <xf numFmtId="4" fontId="15" fillId="0" borderId="7" xfId="0" applyNumberFormat="1" applyFont="1" applyBorder="1" applyAlignment="1">
      <alignment horizontal="center" vertical="center"/>
    </xf>
    <xf numFmtId="0" fontId="15" fillId="0" borderId="5" xfId="0" applyFont="1" applyBorder="1" applyAlignment="1">
      <alignment vertical="center"/>
    </xf>
    <xf numFmtId="0" fontId="15" fillId="0" borderId="7" xfId="0" applyFont="1" applyBorder="1" applyAlignment="1">
      <alignment vertical="center"/>
    </xf>
    <xf numFmtId="0" fontId="4" fillId="0" borderId="5" xfId="0" applyFont="1" applyBorder="1" applyAlignment="1">
      <alignment horizontal="center" vertical="center" wrapText="1"/>
    </xf>
    <xf numFmtId="0" fontId="4" fillId="0" borderId="7" xfId="0" applyFont="1" applyBorder="1" applyAlignment="1">
      <alignment horizontal="center" vertical="center" wrapText="1"/>
    </xf>
    <xf numFmtId="0" fontId="15" fillId="0" borderId="11" xfId="0" applyFont="1" applyBorder="1" applyAlignment="1">
      <alignment horizontal="center" vertical="center"/>
    </xf>
    <xf numFmtId="4" fontId="15" fillId="0" borderId="5" xfId="0" applyNumberFormat="1" applyFont="1" applyBorder="1" applyAlignment="1">
      <alignment horizontal="center" vertical="center" wrapText="1"/>
    </xf>
    <xf numFmtId="4" fontId="15" fillId="0" borderId="7" xfId="0" applyNumberFormat="1" applyFont="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5" fillId="0" borderId="11" xfId="0" applyFont="1" applyBorder="1" applyAlignment="1">
      <alignment horizontal="center" vertical="center" wrapText="1"/>
    </xf>
  </cellXfs>
  <cellStyles count="3">
    <cellStyle name="Hyperlink" xfId="2" builtinId="8"/>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rita.Barkane@fm.gov.lv"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O53"/>
  <sheetViews>
    <sheetView tabSelected="1" view="pageLayout" zoomScaleNormal="70" workbookViewId="0"/>
  </sheetViews>
  <sheetFormatPr defaultColWidth="9" defaultRowHeight="12.75" outlineLevelCol="1" x14ac:dyDescent="0.25"/>
  <cols>
    <col min="1" max="1" width="5.75" style="8" customWidth="1"/>
    <col min="2" max="2" width="19.25" style="8" customWidth="1"/>
    <col min="3" max="3" width="24.75" style="8" customWidth="1"/>
    <col min="4" max="5" width="9" style="8" hidden="1" customWidth="1" outlineLevel="1"/>
    <col min="6" max="6" width="10.75" style="8" hidden="1" customWidth="1" outlineLevel="1"/>
    <col min="7" max="7" width="10.5" style="8" hidden="1" customWidth="1" outlineLevel="1"/>
    <col min="8" max="8" width="10.125" style="8" hidden="1" customWidth="1" outlineLevel="1"/>
    <col min="9" max="9" width="10.625" style="8" hidden="1" customWidth="1" outlineLevel="1"/>
    <col min="10" max="10" width="15.375" style="8" hidden="1" customWidth="1" collapsed="1"/>
    <col min="11" max="11" width="18.125" style="1" hidden="1" customWidth="1"/>
    <col min="12" max="12" width="13.25" style="1" customWidth="1"/>
    <col min="13" max="13" width="12.625" style="1" customWidth="1"/>
    <col min="14" max="14" width="13" style="1" customWidth="1"/>
    <col min="15" max="15" width="11.875" style="1" customWidth="1"/>
    <col min="16" max="16" width="13.75" style="1" customWidth="1"/>
    <col min="17" max="17" width="13.625" style="1" customWidth="1"/>
    <col min="18" max="18" width="1.5" style="1" hidden="1" customWidth="1"/>
    <col min="19" max="20" width="13.75" style="1" hidden="1" customWidth="1"/>
    <col min="21" max="21" width="13.375" style="1" customWidth="1"/>
    <col min="22" max="22" width="12.75" style="1" customWidth="1"/>
    <col min="23" max="23" width="9.75" style="8" hidden="1" customWidth="1"/>
    <col min="24" max="24" width="11.5" style="1" hidden="1" customWidth="1"/>
    <col min="25" max="25" width="23.75" style="1" hidden="1" customWidth="1"/>
    <col min="26" max="28" width="16.875" style="1" hidden="1" customWidth="1"/>
    <col min="29" max="29" width="15.125" style="8" customWidth="1"/>
    <col min="30" max="30" width="10.25" style="8" customWidth="1"/>
    <col min="31" max="16384" width="9" style="1"/>
  </cols>
  <sheetData>
    <row r="1" spans="1:35" ht="92.25" customHeight="1" x14ac:dyDescent="0.25">
      <c r="U1" s="273" t="s">
        <v>275</v>
      </c>
      <c r="V1" s="274"/>
      <c r="W1" s="274"/>
      <c r="X1" s="274"/>
      <c r="Y1" s="274"/>
      <c r="Z1" s="274"/>
      <c r="AA1" s="274"/>
      <c r="AB1" s="274"/>
      <c r="AC1" s="274"/>
      <c r="AD1" s="274"/>
      <c r="AE1" s="274"/>
      <c r="AF1" s="274"/>
    </row>
    <row r="2" spans="1:35" ht="18" customHeight="1" x14ac:dyDescent="0.25">
      <c r="A2" s="193"/>
      <c r="B2" s="194"/>
      <c r="C2" s="289" t="s">
        <v>271</v>
      </c>
      <c r="D2" s="290"/>
      <c r="E2" s="290"/>
      <c r="F2" s="290"/>
      <c r="G2" s="290"/>
      <c r="H2" s="290"/>
      <c r="I2" s="290"/>
      <c r="J2" s="290"/>
      <c r="K2" s="290"/>
      <c r="L2" s="290"/>
      <c r="M2" s="290"/>
      <c r="N2" s="290"/>
      <c r="O2" s="290"/>
      <c r="P2" s="290"/>
      <c r="Q2" s="290"/>
      <c r="R2" s="290"/>
      <c r="S2" s="290"/>
      <c r="T2" s="290"/>
      <c r="U2" s="290"/>
      <c r="V2" s="290"/>
    </row>
    <row r="3" spans="1:35" ht="82.9" customHeight="1" x14ac:dyDescent="0.25">
      <c r="A3" s="208" t="s">
        <v>0</v>
      </c>
      <c r="B3" s="225" t="s">
        <v>1</v>
      </c>
      <c r="C3" s="225" t="s">
        <v>2</v>
      </c>
      <c r="D3" s="95" t="s">
        <v>57</v>
      </c>
      <c r="E3" s="96"/>
      <c r="F3" s="97" t="s">
        <v>59</v>
      </c>
      <c r="G3" s="97" t="s">
        <v>60</v>
      </c>
      <c r="H3" s="97" t="s">
        <v>90</v>
      </c>
      <c r="I3" s="97" t="s">
        <v>74</v>
      </c>
      <c r="J3" s="208" t="s">
        <v>232</v>
      </c>
      <c r="K3" s="215" t="s">
        <v>234</v>
      </c>
      <c r="L3" s="208" t="s">
        <v>243</v>
      </c>
      <c r="M3" s="240" t="s">
        <v>226</v>
      </c>
      <c r="N3" s="240" t="s">
        <v>247</v>
      </c>
      <c r="O3" s="208" t="s">
        <v>244</v>
      </c>
      <c r="P3" s="240" t="s">
        <v>242</v>
      </c>
      <c r="Q3" s="267" t="s">
        <v>264</v>
      </c>
      <c r="R3" s="268"/>
      <c r="S3" s="100" t="s">
        <v>257</v>
      </c>
      <c r="T3" s="191"/>
      <c r="U3" s="253" t="s">
        <v>267</v>
      </c>
      <c r="V3" s="240" t="s">
        <v>245</v>
      </c>
      <c r="W3" s="100" t="s">
        <v>190</v>
      </c>
      <c r="X3" s="240" t="s">
        <v>141</v>
      </c>
      <c r="Y3" s="242"/>
      <c r="Z3" s="240" t="s">
        <v>142</v>
      </c>
      <c r="AA3" s="240" t="s">
        <v>256</v>
      </c>
      <c r="AB3" s="240" t="s">
        <v>246</v>
      </c>
      <c r="AC3" s="240" t="s">
        <v>220</v>
      </c>
      <c r="AD3" s="210" t="s">
        <v>261</v>
      </c>
      <c r="AE3" s="245" t="s">
        <v>265</v>
      </c>
      <c r="AF3" s="245"/>
    </row>
    <row r="4" spans="1:35" ht="14.25" customHeight="1" x14ac:dyDescent="0.25">
      <c r="A4" s="209"/>
      <c r="B4" s="226"/>
      <c r="C4" s="226"/>
      <c r="D4" s="80"/>
      <c r="E4" s="99"/>
      <c r="F4" s="98"/>
      <c r="G4" s="98"/>
      <c r="H4" s="98"/>
      <c r="I4" s="98"/>
      <c r="J4" s="209"/>
      <c r="K4" s="216"/>
      <c r="L4" s="209"/>
      <c r="M4" s="241"/>
      <c r="N4" s="241"/>
      <c r="O4" s="209"/>
      <c r="P4" s="241"/>
      <c r="Q4" s="269"/>
      <c r="R4" s="270"/>
      <c r="S4" s="100" t="s">
        <v>258</v>
      </c>
      <c r="T4" s="192" t="s">
        <v>196</v>
      </c>
      <c r="U4" s="254"/>
      <c r="V4" s="241"/>
      <c r="W4" s="101" t="s">
        <v>191</v>
      </c>
      <c r="X4" s="241"/>
      <c r="Y4" s="243"/>
      <c r="Z4" s="241"/>
      <c r="AA4" s="241"/>
      <c r="AB4" s="241"/>
      <c r="AC4" s="241"/>
      <c r="AD4" s="249"/>
      <c r="AE4" s="245"/>
      <c r="AF4" s="245"/>
    </row>
    <row r="5" spans="1:35" s="8" customFormat="1" ht="17.45" customHeight="1" x14ac:dyDescent="0.25">
      <c r="A5" s="79">
        <v>1</v>
      </c>
      <c r="B5" s="103">
        <v>2</v>
      </c>
      <c r="C5" s="103">
        <v>3</v>
      </c>
      <c r="D5" s="44" t="s">
        <v>32</v>
      </c>
      <c r="E5" s="79" t="s">
        <v>58</v>
      </c>
      <c r="F5" s="104"/>
      <c r="G5" s="104"/>
      <c r="H5" s="104"/>
      <c r="I5" s="104"/>
      <c r="J5" s="105">
        <v>4</v>
      </c>
      <c r="K5" s="105">
        <v>5</v>
      </c>
      <c r="L5" s="104">
        <v>4</v>
      </c>
      <c r="M5" s="102">
        <v>5</v>
      </c>
      <c r="N5" s="106">
        <v>6</v>
      </c>
      <c r="O5" s="104">
        <v>7</v>
      </c>
      <c r="P5" s="102">
        <v>8</v>
      </c>
      <c r="Q5" s="220">
        <v>9</v>
      </c>
      <c r="R5" s="221"/>
      <c r="S5" s="190">
        <v>10</v>
      </c>
      <c r="T5" s="102">
        <v>9</v>
      </c>
      <c r="U5" s="102">
        <v>10</v>
      </c>
      <c r="V5" s="102" t="s">
        <v>266</v>
      </c>
      <c r="W5" s="102">
        <v>14</v>
      </c>
      <c r="X5" s="102">
        <v>15</v>
      </c>
      <c r="Y5" s="102">
        <v>16</v>
      </c>
      <c r="Z5" s="102">
        <v>17</v>
      </c>
      <c r="AA5" s="102">
        <v>12</v>
      </c>
      <c r="AB5" s="102">
        <v>13</v>
      </c>
      <c r="AC5" s="102">
        <v>12</v>
      </c>
      <c r="AD5" s="186">
        <v>13</v>
      </c>
      <c r="AE5" s="244">
        <v>14</v>
      </c>
      <c r="AF5" s="244"/>
    </row>
    <row r="6" spans="1:35" ht="91.5" hidden="1" customHeight="1" x14ac:dyDescent="0.25">
      <c r="A6" s="133">
        <v>1</v>
      </c>
      <c r="B6" s="134" t="s">
        <v>17</v>
      </c>
      <c r="C6" s="135" t="s">
        <v>18</v>
      </c>
      <c r="D6" s="136" t="s">
        <v>34</v>
      </c>
      <c r="E6" s="137" t="s">
        <v>33</v>
      </c>
      <c r="F6" s="137" t="s">
        <v>36</v>
      </c>
      <c r="G6" s="133" t="s">
        <v>84</v>
      </c>
      <c r="H6" s="137" t="s">
        <v>38</v>
      </c>
      <c r="I6" s="137" t="s">
        <v>77</v>
      </c>
      <c r="J6" s="138" t="s">
        <v>235</v>
      </c>
      <c r="K6" s="133" t="s">
        <v>167</v>
      </c>
      <c r="L6" s="139">
        <v>104380742.89</v>
      </c>
      <c r="M6" s="139">
        <v>67600000</v>
      </c>
      <c r="N6" s="139">
        <v>44616000</v>
      </c>
      <c r="O6" s="139">
        <v>4461600</v>
      </c>
      <c r="P6" s="139">
        <f t="shared" ref="P6:P11" si="0">L6-M6</f>
        <v>36780742.890000001</v>
      </c>
      <c r="Q6" s="139"/>
      <c r="R6" s="139"/>
      <c r="S6" s="139"/>
      <c r="T6" s="140">
        <v>0</v>
      </c>
      <c r="U6" s="140">
        <v>0</v>
      </c>
      <c r="V6" s="140">
        <v>0</v>
      </c>
      <c r="W6" s="139" t="s">
        <v>67</v>
      </c>
      <c r="X6" s="137" t="s">
        <v>67</v>
      </c>
      <c r="Y6" s="137" t="s">
        <v>216</v>
      </c>
      <c r="Z6" s="137" t="s">
        <v>216</v>
      </c>
      <c r="AA6" s="141">
        <v>0</v>
      </c>
      <c r="AB6" s="142">
        <f t="shared" ref="AB6:AB13" si="1">O6-V6</f>
        <v>4461600</v>
      </c>
      <c r="AC6" s="143" t="s">
        <v>216</v>
      </c>
      <c r="AD6" s="143" t="s">
        <v>216</v>
      </c>
      <c r="AE6" s="11"/>
      <c r="AF6" s="11"/>
    </row>
    <row r="7" spans="1:35" ht="90.75" customHeight="1" x14ac:dyDescent="0.25">
      <c r="A7" s="10">
        <v>1</v>
      </c>
      <c r="B7" s="35" t="s">
        <v>3</v>
      </c>
      <c r="C7" s="73" t="s">
        <v>4</v>
      </c>
      <c r="D7" s="125" t="s">
        <v>34</v>
      </c>
      <c r="E7" s="9" t="s">
        <v>33</v>
      </c>
      <c r="F7" s="9" t="s">
        <v>35</v>
      </c>
      <c r="G7" s="9" t="s">
        <v>39</v>
      </c>
      <c r="H7" s="9" t="s">
        <v>38</v>
      </c>
      <c r="I7" s="9" t="s">
        <v>72</v>
      </c>
      <c r="J7" s="126" t="s">
        <v>166</v>
      </c>
      <c r="K7" s="10" t="s">
        <v>85</v>
      </c>
      <c r="L7" s="127">
        <v>15341695.84</v>
      </c>
      <c r="M7" s="127">
        <v>15123880</v>
      </c>
      <c r="N7" s="127">
        <v>11342910</v>
      </c>
      <c r="O7" s="130">
        <v>2268582</v>
      </c>
      <c r="P7" s="127">
        <f t="shared" si="0"/>
        <v>217815.83999999985</v>
      </c>
      <c r="Q7" s="201">
        <v>257375</v>
      </c>
      <c r="R7" s="266"/>
      <c r="S7" s="127">
        <v>48135.53</v>
      </c>
      <c r="T7" s="128">
        <v>64180.71</v>
      </c>
      <c r="U7" s="128">
        <v>48135.53</v>
      </c>
      <c r="V7" s="128">
        <v>7295.06</v>
      </c>
      <c r="W7" s="127" t="s">
        <v>67</v>
      </c>
      <c r="X7" s="10" t="s">
        <v>204</v>
      </c>
      <c r="Y7" s="33" t="s">
        <v>201</v>
      </c>
      <c r="Z7" s="32" t="s">
        <v>227</v>
      </c>
      <c r="AA7" s="163">
        <v>0.06</v>
      </c>
      <c r="AB7" s="113">
        <f t="shared" si="1"/>
        <v>2261286.94</v>
      </c>
      <c r="AC7" s="111" t="s">
        <v>259</v>
      </c>
      <c r="AD7" s="111" t="s">
        <v>263</v>
      </c>
      <c r="AE7" s="247" t="s">
        <v>270</v>
      </c>
      <c r="AF7" s="248"/>
    </row>
    <row r="8" spans="1:35" ht="57" customHeight="1" x14ac:dyDescent="0.25">
      <c r="A8" s="10">
        <v>2</v>
      </c>
      <c r="B8" s="35" t="s">
        <v>13</v>
      </c>
      <c r="C8" s="73" t="s">
        <v>14</v>
      </c>
      <c r="D8" s="125" t="s">
        <v>34</v>
      </c>
      <c r="E8" s="9" t="s">
        <v>33</v>
      </c>
      <c r="F8" s="9" t="s">
        <v>35</v>
      </c>
      <c r="G8" s="9" t="s">
        <v>42</v>
      </c>
      <c r="H8" s="9" t="s">
        <v>38</v>
      </c>
      <c r="I8" s="9" t="s">
        <v>72</v>
      </c>
      <c r="J8" s="126" t="s">
        <v>236</v>
      </c>
      <c r="K8" s="10" t="s">
        <v>86</v>
      </c>
      <c r="L8" s="127">
        <v>111431371.02</v>
      </c>
      <c r="M8" s="127">
        <v>89423077</v>
      </c>
      <c r="N8" s="127">
        <v>46499997</v>
      </c>
      <c r="O8" s="130">
        <v>4649999.7</v>
      </c>
      <c r="P8" s="127">
        <f t="shared" si="0"/>
        <v>22008294.019999996</v>
      </c>
      <c r="Q8" s="201">
        <v>1356527.57</v>
      </c>
      <c r="R8" s="259"/>
      <c r="S8" s="127">
        <v>175513</v>
      </c>
      <c r="T8" s="128">
        <v>337525</v>
      </c>
      <c r="U8" s="128">
        <v>175513</v>
      </c>
      <c r="V8" s="131">
        <v>0</v>
      </c>
      <c r="W8" s="127" t="s">
        <v>67</v>
      </c>
      <c r="X8" s="10" t="s">
        <v>205</v>
      </c>
      <c r="Y8" s="132" t="s">
        <v>202</v>
      </c>
      <c r="Z8" s="32" t="s">
        <v>184</v>
      </c>
      <c r="AA8" s="129">
        <v>0</v>
      </c>
      <c r="AB8" s="113">
        <f t="shared" si="1"/>
        <v>4649999.7</v>
      </c>
      <c r="AC8" s="111" t="s">
        <v>260</v>
      </c>
      <c r="AD8" s="111" t="s">
        <v>263</v>
      </c>
      <c r="AE8" s="246" t="s">
        <v>262</v>
      </c>
      <c r="AF8" s="246"/>
    </row>
    <row r="9" spans="1:35" ht="95.25" hidden="1" customHeight="1" x14ac:dyDescent="0.25">
      <c r="A9" s="133">
        <v>4</v>
      </c>
      <c r="B9" s="134" t="s">
        <v>27</v>
      </c>
      <c r="C9" s="135" t="s">
        <v>28</v>
      </c>
      <c r="D9" s="136" t="s">
        <v>34</v>
      </c>
      <c r="E9" s="137" t="s">
        <v>33</v>
      </c>
      <c r="F9" s="137" t="s">
        <v>35</v>
      </c>
      <c r="G9" s="137" t="s">
        <v>49</v>
      </c>
      <c r="H9" s="137" t="s">
        <v>38</v>
      </c>
      <c r="I9" s="137" t="s">
        <v>71</v>
      </c>
      <c r="J9" s="138" t="s">
        <v>237</v>
      </c>
      <c r="K9" s="133" t="s">
        <v>179</v>
      </c>
      <c r="L9" s="139">
        <v>79319653.930000007</v>
      </c>
      <c r="M9" s="139">
        <v>69221706</v>
      </c>
      <c r="N9" s="139">
        <v>58838450</v>
      </c>
      <c r="O9" s="139">
        <v>5883845</v>
      </c>
      <c r="P9" s="139">
        <f t="shared" si="0"/>
        <v>10097947.930000007</v>
      </c>
      <c r="Q9" s="139"/>
      <c r="R9" s="139"/>
      <c r="S9" s="139"/>
      <c r="T9" s="140">
        <v>0</v>
      </c>
      <c r="U9" s="140">
        <v>0</v>
      </c>
      <c r="V9" s="140">
        <v>0</v>
      </c>
      <c r="W9" s="139" t="s">
        <v>67</v>
      </c>
      <c r="X9" s="144" t="s">
        <v>145</v>
      </c>
      <c r="Y9" s="144" t="s">
        <v>154</v>
      </c>
      <c r="Z9" s="145" t="s">
        <v>225</v>
      </c>
      <c r="AA9" s="151">
        <v>0</v>
      </c>
      <c r="AB9" s="142">
        <f t="shared" si="1"/>
        <v>5883845</v>
      </c>
      <c r="AC9" s="143"/>
      <c r="AD9" s="143"/>
      <c r="AE9" s="11"/>
      <c r="AF9" s="11"/>
    </row>
    <row r="10" spans="1:35" ht="72.599999999999994" hidden="1" customHeight="1" x14ac:dyDescent="0.25">
      <c r="A10" s="133">
        <v>5</v>
      </c>
      <c r="B10" s="146" t="s">
        <v>29</v>
      </c>
      <c r="C10" s="147" t="s">
        <v>30</v>
      </c>
      <c r="D10" s="136" t="s">
        <v>34</v>
      </c>
      <c r="E10" s="136" t="s">
        <v>33</v>
      </c>
      <c r="F10" s="137" t="s">
        <v>35</v>
      </c>
      <c r="G10" s="137" t="s">
        <v>40</v>
      </c>
      <c r="H10" s="137" t="s">
        <v>38</v>
      </c>
      <c r="I10" s="137" t="s">
        <v>65</v>
      </c>
      <c r="J10" s="138" t="s">
        <v>233</v>
      </c>
      <c r="K10" s="137" t="s">
        <v>75</v>
      </c>
      <c r="L10" s="148">
        <v>3520641.89</v>
      </c>
      <c r="M10" s="139">
        <v>3534100</v>
      </c>
      <c r="N10" s="139">
        <v>2968644</v>
      </c>
      <c r="O10" s="139">
        <v>695539.69</v>
      </c>
      <c r="P10" s="139">
        <f t="shared" si="0"/>
        <v>-13458.10999999987</v>
      </c>
      <c r="Q10" s="139"/>
      <c r="R10" s="139"/>
      <c r="S10" s="139"/>
      <c r="T10" s="140">
        <v>0</v>
      </c>
      <c r="U10" s="140">
        <v>0</v>
      </c>
      <c r="V10" s="140">
        <v>0</v>
      </c>
      <c r="W10" s="137" t="s">
        <v>67</v>
      </c>
      <c r="X10" s="144" t="s">
        <v>144</v>
      </c>
      <c r="Y10" s="144" t="s">
        <v>155</v>
      </c>
      <c r="Z10" s="149" t="s">
        <v>228</v>
      </c>
      <c r="AA10" s="151">
        <v>0</v>
      </c>
      <c r="AB10" s="142">
        <f t="shared" si="1"/>
        <v>695539.69</v>
      </c>
      <c r="AC10" s="143"/>
      <c r="AD10" s="143"/>
      <c r="AE10" s="11"/>
      <c r="AF10" s="11"/>
    </row>
    <row r="11" spans="1:35" ht="212.25" hidden="1" customHeight="1" x14ac:dyDescent="0.25">
      <c r="A11" s="133">
        <v>6</v>
      </c>
      <c r="B11" s="134" t="s">
        <v>7</v>
      </c>
      <c r="C11" s="135" t="s">
        <v>8</v>
      </c>
      <c r="D11" s="136" t="s">
        <v>34</v>
      </c>
      <c r="E11" s="137" t="s">
        <v>33</v>
      </c>
      <c r="F11" s="137" t="s">
        <v>35</v>
      </c>
      <c r="G11" s="137" t="s">
        <v>43</v>
      </c>
      <c r="H11" s="137" t="s">
        <v>38</v>
      </c>
      <c r="I11" s="137" t="s">
        <v>49</v>
      </c>
      <c r="J11" s="138" t="s">
        <v>238</v>
      </c>
      <c r="K11" s="133" t="s">
        <v>168</v>
      </c>
      <c r="L11" s="139">
        <v>155580558.72</v>
      </c>
      <c r="M11" s="139">
        <v>92680855</v>
      </c>
      <c r="N11" s="139">
        <v>78778727</v>
      </c>
      <c r="O11" s="139">
        <v>7877872.7000000002</v>
      </c>
      <c r="P11" s="139">
        <f t="shared" si="0"/>
        <v>62899703.719999999</v>
      </c>
      <c r="Q11" s="139"/>
      <c r="R11" s="139"/>
      <c r="S11" s="139"/>
      <c r="T11" s="140">
        <v>0</v>
      </c>
      <c r="U11" s="150">
        <v>0</v>
      </c>
      <c r="V11" s="150">
        <v>0</v>
      </c>
      <c r="W11" s="139" t="s">
        <v>67</v>
      </c>
      <c r="X11" s="133" t="s">
        <v>203</v>
      </c>
      <c r="Y11" s="144" t="s">
        <v>208</v>
      </c>
      <c r="Z11" s="145" t="s">
        <v>224</v>
      </c>
      <c r="AA11" s="151">
        <v>0</v>
      </c>
      <c r="AB11" s="142">
        <f t="shared" si="1"/>
        <v>7877872.7000000002</v>
      </c>
      <c r="AC11" s="143" t="s">
        <v>219</v>
      </c>
      <c r="AD11" s="143" t="s">
        <v>218</v>
      </c>
      <c r="AE11" s="11"/>
      <c r="AF11" s="11"/>
    </row>
    <row r="12" spans="1:35" ht="60.75" customHeight="1" x14ac:dyDescent="0.25">
      <c r="A12" s="10">
        <v>3</v>
      </c>
      <c r="B12" s="35" t="s">
        <v>23</v>
      </c>
      <c r="C12" s="73" t="s">
        <v>24</v>
      </c>
      <c r="D12" s="125" t="s">
        <v>34</v>
      </c>
      <c r="E12" s="9" t="s">
        <v>33</v>
      </c>
      <c r="F12" s="9" t="s">
        <v>36</v>
      </c>
      <c r="G12" s="9" t="s">
        <v>47</v>
      </c>
      <c r="H12" s="9" t="s">
        <v>38</v>
      </c>
      <c r="I12" s="9" t="s">
        <v>63</v>
      </c>
      <c r="J12" s="126" t="s">
        <v>81</v>
      </c>
      <c r="K12" s="9" t="s">
        <v>75</v>
      </c>
      <c r="L12" s="127">
        <v>36035252.030000001</v>
      </c>
      <c r="M12" s="130">
        <v>21783620</v>
      </c>
      <c r="N12" s="127">
        <v>18516077</v>
      </c>
      <c r="O12" s="127">
        <v>1851607.7</v>
      </c>
      <c r="P12" s="127">
        <v>14251632.029999999</v>
      </c>
      <c r="Q12" s="201">
        <v>179108.91</v>
      </c>
      <c r="R12" s="259"/>
      <c r="S12" s="127">
        <v>30080</v>
      </c>
      <c r="T12" s="128">
        <v>35388.5</v>
      </c>
      <c r="U12" s="128">
        <v>30080</v>
      </c>
      <c r="V12" s="131">
        <v>0</v>
      </c>
      <c r="W12" s="127" t="s">
        <v>67</v>
      </c>
      <c r="X12" s="33" t="s">
        <v>198</v>
      </c>
      <c r="Y12" s="33" t="s">
        <v>200</v>
      </c>
      <c r="Z12" s="32" t="s">
        <v>163</v>
      </c>
      <c r="AA12" s="129">
        <v>0</v>
      </c>
      <c r="AB12" s="113">
        <f t="shared" si="1"/>
        <v>1851607.7</v>
      </c>
      <c r="AC12" s="111" t="s">
        <v>259</v>
      </c>
      <c r="AD12" s="111" t="s">
        <v>263</v>
      </c>
      <c r="AE12" s="246" t="s">
        <v>262</v>
      </c>
      <c r="AF12" s="246"/>
    </row>
    <row r="13" spans="1:35" ht="62.45" customHeight="1" x14ac:dyDescent="0.25">
      <c r="A13" s="227">
        <v>4</v>
      </c>
      <c r="B13" s="230" t="s">
        <v>25</v>
      </c>
      <c r="C13" s="233" t="s">
        <v>26</v>
      </c>
      <c r="D13" s="2" t="s">
        <v>34</v>
      </c>
      <c r="E13" s="3" t="s">
        <v>33</v>
      </c>
      <c r="F13" s="3" t="s">
        <v>37</v>
      </c>
      <c r="G13" s="5" t="s">
        <v>48</v>
      </c>
      <c r="H13" s="3" t="s">
        <v>38</v>
      </c>
      <c r="I13" s="5" t="s">
        <v>61</v>
      </c>
      <c r="J13" s="6" t="s">
        <v>79</v>
      </c>
      <c r="K13" s="7" t="s">
        <v>89</v>
      </c>
      <c r="L13" s="217">
        <v>8877471.1400000006</v>
      </c>
      <c r="M13" s="217">
        <v>8915496</v>
      </c>
      <c r="N13" s="217">
        <v>7310707</v>
      </c>
      <c r="O13" s="217">
        <v>1430961.01</v>
      </c>
      <c r="P13" s="217">
        <v>-38024.859999999404</v>
      </c>
      <c r="Q13" s="260">
        <v>208257.83</v>
      </c>
      <c r="R13" s="261"/>
      <c r="S13" s="217">
        <f>U13</f>
        <v>42692.85</v>
      </c>
      <c r="T13" s="222">
        <v>52064.46</v>
      </c>
      <c r="U13" s="222">
        <v>42692.85</v>
      </c>
      <c r="V13" s="222">
        <f>$U$13</f>
        <v>42692.85</v>
      </c>
      <c r="W13" s="37" t="s">
        <v>67</v>
      </c>
      <c r="X13" s="78" t="s">
        <v>206</v>
      </c>
      <c r="Y13" s="78" t="s">
        <v>199</v>
      </c>
      <c r="Z13" s="78" t="s">
        <v>229</v>
      </c>
      <c r="AA13" s="111">
        <v>0.57999999999999996</v>
      </c>
      <c r="AB13" s="217">
        <f t="shared" si="1"/>
        <v>1388268.16</v>
      </c>
      <c r="AC13" s="277" t="s">
        <v>259</v>
      </c>
      <c r="AD13" s="277" t="s">
        <v>263</v>
      </c>
      <c r="AE13" s="280" t="s">
        <v>268</v>
      </c>
      <c r="AF13" s="281"/>
      <c r="AH13" s="42"/>
      <c r="AI13" s="42"/>
    </row>
    <row r="14" spans="1:35" ht="144" hidden="1" customHeight="1" x14ac:dyDescent="0.25">
      <c r="A14" s="228"/>
      <c r="B14" s="231"/>
      <c r="C14" s="234"/>
      <c r="D14" s="136" t="s">
        <v>34</v>
      </c>
      <c r="E14" s="137" t="s">
        <v>33</v>
      </c>
      <c r="F14" s="137" t="s">
        <v>35</v>
      </c>
      <c r="G14" s="137" t="s">
        <v>44</v>
      </c>
      <c r="H14" s="137" t="s">
        <v>38</v>
      </c>
      <c r="I14" s="137" t="s">
        <v>66</v>
      </c>
      <c r="J14" s="138" t="s">
        <v>239</v>
      </c>
      <c r="K14" s="133" t="s">
        <v>87</v>
      </c>
      <c r="L14" s="218"/>
      <c r="M14" s="218"/>
      <c r="N14" s="218"/>
      <c r="O14" s="218"/>
      <c r="P14" s="218"/>
      <c r="Q14" s="262"/>
      <c r="R14" s="263"/>
      <c r="S14" s="271"/>
      <c r="T14" s="223"/>
      <c r="U14" s="223"/>
      <c r="V14" s="223"/>
      <c r="W14" s="139" t="s">
        <v>67</v>
      </c>
      <c r="X14" s="144" t="s">
        <v>151</v>
      </c>
      <c r="Y14" s="144" t="s">
        <v>157</v>
      </c>
      <c r="Z14" s="145" t="s">
        <v>223</v>
      </c>
      <c r="AA14" s="151">
        <v>0</v>
      </c>
      <c r="AB14" s="218"/>
      <c r="AC14" s="291"/>
      <c r="AD14" s="278"/>
      <c r="AE14" s="282"/>
      <c r="AF14" s="283"/>
    </row>
    <row r="15" spans="1:35" ht="136.5" hidden="1" customHeight="1" x14ac:dyDescent="0.25">
      <c r="A15" s="228"/>
      <c r="B15" s="231"/>
      <c r="C15" s="234"/>
      <c r="D15" s="136" t="s">
        <v>34</v>
      </c>
      <c r="E15" s="137" t="s">
        <v>33</v>
      </c>
      <c r="F15" s="137" t="s">
        <v>35</v>
      </c>
      <c r="G15" s="137" t="s">
        <v>43</v>
      </c>
      <c r="H15" s="137" t="s">
        <v>38</v>
      </c>
      <c r="I15" s="137" t="s">
        <v>64</v>
      </c>
      <c r="J15" s="138" t="s">
        <v>239</v>
      </c>
      <c r="K15" s="133" t="s">
        <v>87</v>
      </c>
      <c r="L15" s="218"/>
      <c r="M15" s="218"/>
      <c r="N15" s="218"/>
      <c r="O15" s="218"/>
      <c r="P15" s="218"/>
      <c r="Q15" s="262"/>
      <c r="R15" s="263"/>
      <c r="S15" s="271"/>
      <c r="T15" s="223"/>
      <c r="U15" s="223"/>
      <c r="V15" s="223"/>
      <c r="W15" s="139" t="s">
        <v>67</v>
      </c>
      <c r="X15" s="144" t="s">
        <v>217</v>
      </c>
      <c r="Y15" s="144" t="s">
        <v>210</v>
      </c>
      <c r="Z15" s="145" t="s">
        <v>222</v>
      </c>
      <c r="AA15" s="151">
        <v>0</v>
      </c>
      <c r="AB15" s="218"/>
      <c r="AC15" s="291"/>
      <c r="AD15" s="278"/>
      <c r="AE15" s="282"/>
      <c r="AF15" s="283"/>
    </row>
    <row r="16" spans="1:35" ht="144" hidden="1" customHeight="1" x14ac:dyDescent="0.25">
      <c r="A16" s="228"/>
      <c r="B16" s="231"/>
      <c r="C16" s="234"/>
      <c r="D16" s="136"/>
      <c r="E16" s="137"/>
      <c r="F16" s="137" t="s">
        <v>36</v>
      </c>
      <c r="G16" s="137" t="s">
        <v>56</v>
      </c>
      <c r="H16" s="133" t="s">
        <v>70</v>
      </c>
      <c r="I16" s="133" t="s">
        <v>69</v>
      </c>
      <c r="J16" s="138" t="s">
        <v>240</v>
      </c>
      <c r="K16" s="137" t="s">
        <v>75</v>
      </c>
      <c r="L16" s="218"/>
      <c r="M16" s="218"/>
      <c r="N16" s="218"/>
      <c r="O16" s="218"/>
      <c r="P16" s="218"/>
      <c r="Q16" s="262"/>
      <c r="R16" s="263"/>
      <c r="S16" s="271"/>
      <c r="T16" s="223"/>
      <c r="U16" s="223"/>
      <c r="V16" s="223"/>
      <c r="W16" s="139" t="s">
        <v>67</v>
      </c>
      <c r="X16" s="144" t="s">
        <v>150</v>
      </c>
      <c r="Y16" s="144" t="s">
        <v>152</v>
      </c>
      <c r="Z16" s="145" t="s">
        <v>230</v>
      </c>
      <c r="AA16" s="151">
        <v>0</v>
      </c>
      <c r="AB16" s="218"/>
      <c r="AC16" s="291"/>
      <c r="AD16" s="278"/>
      <c r="AE16" s="282"/>
      <c r="AF16" s="283"/>
    </row>
    <row r="17" spans="1:93" s="189" customFormat="1" ht="11.25" customHeight="1" x14ac:dyDescent="0.25">
      <c r="A17" s="228"/>
      <c r="B17" s="231"/>
      <c r="C17" s="234"/>
      <c r="D17" s="125"/>
      <c r="E17" s="9"/>
      <c r="F17" s="9"/>
      <c r="G17" s="9"/>
      <c r="H17" s="10"/>
      <c r="I17" s="10"/>
      <c r="J17" s="126"/>
      <c r="K17" s="9"/>
      <c r="L17" s="218"/>
      <c r="M17" s="218"/>
      <c r="N17" s="218"/>
      <c r="O17" s="218"/>
      <c r="P17" s="218"/>
      <c r="Q17" s="262"/>
      <c r="R17" s="263"/>
      <c r="S17" s="271"/>
      <c r="T17" s="223"/>
      <c r="U17" s="223"/>
      <c r="V17" s="223"/>
      <c r="W17" s="127"/>
      <c r="X17" s="33"/>
      <c r="Y17" s="33"/>
      <c r="Z17" s="32"/>
      <c r="AA17" s="129"/>
      <c r="AB17" s="218"/>
      <c r="AC17" s="291"/>
      <c r="AD17" s="278"/>
      <c r="AE17" s="282"/>
      <c r="AF17" s="283"/>
    </row>
    <row r="18" spans="1:93" s="189" customFormat="1" ht="3" hidden="1" customHeight="1" x14ac:dyDescent="0.25">
      <c r="A18" s="228"/>
      <c r="B18" s="231"/>
      <c r="C18" s="234"/>
      <c r="D18" s="125"/>
      <c r="E18" s="9"/>
      <c r="F18" s="9"/>
      <c r="G18" s="9"/>
      <c r="H18" s="10"/>
      <c r="I18" s="10"/>
      <c r="J18" s="126"/>
      <c r="K18" s="9"/>
      <c r="L18" s="218"/>
      <c r="M18" s="218"/>
      <c r="N18" s="218"/>
      <c r="O18" s="218"/>
      <c r="P18" s="218"/>
      <c r="Q18" s="262"/>
      <c r="R18" s="263"/>
      <c r="S18" s="271"/>
      <c r="T18" s="223"/>
      <c r="U18" s="223"/>
      <c r="V18" s="223"/>
      <c r="W18" s="127"/>
      <c r="X18" s="33"/>
      <c r="Y18" s="33"/>
      <c r="Z18" s="32"/>
      <c r="AA18" s="129"/>
      <c r="AB18" s="218"/>
      <c r="AC18" s="291"/>
      <c r="AD18" s="278"/>
      <c r="AE18" s="282"/>
      <c r="AF18" s="283"/>
    </row>
    <row r="19" spans="1:93" s="189" customFormat="1" ht="36" hidden="1" customHeight="1" x14ac:dyDescent="0.25">
      <c r="A19" s="229"/>
      <c r="B19" s="232"/>
      <c r="C19" s="235"/>
      <c r="D19" s="125"/>
      <c r="E19" s="9"/>
      <c r="F19" s="9"/>
      <c r="G19" s="9"/>
      <c r="H19" s="10"/>
      <c r="I19" s="10"/>
      <c r="J19" s="126"/>
      <c r="K19" s="9"/>
      <c r="L19" s="219"/>
      <c r="M19" s="219"/>
      <c r="N19" s="219"/>
      <c r="O19" s="219"/>
      <c r="P19" s="219"/>
      <c r="Q19" s="264"/>
      <c r="R19" s="265"/>
      <c r="S19" s="272"/>
      <c r="T19" s="224"/>
      <c r="U19" s="224"/>
      <c r="V19" s="224"/>
      <c r="W19" s="127"/>
      <c r="X19" s="33"/>
      <c r="Y19" s="33"/>
      <c r="Z19" s="32"/>
      <c r="AA19" s="129"/>
      <c r="AB19" s="219"/>
      <c r="AC19" s="292"/>
      <c r="AD19" s="279"/>
      <c r="AE19" s="284"/>
      <c r="AF19" s="285"/>
    </row>
    <row r="20" spans="1:93" ht="60" customHeight="1" x14ac:dyDescent="0.25">
      <c r="A20" s="239">
        <v>5</v>
      </c>
      <c r="B20" s="236" t="s">
        <v>113</v>
      </c>
      <c r="C20" s="250" t="s">
        <v>170</v>
      </c>
      <c r="D20" s="3"/>
      <c r="E20" s="3"/>
      <c r="F20" s="3"/>
      <c r="G20" s="3"/>
      <c r="H20" s="3"/>
      <c r="I20" s="3"/>
      <c r="J20" s="3"/>
      <c r="K20" s="11"/>
      <c r="L20" s="217">
        <v>8046103.6799999997</v>
      </c>
      <c r="M20" s="217">
        <v>8115000</v>
      </c>
      <c r="N20" s="217">
        <v>6492000</v>
      </c>
      <c r="O20" s="217">
        <v>1243282.94</v>
      </c>
      <c r="P20" s="217">
        <f>L20-M20</f>
        <v>-68896.320000000298</v>
      </c>
      <c r="Q20" s="260">
        <v>1144984.08</v>
      </c>
      <c r="R20" s="261"/>
      <c r="S20" s="217">
        <f>U20</f>
        <v>228996.82</v>
      </c>
      <c r="T20" s="69">
        <v>286246.02</v>
      </c>
      <c r="U20" s="222">
        <v>228996.82</v>
      </c>
      <c r="V20" s="222">
        <f>$U$20</f>
        <v>228996.82</v>
      </c>
      <c r="W20" s="37" t="s">
        <v>67</v>
      </c>
      <c r="X20" s="78" t="s">
        <v>207</v>
      </c>
      <c r="Y20" s="78" t="s">
        <v>209</v>
      </c>
      <c r="Z20" s="78" t="s">
        <v>231</v>
      </c>
      <c r="AA20" s="168">
        <v>3.53</v>
      </c>
      <c r="AB20" s="217">
        <f>O20-V20</f>
        <v>1014286.1199999999</v>
      </c>
      <c r="AC20" s="277" t="s">
        <v>259</v>
      </c>
      <c r="AD20" s="246" t="s">
        <v>263</v>
      </c>
      <c r="AE20" s="286" t="s">
        <v>269</v>
      </c>
      <c r="AF20" s="286"/>
      <c r="AI20" s="42"/>
    </row>
    <row r="21" spans="1:93" ht="126.75" hidden="1" customHeight="1" x14ac:dyDescent="0.25">
      <c r="A21" s="239"/>
      <c r="B21" s="237"/>
      <c r="C21" s="251"/>
      <c r="D21" s="3"/>
      <c r="E21" s="3"/>
      <c r="F21" s="3" t="s">
        <v>82</v>
      </c>
      <c r="G21" s="3" t="s">
        <v>73</v>
      </c>
      <c r="H21" s="3"/>
      <c r="I21" s="3"/>
      <c r="J21" s="3" t="s">
        <v>241</v>
      </c>
      <c r="K21" s="11"/>
      <c r="L21" s="218"/>
      <c r="M21" s="218"/>
      <c r="N21" s="218"/>
      <c r="O21" s="218"/>
      <c r="P21" s="218"/>
      <c r="Q21" s="262"/>
      <c r="R21" s="263"/>
      <c r="S21" s="271"/>
      <c r="T21" s="69">
        <v>0</v>
      </c>
      <c r="U21" s="223"/>
      <c r="V21" s="223"/>
      <c r="W21" s="37"/>
      <c r="X21" s="78"/>
      <c r="Y21" s="78"/>
      <c r="Z21" s="78"/>
      <c r="AA21" s="111">
        <v>0.63</v>
      </c>
      <c r="AB21" s="218"/>
      <c r="AC21" s="291"/>
      <c r="AD21" s="246"/>
      <c r="AE21" s="287"/>
      <c r="AF21" s="287"/>
    </row>
    <row r="22" spans="1:93" ht="1.5" customHeight="1" x14ac:dyDescent="0.25">
      <c r="A22" s="239"/>
      <c r="B22" s="237"/>
      <c r="C22" s="251"/>
      <c r="D22" s="3"/>
      <c r="E22" s="3"/>
      <c r="F22" s="3"/>
      <c r="G22" s="3"/>
      <c r="H22" s="3"/>
      <c r="I22" s="3"/>
      <c r="J22" s="3"/>
      <c r="K22" s="11"/>
      <c r="L22" s="218"/>
      <c r="M22" s="218"/>
      <c r="N22" s="218"/>
      <c r="O22" s="218"/>
      <c r="P22" s="218"/>
      <c r="Q22" s="262"/>
      <c r="R22" s="263"/>
      <c r="S22" s="271"/>
      <c r="T22" s="69"/>
      <c r="U22" s="223"/>
      <c r="V22" s="223"/>
      <c r="W22" s="37"/>
      <c r="X22" s="78"/>
      <c r="Y22" s="78"/>
      <c r="Z22" s="78"/>
      <c r="AA22" s="111"/>
      <c r="AB22" s="218"/>
      <c r="AC22" s="291"/>
      <c r="AD22" s="246"/>
      <c r="AE22" s="287"/>
      <c r="AF22" s="287"/>
    </row>
    <row r="23" spans="1:93" ht="25.5" hidden="1" customHeight="1" x14ac:dyDescent="0.25">
      <c r="A23" s="239"/>
      <c r="B23" s="237"/>
      <c r="C23" s="251"/>
      <c r="D23" s="3"/>
      <c r="E23" s="3"/>
      <c r="F23" s="3"/>
      <c r="G23" s="3"/>
      <c r="H23" s="3"/>
      <c r="I23" s="3"/>
      <c r="J23" s="3"/>
      <c r="K23" s="11"/>
      <c r="L23" s="218"/>
      <c r="M23" s="218"/>
      <c r="N23" s="218"/>
      <c r="O23" s="218"/>
      <c r="P23" s="218"/>
      <c r="Q23" s="262"/>
      <c r="R23" s="263"/>
      <c r="S23" s="271"/>
      <c r="T23" s="69"/>
      <c r="U23" s="223"/>
      <c r="V23" s="223"/>
      <c r="W23" s="37"/>
      <c r="X23" s="78"/>
      <c r="Y23" s="78"/>
      <c r="Z23" s="78"/>
      <c r="AA23" s="111"/>
      <c r="AB23" s="218"/>
      <c r="AC23" s="291"/>
      <c r="AD23" s="246"/>
      <c r="AE23" s="287"/>
      <c r="AF23" s="287"/>
    </row>
    <row r="24" spans="1:93" ht="57" hidden="1" customHeight="1" x14ac:dyDescent="0.25">
      <c r="A24" s="239"/>
      <c r="B24" s="238"/>
      <c r="C24" s="252"/>
      <c r="D24" s="3"/>
      <c r="E24" s="3"/>
      <c r="F24" s="3"/>
      <c r="G24" s="3"/>
      <c r="H24" s="3"/>
      <c r="I24" s="3"/>
      <c r="J24" s="3"/>
      <c r="K24" s="11"/>
      <c r="L24" s="219"/>
      <c r="M24" s="219"/>
      <c r="N24" s="219"/>
      <c r="O24" s="219"/>
      <c r="P24" s="219"/>
      <c r="Q24" s="264"/>
      <c r="R24" s="265"/>
      <c r="S24" s="272"/>
      <c r="T24" s="69"/>
      <c r="U24" s="224"/>
      <c r="V24" s="224"/>
      <c r="W24" s="37"/>
      <c r="X24" s="78"/>
      <c r="Y24" s="78"/>
      <c r="Z24" s="78"/>
      <c r="AA24" s="111"/>
      <c r="AB24" s="219"/>
      <c r="AC24" s="291"/>
      <c r="AD24" s="277"/>
      <c r="AE24" s="288"/>
      <c r="AF24" s="288"/>
    </row>
    <row r="25" spans="1:93" s="51" customFormat="1" ht="19.5" customHeight="1" x14ac:dyDescent="0.25">
      <c r="A25" s="255" t="s">
        <v>186</v>
      </c>
      <c r="B25" s="256"/>
      <c r="C25" s="257"/>
      <c r="D25" s="49"/>
      <c r="E25" s="49"/>
      <c r="F25" s="49"/>
      <c r="G25" s="49"/>
      <c r="H25" s="49"/>
      <c r="I25" s="49"/>
      <c r="J25" s="49"/>
      <c r="K25" s="49"/>
      <c r="L25" s="65">
        <f>L7+L8+L12+L13+L20</f>
        <v>179731893.70999998</v>
      </c>
      <c r="M25" s="65">
        <f>M7+M8+M12+M13+M20</f>
        <v>143361073</v>
      </c>
      <c r="N25" s="65">
        <f>N7+N8+N12+N13+N20</f>
        <v>90161691</v>
      </c>
      <c r="O25" s="65">
        <f>SUM(O7:O24)</f>
        <v>25901690.740000002</v>
      </c>
      <c r="P25" s="65">
        <f>P7+P8+P12+P13+P20</f>
        <v>36370820.709999993</v>
      </c>
      <c r="Q25" s="258">
        <f>Q7+Q8+Q12+Q13+Q20</f>
        <v>3146253.39</v>
      </c>
      <c r="R25" s="259"/>
      <c r="S25" s="65">
        <f>SUM(S7:S24)</f>
        <v>525418.19999999995</v>
      </c>
      <c r="T25" s="65">
        <f>SUM(T6:T21)</f>
        <v>775404.69000000006</v>
      </c>
      <c r="U25" s="65">
        <f>U7+U8+U12+U13+U20</f>
        <v>525418.19999999995</v>
      </c>
      <c r="V25" s="65">
        <f>V7+V8+V12+V13+V20</f>
        <v>278984.73</v>
      </c>
      <c r="W25" s="65"/>
      <c r="X25" s="50"/>
      <c r="Y25" s="50"/>
      <c r="Z25" s="50"/>
      <c r="AA25" s="164"/>
      <c r="AB25" s="122">
        <f>SUM(AB7:AB24)</f>
        <v>25622706.010000002</v>
      </c>
      <c r="AC25" s="275"/>
      <c r="AD25" s="276"/>
      <c r="AE25" s="276"/>
      <c r="AF25" s="276"/>
      <c r="AG25" s="60"/>
      <c r="AH25" s="60"/>
      <c r="AI25" s="60"/>
      <c r="AJ25" s="60"/>
      <c r="AK25" s="60"/>
      <c r="AL25" s="60"/>
      <c r="AM25" s="60"/>
      <c r="AN25" s="60"/>
      <c r="AO25" s="60"/>
      <c r="AP25" s="60"/>
      <c r="AQ25" s="60"/>
      <c r="AR25" s="60"/>
      <c r="AS25" s="60"/>
      <c r="AT25" s="60"/>
      <c r="AU25" s="60"/>
      <c r="AV25" s="60"/>
      <c r="AW25" s="60"/>
      <c r="AX25" s="60"/>
      <c r="AY25" s="60"/>
      <c r="AZ25" s="60"/>
      <c r="BA25" s="60"/>
      <c r="BB25" s="60"/>
      <c r="BC25" s="60"/>
      <c r="BD25" s="60"/>
      <c r="BE25" s="60"/>
      <c r="BF25" s="60"/>
      <c r="BG25" s="60"/>
      <c r="BH25" s="60"/>
      <c r="BI25" s="60"/>
      <c r="BJ25" s="60"/>
      <c r="BK25" s="60"/>
      <c r="BL25" s="60"/>
      <c r="BM25" s="60"/>
      <c r="BN25" s="60"/>
      <c r="BO25" s="60"/>
      <c r="BP25" s="60"/>
      <c r="BQ25" s="60"/>
      <c r="BR25" s="60"/>
      <c r="BS25" s="60"/>
      <c r="BT25" s="60"/>
      <c r="BU25" s="60"/>
      <c r="BV25" s="60"/>
      <c r="BW25" s="60"/>
      <c r="BX25" s="60"/>
      <c r="BY25" s="60"/>
      <c r="BZ25" s="60"/>
      <c r="CA25" s="60"/>
      <c r="CB25" s="60"/>
      <c r="CC25" s="60"/>
      <c r="CD25" s="60"/>
      <c r="CE25" s="60"/>
      <c r="CF25" s="60"/>
      <c r="CG25" s="60"/>
      <c r="CH25" s="60"/>
      <c r="CI25" s="60"/>
      <c r="CJ25" s="60"/>
      <c r="CK25" s="60"/>
      <c r="CL25" s="60"/>
      <c r="CM25" s="60"/>
      <c r="CN25" s="60"/>
      <c r="CO25" s="60"/>
    </row>
    <row r="26" spans="1:93" s="59" customFormat="1" ht="19.5" hidden="1" customHeight="1" x14ac:dyDescent="0.25">
      <c r="A26" s="92" t="s">
        <v>189</v>
      </c>
      <c r="B26" s="91"/>
      <c r="C26" s="55"/>
      <c r="D26" s="56"/>
      <c r="E26" s="56"/>
      <c r="F26" s="56"/>
      <c r="G26" s="56"/>
      <c r="H26" s="56"/>
      <c r="I26" s="56"/>
      <c r="J26" s="56"/>
      <c r="K26" s="56"/>
      <c r="L26" s="66">
        <v>621822357.57000005</v>
      </c>
      <c r="M26" s="66"/>
      <c r="N26" s="66"/>
      <c r="O26" s="66">
        <v>40023438.840000004</v>
      </c>
      <c r="P26" s="66"/>
      <c r="Q26" s="66"/>
      <c r="R26" s="66"/>
      <c r="S26" s="66"/>
      <c r="T26" s="66"/>
      <c r="U26" s="57"/>
      <c r="V26" s="57"/>
      <c r="W26" s="66"/>
      <c r="X26" s="58"/>
      <c r="Y26" s="58"/>
      <c r="Z26" s="58"/>
      <c r="AA26" s="165"/>
      <c r="AB26" s="121"/>
      <c r="AC26" s="123"/>
      <c r="AD26" s="124"/>
      <c r="AE26" s="60"/>
      <c r="AF26" s="60"/>
      <c r="AG26" s="60"/>
      <c r="AH26" s="60"/>
      <c r="AI26" s="60"/>
      <c r="AJ26" s="60"/>
      <c r="AK26" s="60"/>
      <c r="AL26" s="60"/>
      <c r="AM26" s="60"/>
      <c r="AN26" s="60"/>
      <c r="AO26" s="60"/>
      <c r="AP26" s="60"/>
      <c r="AQ26" s="60"/>
      <c r="AR26" s="60"/>
      <c r="AS26" s="60"/>
      <c r="AT26" s="60"/>
      <c r="AU26" s="60"/>
      <c r="AV26" s="60"/>
      <c r="AW26" s="60"/>
      <c r="AX26" s="60"/>
      <c r="AY26" s="60"/>
      <c r="AZ26" s="60"/>
      <c r="BA26" s="60"/>
      <c r="BB26" s="60"/>
      <c r="BC26" s="60"/>
      <c r="BD26" s="60"/>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row>
    <row r="27" spans="1:93" s="59" customFormat="1" ht="19.5" hidden="1" customHeight="1" x14ac:dyDescent="0.25">
      <c r="A27" s="114" t="s">
        <v>187</v>
      </c>
      <c r="B27" s="115"/>
      <c r="C27" s="116"/>
      <c r="D27" s="117"/>
      <c r="E27" s="117"/>
      <c r="F27" s="117"/>
      <c r="G27" s="117"/>
      <c r="H27" s="117"/>
      <c r="I27" s="117"/>
      <c r="J27" s="117"/>
      <c r="K27" s="117"/>
      <c r="L27" s="72">
        <f>L11+L14+L15</f>
        <v>155580558.72</v>
      </c>
      <c r="M27" s="72">
        <f>M11+M14+M15</f>
        <v>92680855</v>
      </c>
      <c r="N27" s="72">
        <f>N11+N14+N15</f>
        <v>78778727</v>
      </c>
      <c r="O27" s="72">
        <f>O11++O14+O15</f>
        <v>7877872.7000000002</v>
      </c>
      <c r="P27" s="72">
        <f>P11+P14+P15</f>
        <v>62899703.719999999</v>
      </c>
      <c r="Q27" s="72"/>
      <c r="R27" s="72"/>
      <c r="S27" s="72"/>
      <c r="T27" s="72"/>
      <c r="U27" s="118"/>
      <c r="V27" s="118"/>
      <c r="W27" s="119"/>
      <c r="X27" s="120"/>
      <c r="Y27" s="120"/>
      <c r="Z27" s="120"/>
      <c r="AA27" s="166"/>
      <c r="AB27" s="107"/>
      <c r="AC27" s="112"/>
      <c r="AD27" s="112"/>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60"/>
      <c r="BK27" s="60"/>
      <c r="BL27" s="60"/>
      <c r="BM27" s="60"/>
      <c r="BN27" s="60"/>
      <c r="BO27" s="60"/>
      <c r="BP27" s="60"/>
      <c r="BQ27" s="60"/>
      <c r="BR27" s="60"/>
      <c r="BS27" s="60"/>
      <c r="BT27" s="60"/>
      <c r="BU27" s="60"/>
      <c r="BV27" s="60"/>
      <c r="BW27" s="60"/>
      <c r="BX27" s="60"/>
      <c r="BY27" s="60"/>
      <c r="BZ27" s="60"/>
      <c r="CA27" s="60"/>
      <c r="CB27" s="60"/>
      <c r="CC27" s="60"/>
      <c r="CD27" s="60"/>
      <c r="CE27" s="60"/>
      <c r="CF27" s="60"/>
      <c r="CG27" s="60"/>
      <c r="CH27" s="60"/>
      <c r="CI27" s="60"/>
      <c r="CJ27" s="60"/>
      <c r="CK27" s="60"/>
      <c r="CL27" s="60"/>
      <c r="CM27" s="60"/>
      <c r="CN27" s="60"/>
      <c r="CO27" s="60"/>
    </row>
    <row r="28" spans="1:93" s="59" customFormat="1" ht="42" hidden="1" customHeight="1" x14ac:dyDescent="0.25">
      <c r="A28" s="89" t="s">
        <v>188</v>
      </c>
      <c r="B28" s="90"/>
      <c r="C28" s="52"/>
      <c r="D28" s="52"/>
      <c r="E28" s="52"/>
      <c r="F28" s="52"/>
      <c r="G28" s="52"/>
      <c r="H28" s="52"/>
      <c r="I28" s="52"/>
      <c r="J28" s="52"/>
      <c r="K28" s="52"/>
      <c r="L28" s="53">
        <v>194843351.56999999</v>
      </c>
      <c r="M28" s="53"/>
      <c r="N28" s="53"/>
      <c r="O28" s="53">
        <v>12541135.189999999</v>
      </c>
      <c r="P28" s="53"/>
      <c r="Q28" s="53"/>
      <c r="R28" s="53"/>
      <c r="S28" s="53"/>
      <c r="T28" s="53"/>
      <c r="U28" s="53"/>
      <c r="V28" s="53"/>
      <c r="W28" s="64"/>
      <c r="X28" s="54"/>
      <c r="Y28" s="54"/>
      <c r="Z28" s="54"/>
      <c r="AA28" s="166"/>
      <c r="AB28" s="107"/>
      <c r="AC28" s="112"/>
      <c r="AD28" s="112"/>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c r="BM28" s="60"/>
      <c r="BN28" s="60"/>
      <c r="BO28" s="60"/>
      <c r="BP28" s="60"/>
      <c r="BQ28" s="60"/>
      <c r="BR28" s="60"/>
      <c r="BS28" s="60"/>
      <c r="BT28" s="60"/>
      <c r="BU28" s="60"/>
      <c r="BV28" s="60"/>
      <c r="BW28" s="60"/>
      <c r="BX28" s="60"/>
      <c r="BY28" s="60"/>
      <c r="BZ28" s="60"/>
      <c r="CA28" s="60"/>
      <c r="CB28" s="60"/>
      <c r="CC28" s="60"/>
      <c r="CD28" s="60"/>
      <c r="CE28" s="60"/>
      <c r="CF28" s="60"/>
      <c r="CG28" s="60"/>
      <c r="CH28" s="60"/>
      <c r="CI28" s="60"/>
      <c r="CJ28" s="60"/>
      <c r="CK28" s="60"/>
      <c r="CL28" s="60"/>
      <c r="CM28" s="60"/>
      <c r="CN28" s="60"/>
      <c r="CO28" s="60"/>
    </row>
    <row r="29" spans="1:93" ht="18.75" hidden="1" x14ac:dyDescent="0.25">
      <c r="A29" s="85" t="s">
        <v>31</v>
      </c>
      <c r="B29" s="86"/>
      <c r="C29" s="86"/>
      <c r="D29" s="86"/>
      <c r="E29" s="86"/>
      <c r="F29" s="87"/>
      <c r="G29" s="87"/>
      <c r="H29" s="87"/>
      <c r="I29" s="87"/>
      <c r="J29" s="87"/>
      <c r="K29" s="87"/>
      <c r="L29" s="87"/>
      <c r="M29" s="87"/>
      <c r="N29" s="87"/>
      <c r="O29" s="87"/>
      <c r="P29" s="87"/>
      <c r="Q29" s="87"/>
      <c r="R29" s="87"/>
      <c r="S29" s="87"/>
      <c r="T29" s="87"/>
      <c r="U29" s="87"/>
      <c r="V29" s="87"/>
      <c r="W29" s="87"/>
      <c r="X29" s="87"/>
      <c r="Y29" s="87"/>
      <c r="Z29" s="87"/>
      <c r="AA29" s="167"/>
      <c r="AB29" s="108"/>
    </row>
    <row r="30" spans="1:93" ht="67.5" customHeight="1" x14ac:dyDescent="0.3">
      <c r="A30" s="153"/>
      <c r="B30" s="154"/>
      <c r="C30" s="155"/>
      <c r="D30" s="156"/>
      <c r="E30" s="156"/>
      <c r="F30" s="157"/>
      <c r="G30" s="158"/>
      <c r="H30" s="157"/>
      <c r="I30" s="159"/>
      <c r="J30" s="152"/>
      <c r="K30" s="160"/>
      <c r="L30" s="161"/>
      <c r="N30" s="198"/>
      <c r="O30" s="199"/>
      <c r="P30" s="198"/>
      <c r="Q30" s="198"/>
      <c r="R30" s="198"/>
      <c r="S30" s="198"/>
      <c r="T30" s="198"/>
      <c r="V30" s="161"/>
      <c r="W30" s="162"/>
      <c r="X30" s="11"/>
      <c r="Y30" s="11"/>
      <c r="Z30" s="11"/>
      <c r="AA30" s="109"/>
      <c r="AB30" s="109"/>
      <c r="AC30" s="198"/>
    </row>
    <row r="31" spans="1:93" ht="16.5" hidden="1" customHeight="1" x14ac:dyDescent="0.25">
      <c r="A31" s="83" t="s">
        <v>182</v>
      </c>
      <c r="B31" s="84"/>
      <c r="C31" s="84"/>
      <c r="D31" s="84"/>
      <c r="E31" s="84"/>
      <c r="F31" s="84"/>
      <c r="G31" s="84"/>
      <c r="H31" s="84"/>
      <c r="I31" s="84"/>
      <c r="J31" s="84"/>
      <c r="K31" s="84"/>
      <c r="L31" s="84"/>
      <c r="M31" s="84"/>
      <c r="N31" s="84"/>
      <c r="O31" s="84"/>
      <c r="P31" s="84"/>
      <c r="Q31" s="84"/>
      <c r="R31" s="84"/>
      <c r="S31" s="84"/>
      <c r="T31" s="84"/>
      <c r="U31" s="84"/>
      <c r="V31" s="84"/>
      <c r="W31" s="84"/>
      <c r="X31" s="84"/>
      <c r="Y31" s="84"/>
      <c r="Z31" s="84"/>
      <c r="AA31" s="110"/>
      <c r="AB31" s="110"/>
    </row>
    <row r="32" spans="1:93" ht="70.150000000000006" hidden="1" customHeight="1" x14ac:dyDescent="0.25">
      <c r="A32" s="208" t="s">
        <v>0</v>
      </c>
      <c r="B32" s="225" t="s">
        <v>1</v>
      </c>
      <c r="C32" s="225" t="s">
        <v>2</v>
      </c>
      <c r="D32" s="84"/>
      <c r="E32" s="84"/>
      <c r="F32" s="84"/>
      <c r="G32" s="84"/>
      <c r="H32" s="84"/>
      <c r="I32" s="84"/>
      <c r="J32" s="84"/>
      <c r="K32" s="84"/>
      <c r="L32" s="208" t="s">
        <v>248</v>
      </c>
      <c r="M32" s="208" t="s">
        <v>249</v>
      </c>
      <c r="N32" s="208" t="s">
        <v>250</v>
      </c>
      <c r="O32" s="208" t="s">
        <v>251</v>
      </c>
      <c r="P32" s="208" t="s">
        <v>242</v>
      </c>
      <c r="Q32" s="183"/>
      <c r="R32" s="183"/>
      <c r="S32" s="183"/>
      <c r="T32" s="210" t="s">
        <v>252</v>
      </c>
      <c r="U32" s="211"/>
      <c r="V32" s="212"/>
      <c r="W32" s="81" t="s">
        <v>190</v>
      </c>
      <c r="X32" s="81" t="s">
        <v>141</v>
      </c>
      <c r="Y32" s="88"/>
      <c r="Z32" s="81" t="s">
        <v>142</v>
      </c>
      <c r="AA32" s="208" t="s">
        <v>220</v>
      </c>
      <c r="AB32" s="205" t="s">
        <v>255</v>
      </c>
    </row>
    <row r="33" spans="1:29" ht="35.25" hidden="1" customHeight="1" x14ac:dyDescent="0.25">
      <c r="A33" s="209"/>
      <c r="B33" s="226"/>
      <c r="C33" s="226"/>
      <c r="D33" s="84"/>
      <c r="E33" s="84"/>
      <c r="F33" s="84"/>
      <c r="G33" s="84"/>
      <c r="H33" s="84"/>
      <c r="I33" s="84"/>
      <c r="J33" s="84"/>
      <c r="K33" s="84"/>
      <c r="L33" s="209"/>
      <c r="M33" s="209"/>
      <c r="N33" s="209"/>
      <c r="O33" s="209"/>
      <c r="P33" s="209"/>
      <c r="Q33" s="187"/>
      <c r="R33" s="187"/>
      <c r="S33" s="187"/>
      <c r="T33" s="213" t="s">
        <v>196</v>
      </c>
      <c r="U33" s="214"/>
      <c r="V33" s="93" t="s">
        <v>197</v>
      </c>
      <c r="W33" s="82" t="s">
        <v>191</v>
      </c>
      <c r="X33" s="82"/>
      <c r="Y33" s="88"/>
      <c r="Z33" s="82"/>
      <c r="AA33" s="209"/>
      <c r="AB33" s="205"/>
    </row>
    <row r="34" spans="1:29" ht="68.25" hidden="1" customHeight="1" x14ac:dyDescent="0.25">
      <c r="A34" s="4">
        <v>14</v>
      </c>
      <c r="B34" s="61" t="s">
        <v>52</v>
      </c>
      <c r="C34" s="74" t="s">
        <v>53</v>
      </c>
      <c r="D34" s="62"/>
      <c r="E34" s="5"/>
      <c r="F34" s="5" t="s">
        <v>36</v>
      </c>
      <c r="G34" s="5" t="s">
        <v>55</v>
      </c>
      <c r="H34" s="4" t="s">
        <v>70</v>
      </c>
      <c r="I34" s="4" t="s">
        <v>68</v>
      </c>
      <c r="J34" s="63" t="s">
        <v>80</v>
      </c>
      <c r="K34" s="4" t="s">
        <v>88</v>
      </c>
      <c r="L34" s="67">
        <v>35236529.880000003</v>
      </c>
      <c r="M34" s="64">
        <v>35240000</v>
      </c>
      <c r="N34" s="64">
        <v>26430000</v>
      </c>
      <c r="O34" s="64">
        <v>5283397.41</v>
      </c>
      <c r="P34" s="64">
        <f t="shared" ref="P34:P46" si="2">L34-M34</f>
        <v>-3470.1199999973178</v>
      </c>
      <c r="Q34" s="184"/>
      <c r="R34" s="184"/>
      <c r="S34" s="184"/>
      <c r="T34" s="206">
        <v>0</v>
      </c>
      <c r="U34" s="207"/>
      <c r="V34" s="72">
        <v>0</v>
      </c>
      <c r="W34" s="64" t="s">
        <v>67</v>
      </c>
      <c r="X34" s="43" t="s">
        <v>146</v>
      </c>
      <c r="Y34" s="43" t="s">
        <v>158</v>
      </c>
      <c r="Z34" s="68" t="s">
        <v>194</v>
      </c>
      <c r="AA34" s="177"/>
      <c r="AB34" s="131">
        <f t="shared" ref="AB34:AB46" si="3">O34-V34</f>
        <v>5283397.41</v>
      </c>
    </row>
    <row r="35" spans="1:29" ht="68.25" hidden="1" customHeight="1" x14ac:dyDescent="0.25">
      <c r="A35" s="10">
        <v>15</v>
      </c>
      <c r="B35" s="35" t="s">
        <v>19</v>
      </c>
      <c r="C35" s="75" t="s">
        <v>20</v>
      </c>
      <c r="D35" s="2" t="s">
        <v>34</v>
      </c>
      <c r="E35" s="3" t="s">
        <v>33</v>
      </c>
      <c r="F35" s="9" t="s">
        <v>37</v>
      </c>
      <c r="G35" s="9" t="s">
        <v>45</v>
      </c>
      <c r="H35" s="9" t="s">
        <v>38</v>
      </c>
      <c r="I35" s="9" t="s">
        <v>49</v>
      </c>
      <c r="J35" s="6" t="s">
        <v>50</v>
      </c>
      <c r="K35" s="3" t="s">
        <v>75</v>
      </c>
      <c r="L35" s="69">
        <v>3059201.99</v>
      </c>
      <c r="M35" s="37">
        <v>3056478</v>
      </c>
      <c r="N35" s="37">
        <v>2567441</v>
      </c>
      <c r="O35" s="37">
        <v>513488.2</v>
      </c>
      <c r="P35" s="127">
        <f t="shared" si="2"/>
        <v>2723.9900000002235</v>
      </c>
      <c r="Q35" s="185"/>
      <c r="R35" s="185"/>
      <c r="S35" s="185"/>
      <c r="T35" s="201">
        <v>0</v>
      </c>
      <c r="U35" s="202"/>
      <c r="V35" s="127">
        <v>0</v>
      </c>
      <c r="W35" s="37" t="s">
        <v>67</v>
      </c>
      <c r="X35" s="29"/>
      <c r="Y35" s="31" t="s">
        <v>172</v>
      </c>
      <c r="Z35" s="30" t="s">
        <v>193</v>
      </c>
      <c r="AA35" s="6"/>
      <c r="AB35" s="131">
        <f t="shared" si="3"/>
        <v>513488.2</v>
      </c>
    </row>
    <row r="36" spans="1:29" ht="240" hidden="1" customHeight="1" x14ac:dyDescent="0.25">
      <c r="A36" s="10">
        <v>16</v>
      </c>
      <c r="B36" s="35" t="s">
        <v>9</v>
      </c>
      <c r="C36" s="75" t="s">
        <v>10</v>
      </c>
      <c r="D36" s="125" t="s">
        <v>34</v>
      </c>
      <c r="E36" s="9" t="s">
        <v>33</v>
      </c>
      <c r="F36" s="9" t="s">
        <v>35</v>
      </c>
      <c r="G36" s="9" t="s">
        <v>41</v>
      </c>
      <c r="H36" s="9" t="s">
        <v>38</v>
      </c>
      <c r="I36" s="9" t="s">
        <v>72</v>
      </c>
      <c r="J36" s="126" t="s">
        <v>76</v>
      </c>
      <c r="K36" s="126" t="s">
        <v>143</v>
      </c>
      <c r="L36" s="128">
        <v>1411612.5</v>
      </c>
      <c r="M36" s="127">
        <v>1535000</v>
      </c>
      <c r="N36" s="127">
        <v>1304750</v>
      </c>
      <c r="O36" s="182">
        <v>222317.5</v>
      </c>
      <c r="P36" s="64">
        <f t="shared" si="2"/>
        <v>-123387.5</v>
      </c>
      <c r="Q36" s="184"/>
      <c r="R36" s="184"/>
      <c r="S36" s="184"/>
      <c r="T36" s="206">
        <v>77937.5</v>
      </c>
      <c r="U36" s="207"/>
      <c r="V36" s="64">
        <v>66246.87</v>
      </c>
      <c r="W36" s="67" t="s">
        <v>192</v>
      </c>
      <c r="X36" s="4" t="s">
        <v>149</v>
      </c>
      <c r="Y36" s="54" t="s">
        <v>153</v>
      </c>
      <c r="Z36" s="68" t="s">
        <v>181</v>
      </c>
      <c r="AA36" s="7" t="s">
        <v>221</v>
      </c>
      <c r="AB36" s="131">
        <f t="shared" si="3"/>
        <v>156070.63</v>
      </c>
      <c r="AC36" s="169"/>
    </row>
    <row r="37" spans="1:29" ht="31.15" hidden="1" customHeight="1" x14ac:dyDescent="0.25">
      <c r="A37" s="3">
        <v>17</v>
      </c>
      <c r="B37" s="35" t="s">
        <v>195</v>
      </c>
      <c r="C37" s="75" t="s">
        <v>159</v>
      </c>
      <c r="D37" s="3"/>
      <c r="E37" s="3"/>
      <c r="F37" s="3"/>
      <c r="G37" s="9"/>
      <c r="H37" s="9"/>
      <c r="I37" s="9"/>
      <c r="J37" s="3"/>
      <c r="K37" s="11"/>
      <c r="L37" s="71"/>
      <c r="M37" s="37">
        <v>20254524</v>
      </c>
      <c r="N37" s="37">
        <v>15190893</v>
      </c>
      <c r="O37" s="3"/>
      <c r="P37" s="64">
        <f t="shared" si="2"/>
        <v>-20254524</v>
      </c>
      <c r="Q37" s="184"/>
      <c r="R37" s="184"/>
      <c r="S37" s="184"/>
      <c r="T37" s="206">
        <v>0</v>
      </c>
      <c r="U37" s="207"/>
      <c r="V37" s="64">
        <v>0</v>
      </c>
      <c r="W37" s="34"/>
      <c r="X37" s="7" t="s">
        <v>162</v>
      </c>
      <c r="Y37" s="78" t="s">
        <v>160</v>
      </c>
      <c r="Z37" s="11"/>
      <c r="AA37" s="3"/>
      <c r="AB37" s="131">
        <f t="shared" si="3"/>
        <v>0</v>
      </c>
    </row>
    <row r="38" spans="1:29" ht="60" hidden="1" customHeight="1" x14ac:dyDescent="0.25">
      <c r="A38" s="10">
        <v>18</v>
      </c>
      <c r="B38" s="35" t="s">
        <v>21</v>
      </c>
      <c r="C38" s="75" t="s">
        <v>22</v>
      </c>
      <c r="D38" s="2" t="s">
        <v>34</v>
      </c>
      <c r="E38" s="3" t="s">
        <v>33</v>
      </c>
      <c r="F38" s="3" t="s">
        <v>36</v>
      </c>
      <c r="G38" s="9" t="s">
        <v>46</v>
      </c>
      <c r="H38" s="9" t="s">
        <v>38</v>
      </c>
      <c r="I38" s="9" t="s">
        <v>62</v>
      </c>
      <c r="J38" s="6" t="s">
        <v>78</v>
      </c>
      <c r="K38" s="7" t="s">
        <v>169</v>
      </c>
      <c r="L38" s="69">
        <v>23285912.620000001</v>
      </c>
      <c r="M38" s="37">
        <v>18766626</v>
      </c>
      <c r="N38" s="37">
        <v>15951632</v>
      </c>
      <c r="O38" s="37">
        <v>3190326.4</v>
      </c>
      <c r="P38" s="64">
        <f t="shared" si="2"/>
        <v>4519286.620000001</v>
      </c>
      <c r="Q38" s="184"/>
      <c r="R38" s="184"/>
      <c r="S38" s="184"/>
      <c r="T38" s="206">
        <v>0</v>
      </c>
      <c r="U38" s="207"/>
      <c r="V38" s="64">
        <v>0</v>
      </c>
      <c r="W38" s="37" t="s">
        <v>67</v>
      </c>
      <c r="X38" s="78" t="s">
        <v>148</v>
      </c>
      <c r="Y38" s="78" t="s">
        <v>156</v>
      </c>
      <c r="Z38" s="30" t="s">
        <v>180</v>
      </c>
      <c r="AA38" s="178"/>
      <c r="AB38" s="131">
        <f t="shared" si="3"/>
        <v>3190326.4</v>
      </c>
    </row>
    <row r="39" spans="1:29" ht="87.75" hidden="1" customHeight="1" x14ac:dyDescent="0.25">
      <c r="A39" s="3">
        <v>19</v>
      </c>
      <c r="B39" s="36" t="s">
        <v>173</v>
      </c>
      <c r="C39" s="75" t="s">
        <v>147</v>
      </c>
      <c r="D39" s="3"/>
      <c r="E39" s="3"/>
      <c r="F39" s="3"/>
      <c r="G39" s="3"/>
      <c r="H39" s="3"/>
      <c r="I39" s="3"/>
      <c r="J39" s="3"/>
      <c r="K39" s="11"/>
      <c r="L39" s="70">
        <v>33359694.23</v>
      </c>
      <c r="M39" s="39">
        <v>19318814</v>
      </c>
      <c r="N39" s="39">
        <v>16420991</v>
      </c>
      <c r="O39" s="39">
        <v>3284198.2</v>
      </c>
      <c r="P39" s="127">
        <f t="shared" si="2"/>
        <v>14040880.23</v>
      </c>
      <c r="Q39" s="185"/>
      <c r="R39" s="185"/>
      <c r="S39" s="185"/>
      <c r="T39" s="201">
        <v>0</v>
      </c>
      <c r="U39" s="202"/>
      <c r="V39" s="127">
        <v>0</v>
      </c>
      <c r="W39" s="69" t="s">
        <v>192</v>
      </c>
      <c r="X39" s="78" t="s">
        <v>161</v>
      </c>
      <c r="Y39" s="78" t="s">
        <v>171</v>
      </c>
      <c r="Z39" s="77" t="s">
        <v>165</v>
      </c>
      <c r="AA39" s="175"/>
      <c r="AB39" s="131">
        <f t="shared" si="3"/>
        <v>3284198.2</v>
      </c>
    </row>
    <row r="40" spans="1:29" ht="117" hidden="1" customHeight="1" x14ac:dyDescent="0.25">
      <c r="A40" s="3">
        <v>20</v>
      </c>
      <c r="B40" s="36" t="s">
        <v>91</v>
      </c>
      <c r="C40" s="76" t="s">
        <v>99</v>
      </c>
      <c r="D40" s="3"/>
      <c r="E40" s="3"/>
      <c r="F40" s="3"/>
      <c r="G40" s="3"/>
      <c r="H40" s="3"/>
      <c r="I40" s="3"/>
      <c r="J40" s="3"/>
      <c r="K40" s="11"/>
      <c r="L40" s="70">
        <v>30001952.34</v>
      </c>
      <c r="M40" s="39">
        <v>29602608</v>
      </c>
      <c r="N40" s="39">
        <v>20721825</v>
      </c>
      <c r="O40" s="39">
        <v>3495203.15</v>
      </c>
      <c r="P40" s="64">
        <f t="shared" si="2"/>
        <v>399344.33999999985</v>
      </c>
      <c r="Q40" s="184"/>
      <c r="R40" s="184"/>
      <c r="S40" s="184"/>
      <c r="T40" s="206">
        <v>1316789.78</v>
      </c>
      <c r="U40" s="207"/>
      <c r="V40" s="64">
        <v>921752.83</v>
      </c>
      <c r="W40" s="37" t="s">
        <v>67</v>
      </c>
      <c r="X40" s="7" t="s">
        <v>211</v>
      </c>
      <c r="Y40" s="78"/>
      <c r="Z40" s="33" t="s">
        <v>212</v>
      </c>
      <c r="AA40" s="10" t="s">
        <v>253</v>
      </c>
      <c r="AB40" s="131">
        <f t="shared" si="3"/>
        <v>2573450.3199999998</v>
      </c>
    </row>
    <row r="41" spans="1:29" ht="52.5" hidden="1" customHeight="1" x14ac:dyDescent="0.25">
      <c r="A41" s="3">
        <v>21</v>
      </c>
      <c r="B41" s="36" t="s">
        <v>92</v>
      </c>
      <c r="C41" s="76" t="s">
        <v>98</v>
      </c>
      <c r="D41" s="3"/>
      <c r="E41" s="3"/>
      <c r="F41" s="3"/>
      <c r="G41" s="3"/>
      <c r="H41" s="3"/>
      <c r="I41" s="3"/>
      <c r="J41" s="3"/>
      <c r="K41" s="11"/>
      <c r="L41" s="70">
        <v>17169558.530000001</v>
      </c>
      <c r="M41" s="39">
        <v>17780968</v>
      </c>
      <c r="N41" s="39">
        <v>13335726</v>
      </c>
      <c r="O41" s="39">
        <v>1818332.88</v>
      </c>
      <c r="P41" s="64">
        <f t="shared" si="2"/>
        <v>-611409.46999999881</v>
      </c>
      <c r="Q41" s="184"/>
      <c r="R41" s="184"/>
      <c r="S41" s="184"/>
      <c r="T41" s="206">
        <v>520340.28</v>
      </c>
      <c r="U41" s="207"/>
      <c r="V41" s="64">
        <v>390255.22</v>
      </c>
      <c r="W41" s="37" t="s">
        <v>67</v>
      </c>
      <c r="X41" s="7" t="s">
        <v>211</v>
      </c>
      <c r="Y41" s="78"/>
      <c r="Z41" s="41" t="s">
        <v>214</v>
      </c>
      <c r="AA41" s="179" t="s">
        <v>254</v>
      </c>
      <c r="AB41" s="131">
        <f t="shared" si="3"/>
        <v>1428077.66</v>
      </c>
    </row>
    <row r="42" spans="1:29" ht="114.75" hidden="1" customHeight="1" x14ac:dyDescent="0.25">
      <c r="A42" s="3">
        <v>22</v>
      </c>
      <c r="B42" s="36" t="s">
        <v>93</v>
      </c>
      <c r="C42" s="76" t="s">
        <v>97</v>
      </c>
      <c r="D42" s="3"/>
      <c r="E42" s="3"/>
      <c r="F42" s="3"/>
      <c r="G42" s="3"/>
      <c r="H42" s="3"/>
      <c r="I42" s="3"/>
      <c r="J42" s="3"/>
      <c r="K42" s="11"/>
      <c r="L42" s="70">
        <v>14340797.57</v>
      </c>
      <c r="M42" s="39">
        <v>14355312</v>
      </c>
      <c r="N42" s="39">
        <v>10766484</v>
      </c>
      <c r="O42" s="39">
        <v>1986511.26</v>
      </c>
      <c r="P42" s="64">
        <f t="shared" si="2"/>
        <v>-14514.429999999702</v>
      </c>
      <c r="Q42" s="184"/>
      <c r="R42" s="184"/>
      <c r="S42" s="184"/>
      <c r="T42" s="206">
        <v>207866.29</v>
      </c>
      <c r="U42" s="207"/>
      <c r="V42" s="64">
        <v>155899.72</v>
      </c>
      <c r="W42" s="37" t="s">
        <v>67</v>
      </c>
      <c r="X42" s="7" t="s">
        <v>211</v>
      </c>
      <c r="Y42" s="78"/>
      <c r="Z42" s="33" t="s">
        <v>212</v>
      </c>
      <c r="AA42" s="10" t="s">
        <v>254</v>
      </c>
      <c r="AB42" s="131">
        <f t="shared" si="3"/>
        <v>1830611.54</v>
      </c>
    </row>
    <row r="43" spans="1:29" ht="109.5" hidden="1" customHeight="1" x14ac:dyDescent="0.25">
      <c r="A43" s="3">
        <v>23</v>
      </c>
      <c r="B43" s="36" t="s">
        <v>94</v>
      </c>
      <c r="C43" s="76" t="s">
        <v>96</v>
      </c>
      <c r="D43" s="3"/>
      <c r="E43" s="3"/>
      <c r="F43" s="3"/>
      <c r="G43" s="3"/>
      <c r="H43" s="3"/>
      <c r="I43" s="3"/>
      <c r="J43" s="3"/>
      <c r="K43" s="11"/>
      <c r="L43" s="70">
        <v>5830148.7199999997</v>
      </c>
      <c r="M43" s="39">
        <v>5776492</v>
      </c>
      <c r="N43" s="39">
        <v>4332369</v>
      </c>
      <c r="O43" s="39">
        <v>823774.19</v>
      </c>
      <c r="P43" s="64">
        <f t="shared" si="2"/>
        <v>53656.719999999739</v>
      </c>
      <c r="Q43" s="184"/>
      <c r="R43" s="184"/>
      <c r="S43" s="184"/>
      <c r="T43" s="206">
        <v>110590.36</v>
      </c>
      <c r="U43" s="207"/>
      <c r="V43" s="64">
        <v>82942.77</v>
      </c>
      <c r="W43" s="37" t="s">
        <v>67</v>
      </c>
      <c r="X43" s="7" t="s">
        <v>211</v>
      </c>
      <c r="Y43" s="78"/>
      <c r="Z43" s="33" t="s">
        <v>213</v>
      </c>
      <c r="AA43" s="180" t="s">
        <v>254</v>
      </c>
      <c r="AB43" s="131">
        <f t="shared" si="3"/>
        <v>740831.41999999993</v>
      </c>
    </row>
    <row r="44" spans="1:29" ht="105.75" hidden="1" customHeight="1" x14ac:dyDescent="0.25">
      <c r="A44" s="3">
        <v>23</v>
      </c>
      <c r="B44" s="36" t="s">
        <v>95</v>
      </c>
      <c r="C44" s="76" t="s">
        <v>176</v>
      </c>
      <c r="D44" s="3"/>
      <c r="E44" s="3"/>
      <c r="F44" s="3"/>
      <c r="G44" s="3"/>
      <c r="H44" s="3"/>
      <c r="I44" s="3"/>
      <c r="J44" s="3"/>
      <c r="K44" s="11"/>
      <c r="L44" s="70">
        <v>6886644.2699999996</v>
      </c>
      <c r="M44" s="39">
        <v>6916351</v>
      </c>
      <c r="N44" s="39">
        <v>4495628</v>
      </c>
      <c r="O44" s="39">
        <v>171749.47</v>
      </c>
      <c r="P44" s="64">
        <f t="shared" si="2"/>
        <v>-29706.730000000447</v>
      </c>
      <c r="Q44" s="184"/>
      <c r="R44" s="184"/>
      <c r="S44" s="184"/>
      <c r="T44" s="206">
        <v>107495.67</v>
      </c>
      <c r="U44" s="207"/>
      <c r="V44" s="64">
        <v>165377.96</v>
      </c>
      <c r="W44" s="37" t="s">
        <v>67</v>
      </c>
      <c r="X44" s="78" t="s">
        <v>211</v>
      </c>
      <c r="Y44" s="11"/>
      <c r="Z44" s="78" t="s">
        <v>215</v>
      </c>
      <c r="AA44" s="7" t="s">
        <v>254</v>
      </c>
      <c r="AB44" s="131">
        <f t="shared" si="3"/>
        <v>6371.5100000000093</v>
      </c>
    </row>
    <row r="45" spans="1:29" ht="59.45" hidden="1" customHeight="1" x14ac:dyDescent="0.25">
      <c r="A45" s="3">
        <v>24</v>
      </c>
      <c r="B45" s="36" t="s">
        <v>174</v>
      </c>
      <c r="C45" s="76" t="s">
        <v>175</v>
      </c>
      <c r="D45" s="3"/>
      <c r="E45" s="3"/>
      <c r="F45" s="3"/>
      <c r="G45" s="3"/>
      <c r="H45" s="3"/>
      <c r="I45" s="3"/>
      <c r="J45" s="3"/>
      <c r="K45" s="11"/>
      <c r="L45" s="70">
        <v>21642638.699999999</v>
      </c>
      <c r="M45" s="39">
        <v>13188064</v>
      </c>
      <c r="N45" s="39">
        <v>11209854</v>
      </c>
      <c r="O45" s="39">
        <v>2241970.7999999998</v>
      </c>
      <c r="P45" s="127">
        <f t="shared" si="2"/>
        <v>8454574.6999999993</v>
      </c>
      <c r="Q45" s="185"/>
      <c r="R45" s="185"/>
      <c r="S45" s="185"/>
      <c r="T45" s="201">
        <v>0</v>
      </c>
      <c r="U45" s="202"/>
      <c r="V45" s="127">
        <v>0</v>
      </c>
      <c r="W45" s="37" t="s">
        <v>67</v>
      </c>
      <c r="X45" s="11"/>
      <c r="Y45" s="11"/>
      <c r="Z45" s="78" t="s">
        <v>164</v>
      </c>
      <c r="AA45" s="181"/>
      <c r="AB45" s="131">
        <f t="shared" si="3"/>
        <v>2241970.7999999998</v>
      </c>
    </row>
    <row r="46" spans="1:29" ht="15.75" hidden="1" customHeight="1" x14ac:dyDescent="0.25">
      <c r="A46" s="44"/>
      <c r="B46" s="45" t="s">
        <v>185</v>
      </c>
      <c r="C46" s="46"/>
      <c r="D46" s="44"/>
      <c r="E46" s="44"/>
      <c r="F46" s="44"/>
      <c r="G46" s="44"/>
      <c r="H46" s="44"/>
      <c r="I46" s="44"/>
      <c r="J46" s="44"/>
      <c r="K46" s="47"/>
      <c r="L46" s="48">
        <f>L36+L38+L39+L40+L41+L42+L43+L44+L45</f>
        <v>153928959.47999999</v>
      </c>
      <c r="M46" s="48">
        <f>SUM(M34:M45)</f>
        <v>185791237</v>
      </c>
      <c r="N46" s="48">
        <f>SUM(N34:N45)</f>
        <v>142727593</v>
      </c>
      <c r="O46" s="48">
        <f>SUM(O36:O45)</f>
        <v>17234383.849999998</v>
      </c>
      <c r="P46" s="48">
        <f t="shared" si="2"/>
        <v>-31862277.520000011</v>
      </c>
      <c r="Q46" s="188"/>
      <c r="R46" s="188"/>
      <c r="S46" s="188"/>
      <c r="T46" s="203">
        <f>SUM(T34:T45)</f>
        <v>2341019.88</v>
      </c>
      <c r="U46" s="204"/>
      <c r="V46" s="170">
        <f>SUM(V34:V45)</f>
        <v>1782475.3699999999</v>
      </c>
      <c r="W46" s="171"/>
      <c r="X46" s="172"/>
      <c r="Y46" s="172"/>
      <c r="Z46" s="173"/>
      <c r="AA46" s="174"/>
      <c r="AB46" s="176">
        <f t="shared" si="3"/>
        <v>15451908.479999999</v>
      </c>
    </row>
    <row r="47" spans="1:29" hidden="1" x14ac:dyDescent="0.25">
      <c r="A47" s="1"/>
      <c r="B47" s="1"/>
      <c r="C47" s="1"/>
      <c r="D47" s="1"/>
      <c r="E47" s="1"/>
      <c r="F47" s="1"/>
      <c r="G47" s="1"/>
      <c r="H47" s="1"/>
      <c r="I47" s="1"/>
      <c r="J47" s="1"/>
    </row>
    <row r="48" spans="1:29" ht="25.5" hidden="1" x14ac:dyDescent="0.25">
      <c r="B48" s="40" t="s">
        <v>177</v>
      </c>
      <c r="C48" s="94" t="s">
        <v>178</v>
      </c>
      <c r="O48" s="42"/>
    </row>
    <row r="49" spans="2:15" ht="15.75" x14ac:dyDescent="0.25">
      <c r="B49" s="195" t="s">
        <v>274</v>
      </c>
      <c r="C49" s="94"/>
    </row>
    <row r="50" spans="2:15" ht="15.75" x14ac:dyDescent="0.25">
      <c r="B50" s="196" t="s">
        <v>272</v>
      </c>
      <c r="O50" s="42"/>
    </row>
    <row r="51" spans="2:15" ht="15.75" x14ac:dyDescent="0.25">
      <c r="B51" s="197">
        <v>67083951</v>
      </c>
      <c r="E51" s="38"/>
      <c r="F51" s="38"/>
      <c r="G51" s="38"/>
    </row>
    <row r="52" spans="2:15" ht="15" x14ac:dyDescent="0.25">
      <c r="B52" s="200" t="s">
        <v>273</v>
      </c>
      <c r="C52" s="8" t="s">
        <v>183</v>
      </c>
      <c r="E52" s="38"/>
      <c r="F52" s="38"/>
      <c r="G52" s="38"/>
    </row>
    <row r="53" spans="2:15" x14ac:dyDescent="0.25">
      <c r="E53" s="38"/>
      <c r="F53" s="38"/>
      <c r="G53" s="38"/>
    </row>
  </sheetData>
  <mergeCells count="92">
    <mergeCell ref="U1:AF1"/>
    <mergeCell ref="AC25:AF25"/>
    <mergeCell ref="S13:S19"/>
    <mergeCell ref="AD13:AD19"/>
    <mergeCell ref="AE13:AF19"/>
    <mergeCell ref="AE20:AF24"/>
    <mergeCell ref="AD20:AD24"/>
    <mergeCell ref="C2:V2"/>
    <mergeCell ref="AC20:AC24"/>
    <mergeCell ref="U20:U24"/>
    <mergeCell ref="V20:V24"/>
    <mergeCell ref="AB20:AB24"/>
    <mergeCell ref="V13:V19"/>
    <mergeCell ref="AB13:AB19"/>
    <mergeCell ref="AC13:AC19"/>
    <mergeCell ref="AE12:AF12"/>
    <mergeCell ref="L20:L24"/>
    <mergeCell ref="C20:C24"/>
    <mergeCell ref="U3:U4"/>
    <mergeCell ref="A25:C25"/>
    <mergeCell ref="Q25:R25"/>
    <mergeCell ref="Q20:R24"/>
    <mergeCell ref="Q13:R19"/>
    <mergeCell ref="Q7:R7"/>
    <mergeCell ref="Q8:R8"/>
    <mergeCell ref="Q12:R12"/>
    <mergeCell ref="Q3:R4"/>
    <mergeCell ref="P20:P24"/>
    <mergeCell ref="O20:O24"/>
    <mergeCell ref="N20:N24"/>
    <mergeCell ref="M20:M24"/>
    <mergeCell ref="S20:S24"/>
    <mergeCell ref="AE5:AF5"/>
    <mergeCell ref="AE3:AF4"/>
    <mergeCell ref="AE8:AF8"/>
    <mergeCell ref="AE7:AF7"/>
    <mergeCell ref="AD3:AD4"/>
    <mergeCell ref="AC3:AC4"/>
    <mergeCell ref="AA3:AA4"/>
    <mergeCell ref="L3:L4"/>
    <mergeCell ref="M3:M4"/>
    <mergeCell ref="N3:N4"/>
    <mergeCell ref="P3:P4"/>
    <mergeCell ref="AB3:AB4"/>
    <mergeCell ref="V3:V4"/>
    <mergeCell ref="X3:X4"/>
    <mergeCell ref="Y3:Y4"/>
    <mergeCell ref="Z3:Z4"/>
    <mergeCell ref="C3:C4"/>
    <mergeCell ref="J3:J4"/>
    <mergeCell ref="A3:A4"/>
    <mergeCell ref="B3:B4"/>
    <mergeCell ref="A32:A33"/>
    <mergeCell ref="B32:B33"/>
    <mergeCell ref="C32:C33"/>
    <mergeCell ref="A13:A19"/>
    <mergeCell ref="B13:B19"/>
    <mergeCell ref="C13:C19"/>
    <mergeCell ref="B20:B24"/>
    <mergeCell ref="A20:A24"/>
    <mergeCell ref="T34:U34"/>
    <mergeCell ref="K3:K4"/>
    <mergeCell ref="O3:O4"/>
    <mergeCell ref="L32:L33"/>
    <mergeCell ref="M32:M33"/>
    <mergeCell ref="N32:N33"/>
    <mergeCell ref="O32:O33"/>
    <mergeCell ref="P32:P33"/>
    <mergeCell ref="L13:L19"/>
    <mergeCell ref="M13:M19"/>
    <mergeCell ref="N13:N19"/>
    <mergeCell ref="O13:O19"/>
    <mergeCell ref="P13:P19"/>
    <mergeCell ref="Q5:R5"/>
    <mergeCell ref="T13:T19"/>
    <mergeCell ref="U13:U19"/>
    <mergeCell ref="T45:U45"/>
    <mergeCell ref="T46:U46"/>
    <mergeCell ref="AB32:AB33"/>
    <mergeCell ref="T40:U40"/>
    <mergeCell ref="T41:U41"/>
    <mergeCell ref="T42:U42"/>
    <mergeCell ref="T43:U43"/>
    <mergeCell ref="T44:U44"/>
    <mergeCell ref="T35:U35"/>
    <mergeCell ref="T36:U36"/>
    <mergeCell ref="T37:U37"/>
    <mergeCell ref="T38:U38"/>
    <mergeCell ref="T39:U39"/>
    <mergeCell ref="AA32:AA33"/>
    <mergeCell ref="T32:V32"/>
    <mergeCell ref="T33:U33"/>
  </mergeCells>
  <hyperlinks>
    <hyperlink ref="B52" r:id="rId1"/>
  </hyperlinks>
  <pageMargins left="0.25" right="0.25" top="0.75" bottom="0.75" header="0.3" footer="0.3"/>
  <pageSetup paperSize="8" scale="97" fitToHeight="0" orientation="landscape" r:id="rId2"/>
  <headerFooter>
    <oddFooter xml:space="preserve">&amp;L&amp;F; Kohēzijas fonda (2004-2006) projektiem aprēķinātais finanšu korekcijas apjoms 
</oddFooter>
  </headerFooter>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zoomScaleNormal="100" workbookViewId="0">
      <selection activeCell="B31" sqref="B31"/>
    </sheetView>
  </sheetViews>
  <sheetFormatPr defaultRowHeight="15.75" x14ac:dyDescent="0.25"/>
  <cols>
    <col min="1" max="1" width="16.375" customWidth="1"/>
    <col min="2" max="2" width="51.375" customWidth="1"/>
    <col min="3" max="3" width="13" customWidth="1"/>
    <col min="4" max="4" width="21.25" customWidth="1"/>
    <col min="5" max="5" width="11.5" customWidth="1"/>
  </cols>
  <sheetData>
    <row r="2" ht="48" customHeight="1" x14ac:dyDescent="0.25"/>
    <row r="3" ht="15.75" customHeight="1" x14ac:dyDescent="0.25"/>
    <row r="7" ht="17.25" customHeight="1" x14ac:dyDescent="0.25"/>
    <row r="8" ht="32.450000000000003" customHeight="1" x14ac:dyDescent="0.25"/>
    <row r="9" ht="16.5" customHeight="1" x14ac:dyDescent="0.25"/>
    <row r="10" ht="15.75" customHeight="1" x14ac:dyDescent="0.25"/>
    <row r="11" ht="18.75" customHeight="1" x14ac:dyDescent="0.25"/>
    <row r="12" ht="15.75" customHeight="1" x14ac:dyDescent="0.25"/>
    <row r="14" ht="17.25" customHeight="1" x14ac:dyDescent="0.25"/>
    <row r="15" ht="15.75" customHeight="1" x14ac:dyDescent="0.25"/>
    <row r="16" ht="18" customHeight="1" x14ac:dyDescent="0.25"/>
    <row r="17" ht="16.5" customHeight="1" x14ac:dyDescent="0.25"/>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J15" sqref="J15"/>
    </sheetView>
  </sheetViews>
  <sheetFormatPr defaultRowHeight="15.75" x14ac:dyDescent="0.25"/>
  <cols>
    <col min="3" max="3" width="28.25" customWidth="1"/>
    <col min="4" max="4" width="11" hidden="1" customWidth="1"/>
    <col min="5" max="5" width="12.125" hidden="1" customWidth="1"/>
    <col min="6" max="6" width="0" hidden="1" customWidth="1"/>
    <col min="7" max="7" width="14.25" customWidth="1"/>
    <col min="9" max="9" width="11.375" bestFit="1" customWidth="1"/>
    <col min="10" max="10" width="12.375" bestFit="1" customWidth="1"/>
  </cols>
  <sheetData>
    <row r="1" spans="1:10" ht="21.75" customHeight="1" x14ac:dyDescent="0.25">
      <c r="A1" s="298" t="s">
        <v>0</v>
      </c>
      <c r="B1" s="298" t="s">
        <v>1</v>
      </c>
      <c r="C1" s="298" t="s">
        <v>2</v>
      </c>
      <c r="D1" s="298" t="s">
        <v>100</v>
      </c>
      <c r="E1" s="298" t="s">
        <v>101</v>
      </c>
      <c r="F1" s="13"/>
      <c r="G1" s="298" t="s">
        <v>100</v>
      </c>
    </row>
    <row r="2" spans="1:10" ht="16.5" thickBot="1" x14ac:dyDescent="0.3">
      <c r="A2" s="322"/>
      <c r="B2" s="322"/>
      <c r="C2" s="322"/>
      <c r="D2" s="322"/>
      <c r="E2" s="323"/>
      <c r="F2" s="13"/>
      <c r="G2" s="299"/>
    </row>
    <row r="3" spans="1:10" ht="25.5" x14ac:dyDescent="0.25">
      <c r="A3" s="324">
        <v>1</v>
      </c>
      <c r="B3" s="324" t="s">
        <v>17</v>
      </c>
      <c r="C3" s="22" t="s">
        <v>18</v>
      </c>
      <c r="D3" s="319" t="s">
        <v>117</v>
      </c>
      <c r="E3" s="308">
        <v>4461600</v>
      </c>
      <c r="F3" s="310"/>
      <c r="G3" s="297">
        <v>4461600</v>
      </c>
    </row>
    <row r="4" spans="1:10" ht="16.5" thickBot="1" x14ac:dyDescent="0.3">
      <c r="A4" s="305"/>
      <c r="B4" s="305"/>
      <c r="C4" s="15">
        <v>2013</v>
      </c>
      <c r="D4" s="312"/>
      <c r="E4" s="309"/>
      <c r="F4" s="310"/>
      <c r="G4" s="297"/>
    </row>
    <row r="5" spans="1:10" ht="51" x14ac:dyDescent="0.25">
      <c r="A5" s="304">
        <v>2</v>
      </c>
      <c r="B5" s="304" t="s">
        <v>3</v>
      </c>
      <c r="C5" s="14" t="s">
        <v>102</v>
      </c>
      <c r="D5" s="319">
        <v>2268582</v>
      </c>
      <c r="E5" s="311"/>
      <c r="F5" s="310"/>
      <c r="G5" s="297">
        <v>2268582</v>
      </c>
      <c r="I5" s="21"/>
      <c r="J5" s="16"/>
    </row>
    <row r="6" spans="1:10" ht="16.5" thickBot="1" x14ac:dyDescent="0.3">
      <c r="A6" s="305"/>
      <c r="B6" s="305"/>
      <c r="C6" s="15">
        <v>2012</v>
      </c>
      <c r="D6" s="312"/>
      <c r="E6" s="312"/>
      <c r="F6" s="310"/>
      <c r="G6" s="297"/>
      <c r="J6" s="16"/>
    </row>
    <row r="7" spans="1:10" ht="25.5" x14ac:dyDescent="0.25">
      <c r="A7" s="304">
        <v>3</v>
      </c>
      <c r="B7" s="304" t="s">
        <v>13</v>
      </c>
      <c r="C7" s="14" t="s">
        <v>14</v>
      </c>
      <c r="D7" s="319" t="s">
        <v>135</v>
      </c>
      <c r="E7" s="311"/>
      <c r="F7" s="310"/>
      <c r="G7" s="293">
        <v>4649999.7</v>
      </c>
    </row>
    <row r="8" spans="1:10" ht="16.5" thickBot="1" x14ac:dyDescent="0.3">
      <c r="A8" s="305"/>
      <c r="B8" s="305"/>
      <c r="C8" s="15">
        <v>2012</v>
      </c>
      <c r="D8" s="312"/>
      <c r="E8" s="312"/>
      <c r="F8" s="310"/>
      <c r="G8" s="293"/>
    </row>
    <row r="9" spans="1:10" ht="25.5" x14ac:dyDescent="0.25">
      <c r="A9" s="304">
        <v>4</v>
      </c>
      <c r="B9" s="304" t="s">
        <v>9</v>
      </c>
      <c r="C9" s="14" t="s">
        <v>10</v>
      </c>
      <c r="D9" s="320" t="s">
        <v>136</v>
      </c>
      <c r="E9" s="311"/>
      <c r="F9" s="310"/>
      <c r="G9" s="296">
        <v>156070.63</v>
      </c>
    </row>
    <row r="10" spans="1:10" ht="16.5" thickBot="1" x14ac:dyDescent="0.3">
      <c r="A10" s="305"/>
      <c r="B10" s="305"/>
      <c r="C10" s="15">
        <v>2012</v>
      </c>
      <c r="D10" s="321"/>
      <c r="E10" s="312"/>
      <c r="F10" s="310"/>
      <c r="G10" s="296"/>
    </row>
    <row r="11" spans="1:10" ht="25.5" x14ac:dyDescent="0.25">
      <c r="A11" s="304">
        <v>5</v>
      </c>
      <c r="B11" s="304" t="s">
        <v>27</v>
      </c>
      <c r="C11" s="22" t="s">
        <v>28</v>
      </c>
      <c r="D11" s="313">
        <v>5883845</v>
      </c>
      <c r="E11" s="308">
        <v>5883845</v>
      </c>
      <c r="F11" s="310"/>
      <c r="G11" s="297">
        <v>5883845</v>
      </c>
    </row>
    <row r="12" spans="1:10" ht="16.5" thickBot="1" x14ac:dyDescent="0.3">
      <c r="A12" s="305"/>
      <c r="B12" s="305"/>
      <c r="C12" s="15">
        <v>2012</v>
      </c>
      <c r="D12" s="314"/>
      <c r="E12" s="309"/>
      <c r="F12" s="310"/>
      <c r="G12" s="296"/>
      <c r="J12" s="16"/>
    </row>
    <row r="13" spans="1:10" ht="25.5" x14ac:dyDescent="0.25">
      <c r="A13" s="304">
        <v>6</v>
      </c>
      <c r="B13" s="317" t="s">
        <v>29</v>
      </c>
      <c r="C13" s="23" t="s">
        <v>30</v>
      </c>
      <c r="D13" s="311" t="s">
        <v>83</v>
      </c>
      <c r="E13" s="311"/>
      <c r="F13" s="310"/>
      <c r="G13" s="294">
        <v>695539.69</v>
      </c>
    </row>
    <row r="14" spans="1:10" ht="16.5" thickBot="1" x14ac:dyDescent="0.3">
      <c r="A14" s="305"/>
      <c r="B14" s="318"/>
      <c r="C14" s="15">
        <v>2012</v>
      </c>
      <c r="D14" s="312"/>
      <c r="E14" s="312"/>
      <c r="F14" s="310"/>
      <c r="G14" s="295"/>
    </row>
    <row r="15" spans="1:10" ht="25.5" x14ac:dyDescent="0.25">
      <c r="A15" s="304">
        <v>7</v>
      </c>
      <c r="B15" s="304" t="s">
        <v>7</v>
      </c>
      <c r="C15" s="14" t="s">
        <v>8</v>
      </c>
      <c r="D15" s="313" t="s">
        <v>137</v>
      </c>
      <c r="E15" s="311"/>
      <c r="F15" s="310"/>
      <c r="G15" s="293">
        <v>7877872.7000000002</v>
      </c>
    </row>
    <row r="16" spans="1:10" ht="16.5" thickBot="1" x14ac:dyDescent="0.3">
      <c r="A16" s="305"/>
      <c r="B16" s="305"/>
      <c r="C16" s="15">
        <v>2012</v>
      </c>
      <c r="D16" s="314"/>
      <c r="E16" s="312"/>
      <c r="F16" s="310"/>
      <c r="G16" s="293"/>
    </row>
    <row r="17" spans="1:7" ht="25.5" x14ac:dyDescent="0.25">
      <c r="A17" s="304">
        <v>8</v>
      </c>
      <c r="B17" s="304" t="s">
        <v>21</v>
      </c>
      <c r="C17" s="22" t="s">
        <v>22</v>
      </c>
      <c r="D17" s="313" t="s">
        <v>134</v>
      </c>
      <c r="E17" s="308">
        <v>3190326.4</v>
      </c>
      <c r="F17" s="310"/>
      <c r="G17" s="293">
        <v>3190326.4</v>
      </c>
    </row>
    <row r="18" spans="1:7" ht="16.5" thickBot="1" x14ac:dyDescent="0.3">
      <c r="A18" s="305"/>
      <c r="B18" s="305"/>
      <c r="C18" s="15">
        <v>2012</v>
      </c>
      <c r="D18" s="314"/>
      <c r="E18" s="309"/>
      <c r="F18" s="310"/>
      <c r="G18" s="293"/>
    </row>
    <row r="19" spans="1:7" ht="25.5" x14ac:dyDescent="0.25">
      <c r="A19" s="304">
        <v>9</v>
      </c>
      <c r="B19" s="304" t="s">
        <v>23</v>
      </c>
      <c r="C19" s="22" t="s">
        <v>24</v>
      </c>
      <c r="D19" s="313" t="s">
        <v>133</v>
      </c>
      <c r="E19" s="308" t="s">
        <v>133</v>
      </c>
      <c r="F19" s="310"/>
      <c r="G19" s="293">
        <v>1851607.7</v>
      </c>
    </row>
    <row r="20" spans="1:7" ht="16.5" thickBot="1" x14ac:dyDescent="0.3">
      <c r="A20" s="305"/>
      <c r="B20" s="305"/>
      <c r="C20" s="15">
        <v>2012</v>
      </c>
      <c r="D20" s="314"/>
      <c r="E20" s="309"/>
      <c r="F20" s="310"/>
      <c r="G20" s="293"/>
    </row>
    <row r="21" spans="1:7" ht="25.5" x14ac:dyDescent="0.25">
      <c r="A21" s="304">
        <v>10</v>
      </c>
      <c r="B21" s="304" t="s">
        <v>25</v>
      </c>
      <c r="C21" s="22" t="s">
        <v>26</v>
      </c>
      <c r="D21" s="313" t="s">
        <v>132</v>
      </c>
      <c r="E21" s="308" t="s">
        <v>132</v>
      </c>
      <c r="F21" s="310"/>
      <c r="G21" s="296">
        <v>1430961.01</v>
      </c>
    </row>
    <row r="22" spans="1:7" ht="16.5" thickBot="1" x14ac:dyDescent="0.3">
      <c r="A22" s="305"/>
      <c r="B22" s="305"/>
      <c r="C22" s="15">
        <v>2012</v>
      </c>
      <c r="D22" s="314"/>
      <c r="E22" s="309"/>
      <c r="F22" s="310"/>
      <c r="G22" s="296"/>
    </row>
    <row r="23" spans="1:7" x14ac:dyDescent="0.25">
      <c r="A23" s="304">
        <v>11</v>
      </c>
      <c r="B23" s="304" t="s">
        <v>11</v>
      </c>
      <c r="C23" s="14" t="s">
        <v>12</v>
      </c>
      <c r="D23" s="313" t="s">
        <v>121</v>
      </c>
      <c r="E23" s="311"/>
      <c r="F23" s="310"/>
      <c r="G23" s="296">
        <v>1699903.8</v>
      </c>
    </row>
    <row r="24" spans="1:7" ht="16.5" thickBot="1" x14ac:dyDescent="0.3">
      <c r="A24" s="305"/>
      <c r="B24" s="305"/>
      <c r="C24" s="15">
        <v>2012</v>
      </c>
      <c r="D24" s="314"/>
      <c r="E24" s="312"/>
      <c r="F24" s="310"/>
      <c r="G24" s="296"/>
    </row>
    <row r="25" spans="1:7" ht="25.5" x14ac:dyDescent="0.25">
      <c r="A25" s="304">
        <v>12</v>
      </c>
      <c r="B25" s="304" t="s">
        <v>15</v>
      </c>
      <c r="C25" s="14" t="s">
        <v>16</v>
      </c>
      <c r="D25" s="313" t="s">
        <v>122</v>
      </c>
      <c r="E25" s="311"/>
      <c r="F25" s="310"/>
      <c r="G25" s="293">
        <v>3180279.4</v>
      </c>
    </row>
    <row r="26" spans="1:7" ht="16.5" thickBot="1" x14ac:dyDescent="0.3">
      <c r="A26" s="305"/>
      <c r="B26" s="305"/>
      <c r="C26" s="15">
        <v>2012</v>
      </c>
      <c r="D26" s="314"/>
      <c r="E26" s="312"/>
      <c r="F26" s="310"/>
      <c r="G26" s="293"/>
    </row>
    <row r="27" spans="1:7" ht="25.5" x14ac:dyDescent="0.25">
      <c r="A27" s="304">
        <v>13</v>
      </c>
      <c r="B27" s="304" t="s">
        <v>51</v>
      </c>
      <c r="C27" s="22" t="s">
        <v>54</v>
      </c>
      <c r="D27" s="313" t="s">
        <v>120</v>
      </c>
      <c r="E27" s="308">
        <v>2110758.41</v>
      </c>
      <c r="F27" s="310"/>
      <c r="G27" s="293">
        <v>2110758</v>
      </c>
    </row>
    <row r="28" spans="1:7" ht="16.5" thickBot="1" x14ac:dyDescent="0.3">
      <c r="A28" s="305"/>
      <c r="B28" s="305"/>
      <c r="C28" s="15">
        <v>2012</v>
      </c>
      <c r="D28" s="314"/>
      <c r="E28" s="309"/>
      <c r="F28" s="310"/>
      <c r="G28" s="293"/>
    </row>
    <row r="29" spans="1:7" ht="25.5" x14ac:dyDescent="0.25">
      <c r="A29" s="304">
        <v>14</v>
      </c>
      <c r="B29" s="304" t="s">
        <v>52</v>
      </c>
      <c r="C29" s="14" t="s">
        <v>53</v>
      </c>
      <c r="D29" s="313" t="s">
        <v>119</v>
      </c>
      <c r="E29" s="311"/>
      <c r="F29" s="310"/>
      <c r="G29" s="296">
        <v>5283397.41</v>
      </c>
    </row>
    <row r="30" spans="1:7" ht="16.5" thickBot="1" x14ac:dyDescent="0.3">
      <c r="A30" s="305"/>
      <c r="B30" s="305"/>
      <c r="C30" s="15">
        <v>2012</v>
      </c>
      <c r="D30" s="314"/>
      <c r="E30" s="312"/>
      <c r="F30" s="310"/>
      <c r="G30" s="296"/>
    </row>
    <row r="31" spans="1:7" ht="25.5" x14ac:dyDescent="0.25">
      <c r="A31" s="304">
        <v>15</v>
      </c>
      <c r="B31" s="304" t="s">
        <v>19</v>
      </c>
      <c r="C31" s="22" t="s">
        <v>20</v>
      </c>
      <c r="D31" s="313" t="s">
        <v>118</v>
      </c>
      <c r="E31" s="308" t="s">
        <v>118</v>
      </c>
      <c r="F31" s="310"/>
      <c r="G31" s="297">
        <v>513488.2</v>
      </c>
    </row>
    <row r="32" spans="1:7" ht="16.5" thickBot="1" x14ac:dyDescent="0.3">
      <c r="A32" s="305"/>
      <c r="B32" s="305"/>
      <c r="C32" s="15">
        <v>2012</v>
      </c>
      <c r="D32" s="314"/>
      <c r="E32" s="309"/>
      <c r="F32" s="310"/>
      <c r="G32" s="296"/>
    </row>
    <row r="33" spans="1:7" ht="38.25" x14ac:dyDescent="0.25">
      <c r="A33" s="304">
        <v>16</v>
      </c>
      <c r="B33" s="304" t="s">
        <v>5</v>
      </c>
      <c r="C33" s="14" t="s">
        <v>6</v>
      </c>
      <c r="D33" s="313" t="s">
        <v>138</v>
      </c>
      <c r="E33" s="315"/>
      <c r="F33" s="310"/>
      <c r="G33" s="297">
        <v>6746322.2999999998</v>
      </c>
    </row>
    <row r="34" spans="1:7" ht="16.5" thickBot="1" x14ac:dyDescent="0.3">
      <c r="A34" s="305"/>
      <c r="B34" s="305"/>
      <c r="C34" s="15">
        <v>2013</v>
      </c>
      <c r="D34" s="314"/>
      <c r="E34" s="316"/>
      <c r="F34" s="310"/>
      <c r="G34" s="296"/>
    </row>
    <row r="35" spans="1:7" ht="25.5" x14ac:dyDescent="0.25">
      <c r="A35" s="302">
        <v>17</v>
      </c>
      <c r="B35" s="304" t="s">
        <v>103</v>
      </c>
      <c r="C35" s="22" t="s">
        <v>96</v>
      </c>
      <c r="D35" s="311" t="s">
        <v>123</v>
      </c>
      <c r="E35" s="308">
        <v>866473.8</v>
      </c>
      <c r="F35" s="310"/>
      <c r="G35" s="24">
        <v>823774.19</v>
      </c>
    </row>
    <row r="36" spans="1:7" ht="16.5" thickBot="1" x14ac:dyDescent="0.3">
      <c r="A36" s="303"/>
      <c r="B36" s="305"/>
      <c r="C36" s="15">
        <v>2012</v>
      </c>
      <c r="D36" s="312"/>
      <c r="E36" s="309"/>
      <c r="F36" s="310"/>
      <c r="G36" s="12"/>
    </row>
    <row r="37" spans="1:7" x14ac:dyDescent="0.25">
      <c r="A37" s="302">
        <v>18</v>
      </c>
      <c r="B37" s="304" t="s">
        <v>104</v>
      </c>
      <c r="C37" s="22" t="s">
        <v>97</v>
      </c>
      <c r="D37" s="306" t="s">
        <v>124</v>
      </c>
      <c r="E37" s="308">
        <v>2142410.98</v>
      </c>
      <c r="F37" s="310"/>
      <c r="G37" s="297">
        <v>1986511.26</v>
      </c>
    </row>
    <row r="38" spans="1:7" ht="16.5" thickBot="1" x14ac:dyDescent="0.3">
      <c r="A38" s="303"/>
      <c r="B38" s="305"/>
      <c r="C38" s="15">
        <v>2012</v>
      </c>
      <c r="D38" s="307"/>
      <c r="E38" s="309"/>
      <c r="F38" s="310"/>
      <c r="G38" s="296"/>
    </row>
    <row r="39" spans="1:7" ht="25.5" x14ac:dyDescent="0.25">
      <c r="A39" s="302">
        <v>19</v>
      </c>
      <c r="B39" s="304" t="s">
        <v>105</v>
      </c>
      <c r="C39" s="22" t="s">
        <v>98</v>
      </c>
      <c r="D39" s="306" t="s">
        <v>125</v>
      </c>
      <c r="E39" s="308">
        <v>2208587.29</v>
      </c>
      <c r="F39" s="310"/>
      <c r="G39" s="300">
        <v>1818332.88</v>
      </c>
    </row>
    <row r="40" spans="1:7" ht="16.5" thickBot="1" x14ac:dyDescent="0.3">
      <c r="A40" s="303"/>
      <c r="B40" s="305"/>
      <c r="C40" s="15">
        <v>2012</v>
      </c>
      <c r="D40" s="307"/>
      <c r="E40" s="309"/>
      <c r="F40" s="310"/>
      <c r="G40" s="301"/>
    </row>
    <row r="41" spans="1:7" ht="25.5" x14ac:dyDescent="0.25">
      <c r="A41" s="302">
        <v>20</v>
      </c>
      <c r="B41" s="304" t="s">
        <v>106</v>
      </c>
      <c r="C41" s="22" t="s">
        <v>99</v>
      </c>
      <c r="D41" s="306" t="s">
        <v>126</v>
      </c>
      <c r="E41" s="308">
        <v>4144365</v>
      </c>
      <c r="F41" s="310"/>
      <c r="G41" s="297">
        <v>3495203.15</v>
      </c>
    </row>
    <row r="42" spans="1:7" ht="16.5" thickBot="1" x14ac:dyDescent="0.3">
      <c r="A42" s="303"/>
      <c r="B42" s="305"/>
      <c r="C42" s="15">
        <v>2012</v>
      </c>
      <c r="D42" s="307"/>
      <c r="E42" s="309"/>
      <c r="F42" s="310"/>
      <c r="G42" s="296"/>
    </row>
    <row r="43" spans="1:7" ht="25.5" x14ac:dyDescent="0.25">
      <c r="A43" s="302">
        <v>21</v>
      </c>
      <c r="B43" s="304" t="s">
        <v>107</v>
      </c>
      <c r="C43" s="22" t="s">
        <v>108</v>
      </c>
      <c r="D43" s="306" t="s">
        <v>127</v>
      </c>
      <c r="E43" s="308" t="s">
        <v>130</v>
      </c>
      <c r="F43" s="310"/>
      <c r="G43" s="297">
        <v>171749.47</v>
      </c>
    </row>
    <row r="44" spans="1:7" ht="16.5" thickBot="1" x14ac:dyDescent="0.3">
      <c r="A44" s="303"/>
      <c r="B44" s="305"/>
      <c r="C44" s="15">
        <v>2012</v>
      </c>
      <c r="D44" s="307"/>
      <c r="E44" s="309"/>
      <c r="F44" s="310"/>
      <c r="G44" s="296"/>
    </row>
    <row r="45" spans="1:7" ht="26.25" thickBot="1" x14ac:dyDescent="0.3">
      <c r="A45" s="17">
        <v>22</v>
      </c>
      <c r="B45" s="18" t="s">
        <v>109</v>
      </c>
      <c r="C45" s="18" t="s">
        <v>110</v>
      </c>
      <c r="D45" s="19"/>
      <c r="E45" s="20" t="s">
        <v>129</v>
      </c>
      <c r="F45" s="13"/>
      <c r="G45" s="24">
        <v>2887713.07</v>
      </c>
    </row>
    <row r="46" spans="1:7" ht="26.25" thickBot="1" x14ac:dyDescent="0.3">
      <c r="A46" s="17">
        <v>23</v>
      </c>
      <c r="B46" s="18" t="s">
        <v>111</v>
      </c>
      <c r="C46" s="18" t="s">
        <v>112</v>
      </c>
      <c r="D46" s="19"/>
      <c r="E46" s="20" t="s">
        <v>128</v>
      </c>
      <c r="F46" s="13"/>
      <c r="G46" s="12">
        <v>328419.20000000001</v>
      </c>
    </row>
    <row r="47" spans="1:7" ht="26.25" thickBot="1" x14ac:dyDescent="0.3">
      <c r="A47" s="17">
        <v>24</v>
      </c>
      <c r="B47" s="18" t="s">
        <v>113</v>
      </c>
      <c r="C47" s="18" t="s">
        <v>114</v>
      </c>
      <c r="D47" s="19"/>
      <c r="E47" s="20" t="s">
        <v>131</v>
      </c>
      <c r="F47" s="13"/>
      <c r="G47" s="12">
        <v>124328.94</v>
      </c>
    </row>
    <row r="49" spans="1:10" x14ac:dyDescent="0.25">
      <c r="A49" s="12" t="s">
        <v>115</v>
      </c>
      <c r="B49" s="12">
        <v>2012</v>
      </c>
      <c r="C49" s="12"/>
      <c r="D49" s="24"/>
      <c r="E49" s="25"/>
      <c r="F49" s="12"/>
      <c r="G49" s="24">
        <f>G11+G17+G19+G21+G27+G31+G35+G37+G39+G41+G43+G45+G46+G47</f>
        <v>26617018.469999995</v>
      </c>
    </row>
    <row r="50" spans="1:10" x14ac:dyDescent="0.25">
      <c r="A50" s="12" t="s">
        <v>115</v>
      </c>
      <c r="B50" s="12">
        <v>2013</v>
      </c>
      <c r="C50" s="12"/>
      <c r="D50" s="12"/>
      <c r="E50" s="12"/>
      <c r="F50" s="12"/>
      <c r="G50" s="24">
        <f>G3</f>
        <v>4461600</v>
      </c>
    </row>
    <row r="51" spans="1:10" x14ac:dyDescent="0.25">
      <c r="A51" s="12"/>
      <c r="B51" s="12"/>
      <c r="C51" s="12"/>
      <c r="D51" s="12"/>
      <c r="E51" s="12"/>
      <c r="F51" s="12"/>
      <c r="G51" s="12"/>
    </row>
    <row r="52" spans="1:10" x14ac:dyDescent="0.25">
      <c r="A52" s="12" t="s">
        <v>116</v>
      </c>
      <c r="B52" s="12">
        <v>2012</v>
      </c>
      <c r="C52" s="12"/>
      <c r="D52" s="12"/>
      <c r="E52" s="12"/>
      <c r="F52" s="12"/>
      <c r="G52" s="24">
        <f>G5+G7+G9+G15+G23+G25</f>
        <v>19832708.23</v>
      </c>
    </row>
    <row r="53" spans="1:10" x14ac:dyDescent="0.25">
      <c r="A53" s="12" t="s">
        <v>116</v>
      </c>
      <c r="B53" s="12">
        <v>2013</v>
      </c>
      <c r="C53" s="12"/>
      <c r="D53" s="12"/>
      <c r="E53" s="12"/>
      <c r="F53" s="12"/>
      <c r="G53" s="12">
        <f>G33</f>
        <v>6746322.2999999998</v>
      </c>
    </row>
    <row r="54" spans="1:10" x14ac:dyDescent="0.25">
      <c r="A54" s="12"/>
      <c r="B54" s="12"/>
      <c r="C54" s="12"/>
      <c r="D54" s="12"/>
      <c r="E54" s="12"/>
      <c r="F54" s="12"/>
      <c r="G54" s="12"/>
    </row>
    <row r="55" spans="1:10" x14ac:dyDescent="0.25">
      <c r="A55" s="12" t="s">
        <v>139</v>
      </c>
      <c r="B55" s="12">
        <v>2012</v>
      </c>
      <c r="C55" s="12"/>
      <c r="D55" s="12"/>
      <c r="E55" s="12"/>
      <c r="F55" s="12"/>
      <c r="G55" s="26">
        <f>G13</f>
        <v>695539.69</v>
      </c>
    </row>
    <row r="56" spans="1:10" x14ac:dyDescent="0.25">
      <c r="A56" s="12"/>
      <c r="B56" s="12"/>
      <c r="C56" s="12"/>
      <c r="D56" s="12"/>
      <c r="E56" s="12"/>
      <c r="F56" s="12"/>
      <c r="G56" s="12"/>
    </row>
    <row r="57" spans="1:10" x14ac:dyDescent="0.25">
      <c r="A57" s="27" t="s">
        <v>140</v>
      </c>
      <c r="B57" s="27">
        <v>2012</v>
      </c>
      <c r="C57" s="12"/>
      <c r="D57" s="12"/>
      <c r="E57" s="12"/>
      <c r="F57" s="12"/>
      <c r="G57" s="28">
        <f>G49+G52+G55</f>
        <v>47145266.389999993</v>
      </c>
      <c r="J57" s="16"/>
    </row>
    <row r="58" spans="1:10" x14ac:dyDescent="0.25">
      <c r="A58" s="12"/>
      <c r="B58" s="27">
        <v>2013</v>
      </c>
      <c r="C58" s="12"/>
      <c r="D58" s="12"/>
      <c r="E58" s="12"/>
      <c r="F58" s="12"/>
      <c r="G58" s="28">
        <f>G50+G53</f>
        <v>11207922.300000001</v>
      </c>
    </row>
  </sheetData>
  <mergeCells count="131">
    <mergeCell ref="F3:F4"/>
    <mergeCell ref="A5:A6"/>
    <mergeCell ref="B5:B6"/>
    <mergeCell ref="D5:D6"/>
    <mergeCell ref="E5:E6"/>
    <mergeCell ref="F5:F6"/>
    <mergeCell ref="A1:A2"/>
    <mergeCell ref="B1:B2"/>
    <mergeCell ref="C1:C2"/>
    <mergeCell ref="D1:D2"/>
    <mergeCell ref="E1:E2"/>
    <mergeCell ref="A3:A4"/>
    <mergeCell ref="B3:B4"/>
    <mergeCell ref="D3:D4"/>
    <mergeCell ref="E3:E4"/>
    <mergeCell ref="A7:A8"/>
    <mergeCell ref="B7:B8"/>
    <mergeCell ref="D7:D8"/>
    <mergeCell ref="E7:E8"/>
    <mergeCell ref="F7:F8"/>
    <mergeCell ref="A9:A10"/>
    <mergeCell ref="B9:B10"/>
    <mergeCell ref="D9:D10"/>
    <mergeCell ref="E9:E10"/>
    <mergeCell ref="F9:F10"/>
    <mergeCell ref="A11:A12"/>
    <mergeCell ref="B11:B12"/>
    <mergeCell ref="D11:D12"/>
    <mergeCell ref="E11:E12"/>
    <mergeCell ref="F11:F12"/>
    <mergeCell ref="A13:A14"/>
    <mergeCell ref="B13:B14"/>
    <mergeCell ref="D13:D14"/>
    <mergeCell ref="E13:E14"/>
    <mergeCell ref="F13:F14"/>
    <mergeCell ref="A15:A16"/>
    <mergeCell ref="B15:B16"/>
    <mergeCell ref="D15:D16"/>
    <mergeCell ref="E15:E16"/>
    <mergeCell ref="F15:F16"/>
    <mergeCell ref="A17:A18"/>
    <mergeCell ref="B17:B18"/>
    <mergeCell ref="D17:D18"/>
    <mergeCell ref="E17:E18"/>
    <mergeCell ref="F17:F18"/>
    <mergeCell ref="A19:A20"/>
    <mergeCell ref="B19:B20"/>
    <mergeCell ref="D19:D20"/>
    <mergeCell ref="E19:E20"/>
    <mergeCell ref="F19:F20"/>
    <mergeCell ref="A21:A22"/>
    <mergeCell ref="B21:B22"/>
    <mergeCell ref="D21:D22"/>
    <mergeCell ref="E21:E22"/>
    <mergeCell ref="F21:F22"/>
    <mergeCell ref="A23:A24"/>
    <mergeCell ref="B23:B24"/>
    <mergeCell ref="D23:D24"/>
    <mergeCell ref="E23:E24"/>
    <mergeCell ref="F23:F24"/>
    <mergeCell ref="A25:A26"/>
    <mergeCell ref="B25:B26"/>
    <mergeCell ref="D25:D26"/>
    <mergeCell ref="E25:E26"/>
    <mergeCell ref="F25:F26"/>
    <mergeCell ref="A27:A28"/>
    <mergeCell ref="B27:B28"/>
    <mergeCell ref="D27:D28"/>
    <mergeCell ref="E27:E28"/>
    <mergeCell ref="F27:F28"/>
    <mergeCell ref="A29:A30"/>
    <mergeCell ref="B29:B30"/>
    <mergeCell ref="D29:D30"/>
    <mergeCell ref="E29:E30"/>
    <mergeCell ref="F29:F30"/>
    <mergeCell ref="E35:E36"/>
    <mergeCell ref="F35:F36"/>
    <mergeCell ref="A37:A38"/>
    <mergeCell ref="B37:B38"/>
    <mergeCell ref="D37:D38"/>
    <mergeCell ref="E37:E38"/>
    <mergeCell ref="F37:F38"/>
    <mergeCell ref="A31:A32"/>
    <mergeCell ref="B31:B32"/>
    <mergeCell ref="D31:D32"/>
    <mergeCell ref="E31:E32"/>
    <mergeCell ref="F31:F32"/>
    <mergeCell ref="A33:A34"/>
    <mergeCell ref="B33:B34"/>
    <mergeCell ref="D33:D34"/>
    <mergeCell ref="E33:E34"/>
    <mergeCell ref="F33:F34"/>
    <mergeCell ref="G41:G42"/>
    <mergeCell ref="G43:G44"/>
    <mergeCell ref="G39:G40"/>
    <mergeCell ref="G33:G34"/>
    <mergeCell ref="G31:G32"/>
    <mergeCell ref="G27:G28"/>
    <mergeCell ref="A43:A44"/>
    <mergeCell ref="B43:B44"/>
    <mergeCell ref="D43:D44"/>
    <mergeCell ref="E43:E44"/>
    <mergeCell ref="F43:F44"/>
    <mergeCell ref="A39:A40"/>
    <mergeCell ref="B39:B40"/>
    <mergeCell ref="D39:D40"/>
    <mergeCell ref="E39:E40"/>
    <mergeCell ref="F39:F40"/>
    <mergeCell ref="A41:A42"/>
    <mergeCell ref="B41:B42"/>
    <mergeCell ref="D41:D42"/>
    <mergeCell ref="E41:E42"/>
    <mergeCell ref="F41:F42"/>
    <mergeCell ref="A35:A36"/>
    <mergeCell ref="B35:B36"/>
    <mergeCell ref="D35:D36"/>
    <mergeCell ref="G17:G18"/>
    <mergeCell ref="G13:G14"/>
    <mergeCell ref="G29:G30"/>
    <mergeCell ref="G19:G20"/>
    <mergeCell ref="G37:G38"/>
    <mergeCell ref="G1:G2"/>
    <mergeCell ref="G5:G6"/>
    <mergeCell ref="G3:G4"/>
    <mergeCell ref="G9:G10"/>
    <mergeCell ref="G11:G12"/>
    <mergeCell ref="G7:G8"/>
    <mergeCell ref="G25:G26"/>
    <mergeCell ref="G23:G24"/>
    <mergeCell ref="G21:G22"/>
    <mergeCell ref="G15:G16"/>
  </mergeCell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Korekcijas_apjoms KF04-06</vt:lpstr>
      <vt:lpstr>sheet2</vt:lpstr>
      <vt:lpstr>Sheet3</vt:lpstr>
      <vt:lpstr>'Korekcijas_apjoms KF04-06'!Print_Area</vt:lpstr>
      <vt:lpstr>sheet2!Print_Area</vt:lpstr>
      <vt:lpstr>Sheet3!Print_Area</vt:lpstr>
    </vt:vector>
  </TitlesOfParts>
  <Company>Finanšu ministrija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7.pielikums</dc:title>
  <dc:subject>Kohēzijas fonda (2004-2006) projektiem aprēķinātais finanšu korekcijas apjoms</dc:subject>
  <dc:creator>Irita Barkāne</dc:creator>
  <dc:description>Irita Barkāne
Finanšu ministrijas Eiropas Savienības fondu uzraudzības departaments
Publiskās infrastruktūras uzraudzības nodaļas vadītājas vietniece
Tālr: 67083951, fakss 67095697
Irita.Barkane@fm.gov.lv</dc:description>
  <cp:lastModifiedBy>Lelde Torntone</cp:lastModifiedBy>
  <cp:lastPrinted>2012-08-02T12:07:30Z</cp:lastPrinted>
  <dcterms:created xsi:type="dcterms:W3CDTF">2010-11-15T14:08:37Z</dcterms:created>
  <dcterms:modified xsi:type="dcterms:W3CDTF">2012-08-15T11:22:46Z</dcterms:modified>
</cp:coreProperties>
</file>