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k.ca.vp\Documents$\ligita.dzirkale\My Documents\Maksas_pakalpojumi\Saskaņotais_uz_VK\"/>
    </mc:Choice>
  </mc:AlternateContent>
  <bookViews>
    <workbookView xWindow="0" yWindow="0" windowWidth="25200" windowHeight="119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45" i="1" l="1"/>
  <c r="I7" i="1" l="1"/>
  <c r="H7" i="1" l="1"/>
  <c r="G7" i="1"/>
  <c r="J7" i="1"/>
  <c r="K7" i="1" l="1"/>
  <c r="J46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18" i="1"/>
  <c r="J19" i="1"/>
  <c r="J20" i="1"/>
  <c r="J22" i="1"/>
  <c r="J23" i="1"/>
  <c r="J24" i="1"/>
  <c r="J25" i="1"/>
  <c r="J26" i="1"/>
  <c r="J27" i="1"/>
  <c r="I45" i="1"/>
  <c r="G45" i="1" s="1"/>
  <c r="I46" i="1"/>
  <c r="G46" i="1" s="1"/>
  <c r="I30" i="1"/>
  <c r="I31" i="1"/>
  <c r="I32" i="1"/>
  <c r="G32" i="1" s="1"/>
  <c r="I33" i="1"/>
  <c r="G33" i="1" s="1"/>
  <c r="I34" i="1"/>
  <c r="G34" i="1" s="1"/>
  <c r="I35" i="1"/>
  <c r="G35" i="1" s="1"/>
  <c r="I36" i="1"/>
  <c r="I37" i="1"/>
  <c r="G37" i="1" s="1"/>
  <c r="I38" i="1"/>
  <c r="G38" i="1" s="1"/>
  <c r="I39" i="1"/>
  <c r="G39" i="1" s="1"/>
  <c r="I40" i="1"/>
  <c r="I41" i="1"/>
  <c r="G41" i="1" s="1"/>
  <c r="I42" i="1"/>
  <c r="G42" i="1" s="1"/>
  <c r="I43" i="1"/>
  <c r="G43" i="1" s="1"/>
  <c r="I44" i="1"/>
  <c r="G44" i="1" s="1"/>
  <c r="I18" i="1"/>
  <c r="I19" i="1"/>
  <c r="I20" i="1"/>
  <c r="I22" i="1"/>
  <c r="I23" i="1"/>
  <c r="I24" i="1"/>
  <c r="I25" i="1"/>
  <c r="G25" i="1" s="1"/>
  <c r="I26" i="1"/>
  <c r="G26" i="1" s="1"/>
  <c r="I27" i="1"/>
  <c r="G27" i="1" s="1"/>
  <c r="I28" i="1"/>
  <c r="I29" i="1"/>
  <c r="J9" i="1"/>
  <c r="J11" i="1"/>
  <c r="J12" i="1"/>
  <c r="J13" i="1"/>
  <c r="J14" i="1"/>
  <c r="J15" i="1"/>
  <c r="J16" i="1"/>
  <c r="I9" i="1"/>
  <c r="I11" i="1"/>
  <c r="I12" i="1"/>
  <c r="I13" i="1"/>
  <c r="I14" i="1"/>
  <c r="I15" i="1"/>
  <c r="I16" i="1"/>
  <c r="J8" i="1"/>
  <c r="I8" i="1"/>
  <c r="H15" i="1" l="1"/>
  <c r="G15" i="1"/>
  <c r="G11" i="1"/>
  <c r="H11" i="1" s="1"/>
  <c r="G22" i="1"/>
  <c r="H22" i="1" s="1"/>
  <c r="G40" i="1"/>
  <c r="H40" i="1"/>
  <c r="H36" i="1"/>
  <c r="G36" i="1"/>
  <c r="G8" i="1"/>
  <c r="H8" i="1" s="1"/>
  <c r="H14" i="1"/>
  <c r="G14" i="1"/>
  <c r="G9" i="1"/>
  <c r="H9" i="1" s="1"/>
  <c r="G29" i="1"/>
  <c r="H29" i="1" s="1"/>
  <c r="G20" i="1"/>
  <c r="H20" i="1" s="1"/>
  <c r="H31" i="1"/>
  <c r="G31" i="1"/>
  <c r="G13" i="1"/>
  <c r="H13" i="1"/>
  <c r="G28" i="1"/>
  <c r="H28" i="1" s="1"/>
  <c r="G24" i="1"/>
  <c r="H24" i="1" s="1"/>
  <c r="H19" i="1"/>
  <c r="G19" i="1"/>
  <c r="G30" i="1"/>
  <c r="H30" i="1" s="1"/>
  <c r="G16" i="1"/>
  <c r="H16" i="1" s="1"/>
  <c r="G12" i="1"/>
  <c r="H12" i="1"/>
  <c r="G23" i="1"/>
  <c r="H23" i="1" s="1"/>
  <c r="G18" i="1"/>
  <c r="H18" i="1" s="1"/>
  <c r="K32" i="1"/>
  <c r="K35" i="1"/>
  <c r="K46" i="1"/>
  <c r="K14" i="1"/>
  <c r="K9" i="1"/>
  <c r="K18" i="1"/>
  <c r="K27" i="1"/>
  <c r="K23" i="1"/>
  <c r="K44" i="1"/>
  <c r="K40" i="1"/>
  <c r="K36" i="1"/>
  <c r="K16" i="1"/>
  <c r="K12" i="1"/>
  <c r="K13" i="1"/>
  <c r="K39" i="1"/>
  <c r="K26" i="1"/>
  <c r="K22" i="1"/>
  <c r="K42" i="1"/>
  <c r="K38" i="1"/>
  <c r="K34" i="1"/>
  <c r="K30" i="1"/>
  <c r="K43" i="1"/>
  <c r="K31" i="1"/>
  <c r="K15" i="1"/>
  <c r="K11" i="1"/>
  <c r="K25" i="1"/>
  <c r="K45" i="1"/>
  <c r="K41" i="1"/>
  <c r="K37" i="1"/>
  <c r="K33" i="1"/>
  <c r="K29" i="1"/>
  <c r="K24" i="1"/>
  <c r="K20" i="1"/>
  <c r="K19" i="1"/>
  <c r="K28" i="1"/>
  <c r="K8" i="1"/>
</calcChain>
</file>

<file path=xl/sharedStrings.xml><?xml version="1.0" encoding="utf-8"?>
<sst xmlns="http://schemas.openxmlformats.org/spreadsheetml/2006/main" count="150" uniqueCount="116">
  <si>
    <r>
      <t xml:space="preserve">Normatīvajos aktos ietverto skaitļu pārrēķins no latiem uz </t>
    </r>
    <r>
      <rPr>
        <b/>
        <i/>
        <sz val="11"/>
        <color theme="1"/>
        <rFont val="Times New Roman"/>
        <family val="1"/>
        <charset val="186"/>
      </rPr>
      <t>euro</t>
    </r>
  </si>
  <si>
    <t>Nr.p.k.</t>
  </si>
  <si>
    <t>Normatīvā akta pants, daļa, punkts (ja ir)</t>
  </si>
  <si>
    <t>1.</t>
  </si>
  <si>
    <t>2.</t>
  </si>
  <si>
    <t>3.</t>
  </si>
  <si>
    <t>3.1.</t>
  </si>
  <si>
    <t>3.2.</t>
  </si>
  <si>
    <t>5.</t>
  </si>
  <si>
    <t>Cena bez PVN (Ls)</t>
  </si>
  <si>
    <t>PVN (Ls)</t>
  </si>
  <si>
    <t>Cena ar PVN (Ls)</t>
  </si>
  <si>
    <t>Projekta 1.pielikums</t>
  </si>
  <si>
    <t>2.1.</t>
  </si>
  <si>
    <t>Mērvienība</t>
  </si>
  <si>
    <t>stunda</t>
  </si>
  <si>
    <t xml:space="preserve">3. </t>
  </si>
  <si>
    <t xml:space="preserve">Valsts policijas darbinieka iesaistīšana ceļu satiksmes regulēšanā </t>
  </si>
  <si>
    <t>4.</t>
  </si>
  <si>
    <t>Valsts policijas transportlīdzekļa izmantošana šā cenrāža 1., 2. un 3.punktā noteikto uzdevumu veikšanā:</t>
  </si>
  <si>
    <t>4.1.</t>
  </si>
  <si>
    <t>4.2.</t>
  </si>
  <si>
    <t>4.3.</t>
  </si>
  <si>
    <t>vieglais automobilis</t>
  </si>
  <si>
    <t>motocikls</t>
  </si>
  <si>
    <t>ūdens transportlīdzeklis</t>
  </si>
  <si>
    <t>Valsts policijas dienesta suņa izmantošana šā cenrāža 1.punktā noteikto uzdevumu veikšanā</t>
  </si>
  <si>
    <t>Valsts policijas dienesta zirga izmantošana šā cenrāža 1.punktā noteikto uzdevumu veikšanā</t>
  </si>
  <si>
    <t>Publiska pasākuma vietas pārbaude sprāgstvielu, sprādzienbīstamu priekšmetu, spridzināšanas ietaišu u.tml.priekšmetu atklāšanai</t>
  </si>
  <si>
    <t>par maršruta kilometru</t>
  </si>
  <si>
    <t>6.</t>
  </si>
  <si>
    <t>7.</t>
  </si>
  <si>
    <t>8.</t>
  </si>
  <si>
    <t>8.1.</t>
  </si>
  <si>
    <t>8.2.</t>
  </si>
  <si>
    <t>Privātpersonas ieroča un munīcijas uzglabāšana</t>
  </si>
  <si>
    <t>Kopēšana (melnbalta kopija) uz Valsts policijas papīra:</t>
  </si>
  <si>
    <t>A4, vienpusēja</t>
  </si>
  <si>
    <t>A4, abpusēja</t>
  </si>
  <si>
    <t>A3, vienpusēja</t>
  </si>
  <si>
    <t>Daktiloskopiskā ekspertīze</t>
  </si>
  <si>
    <t>Dokumentu un naudas zīmju tehniskā ekspertīze</t>
  </si>
  <si>
    <t>Eksperta amata kandidāta apmācība</t>
  </si>
  <si>
    <t>Klasiskā paternitātes/ maternitātes noteikšana ar DNS gēnu analīzes metodi</t>
  </si>
  <si>
    <t>Rokrakstu ekspertīze</t>
  </si>
  <si>
    <r>
      <t>Valsts policijas transportlīdzekļu izmantošana lielgabarīta vai smagsvara transportlīdzekļu pavadīšanā</t>
    </r>
    <r>
      <rPr>
        <vertAlign val="superscript"/>
        <sz val="9"/>
        <color theme="1"/>
        <rFont val="Times New Roman"/>
        <family val="1"/>
        <charset val="186"/>
      </rPr>
      <t>1</t>
    </r>
    <r>
      <rPr>
        <sz val="9"/>
        <color theme="1"/>
        <rFont val="Times New Roman"/>
        <family val="1"/>
        <charset val="186"/>
      </rPr>
      <t>:</t>
    </r>
  </si>
  <si>
    <r>
      <t>Auksto ieroču ekspertīze</t>
    </r>
    <r>
      <rPr>
        <vertAlign val="superscript"/>
        <sz val="9"/>
        <color theme="1"/>
        <rFont val="Times New Roman"/>
        <family val="1"/>
        <charset val="186"/>
      </rPr>
      <t>2</t>
    </r>
  </si>
  <si>
    <r>
      <t>Ballistiskā ekspertīze</t>
    </r>
    <r>
      <rPr>
        <vertAlign val="superscript"/>
        <sz val="9"/>
        <color theme="1"/>
        <rFont val="Times New Roman"/>
        <family val="1"/>
        <charset val="186"/>
      </rPr>
      <t>2</t>
    </r>
  </si>
  <si>
    <r>
      <t>Daktiloskopiskās kartes izgatavošana</t>
    </r>
    <r>
      <rPr>
        <vertAlign val="superscript"/>
        <sz val="9"/>
        <color theme="1"/>
        <rFont val="Times New Roman"/>
        <family val="1"/>
        <charset val="186"/>
      </rPr>
      <t>2</t>
    </r>
  </si>
  <si>
    <r>
      <t>DNS profila noteikšana ar gēnu analīzes metodi</t>
    </r>
    <r>
      <rPr>
        <vertAlign val="superscript"/>
        <sz val="9"/>
        <color theme="1"/>
        <rFont val="Times New Roman"/>
        <family val="1"/>
        <charset val="186"/>
      </rPr>
      <t>3</t>
    </r>
  </si>
  <si>
    <r>
      <t>Fonoskopiskā ekspertīze</t>
    </r>
    <r>
      <rPr>
        <vertAlign val="superscript"/>
        <sz val="9"/>
        <color theme="1"/>
        <rFont val="Times New Roman"/>
        <family val="1"/>
        <charset val="186"/>
      </rPr>
      <t>2</t>
    </r>
  </si>
  <si>
    <r>
      <t>Grāmatvedības ekspertīze</t>
    </r>
    <r>
      <rPr>
        <vertAlign val="superscript"/>
        <sz val="9"/>
        <color theme="1"/>
        <rFont val="Times New Roman"/>
        <family val="1"/>
        <charset val="186"/>
      </rPr>
      <t>2</t>
    </r>
  </si>
  <si>
    <r>
      <t>Habitoloģiskā ekspertīze</t>
    </r>
    <r>
      <rPr>
        <vertAlign val="superscript"/>
        <sz val="9"/>
        <color theme="1"/>
        <rFont val="Times New Roman"/>
        <family val="1"/>
        <charset val="186"/>
      </rPr>
      <t>2</t>
    </r>
  </si>
  <si>
    <r>
      <t>Informācijas tehnoloģiskā ekspertīze</t>
    </r>
    <r>
      <rPr>
        <vertAlign val="superscript"/>
        <sz val="9"/>
        <color theme="1"/>
        <rFont val="Times New Roman"/>
        <family val="1"/>
        <charset val="186"/>
      </rPr>
      <t>2</t>
    </r>
  </si>
  <si>
    <r>
      <t>Kontrolšāviena veikšana ar vītņstobra šaujamieroci</t>
    </r>
    <r>
      <rPr>
        <vertAlign val="superscript"/>
        <sz val="9"/>
        <color theme="1"/>
        <rFont val="Times New Roman"/>
        <family val="1"/>
        <charset val="186"/>
      </rPr>
      <t>2</t>
    </r>
  </si>
  <si>
    <r>
      <t>Pirotehnikas izstrādājumu klasificēšana</t>
    </r>
    <r>
      <rPr>
        <vertAlign val="superscript"/>
        <sz val="9"/>
        <color theme="1"/>
        <rFont val="Times New Roman"/>
        <family val="1"/>
        <charset val="186"/>
      </rPr>
      <t>2</t>
    </r>
  </si>
  <si>
    <r>
      <t>Reljefo identifikācijas zīmju ekspertīze</t>
    </r>
    <r>
      <rPr>
        <vertAlign val="superscript"/>
        <sz val="9"/>
        <color theme="1"/>
        <rFont val="Times New Roman"/>
        <family val="1"/>
        <charset val="186"/>
      </rPr>
      <t>2</t>
    </r>
  </si>
  <si>
    <r>
      <t>Sprādzientehniskā ekspertīze</t>
    </r>
    <r>
      <rPr>
        <vertAlign val="superscript"/>
        <sz val="9"/>
        <color theme="1"/>
        <rFont val="Times New Roman"/>
        <family val="1"/>
        <charset val="186"/>
      </rPr>
      <t>2</t>
    </r>
  </si>
  <si>
    <r>
      <t>Trasoloģiskā ekspertīze</t>
    </r>
    <r>
      <rPr>
        <vertAlign val="superscript"/>
        <sz val="9"/>
        <color theme="1"/>
        <rFont val="Times New Roman"/>
        <family val="1"/>
        <charset val="186"/>
      </rPr>
      <t>2</t>
    </r>
  </si>
  <si>
    <r>
      <t>Ugunsgrēku tehniskā ekspertīze</t>
    </r>
    <r>
      <rPr>
        <vertAlign val="superscript"/>
        <sz val="9"/>
        <color theme="1"/>
        <rFont val="Times New Roman"/>
        <family val="1"/>
        <charset val="186"/>
      </rPr>
      <t>2</t>
    </r>
  </si>
  <si>
    <r>
      <t>Kvalifikācijas pārbaudījums par ieroču un munīcijas aprites kārtību un prasmi rīkoties ar ieroci</t>
    </r>
    <r>
      <rPr>
        <vertAlign val="superscript"/>
        <sz val="9"/>
        <color theme="1"/>
        <rFont val="Times New Roman"/>
        <family val="1"/>
        <charset val="186"/>
      </rPr>
      <t>2</t>
    </r>
  </si>
  <si>
    <r>
      <t>Atkārtots kvalifikācijas pārbaudījums par ieroču un munīcijas aprites kārtību un prasmi rīkoties ar ieroci</t>
    </r>
    <r>
      <rPr>
        <vertAlign val="superscript"/>
        <sz val="9"/>
        <color theme="1"/>
        <rFont val="Times New Roman"/>
        <family val="1"/>
        <charset val="186"/>
      </rPr>
      <t>2</t>
    </r>
  </si>
  <si>
    <r>
      <t>Apliecības dublikāta izsniegšana kvalifikācijas pārbaudījumam par ieroču un munīcijas aprites kārtību un prasmi rīkoties ar ieroci</t>
    </r>
    <r>
      <rPr>
        <vertAlign val="superscript"/>
        <sz val="9"/>
        <color theme="1"/>
        <rFont val="Times New Roman"/>
        <family val="1"/>
        <charset val="186"/>
      </rPr>
      <t>2</t>
    </r>
  </si>
  <si>
    <t>9.</t>
  </si>
  <si>
    <t>10.</t>
  </si>
  <si>
    <t>10.1.</t>
  </si>
  <si>
    <t>10.2.</t>
  </si>
  <si>
    <t>10.3.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</si>
  <si>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</si>
  <si>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</si>
  <si>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</si>
  <si>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</si>
  <si>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</si>
  <si>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</si>
  <si>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</si>
  <si>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</si>
  <si>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</si>
  <si>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</si>
  <si>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</si>
  <si>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</si>
  <si>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</si>
  <si>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</si>
  <si>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</si>
  <si>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</si>
  <si>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</si>
  <si>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</si>
  <si>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</si>
  <si>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</si>
  <si>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</si>
  <si>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</si>
  <si>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viens pakalpojums</t>
  </si>
  <si>
    <t>kilometrs</t>
  </si>
  <si>
    <t>viena kopija</t>
  </si>
  <si>
    <t>viena vienība</t>
  </si>
  <si>
    <t>viens DNS profils</t>
  </si>
  <si>
    <t>trīs DNS profili</t>
  </si>
  <si>
    <t>viens kvalifikācijas pārbaudījums</t>
  </si>
  <si>
    <t>viens apliecības dublikāts</t>
  </si>
  <si>
    <t>Valsts policijas darbinieka – kārtības uzturētāja – iesaistīšana publiskos pasākumos, kurus organziē privātpersona</t>
  </si>
  <si>
    <t>Valsts policijas speciālo uzdevumu bataljona darbinieka iesaistīšana šā cenrāža 1.punktā minēto uzdevumu veikšanā</t>
  </si>
  <si>
    <t>par maršrutā pavadīto stundu</t>
  </si>
  <si>
    <t>Normatīvā akta projektā paredzētā skaitļa izteiksme latos</t>
  </si>
  <si>
    <t>2.pielikums Ministru kabineta noteikumu  
 "Valsts policijas sniegto maksas pakalpojumu cenrādis"
  projekta sākotnējās ietekmes novērtējuma ziņojumam (anotācijai)</t>
  </si>
  <si>
    <t>Summa, kas paredzēta normatīvā akta projektā, euro</t>
  </si>
  <si>
    <t>Izmaiņas pret normatīvā akta projektā norādīto summu, euro(norāda 6 ciparus aiz komata)</t>
  </si>
  <si>
    <t>4.75</t>
  </si>
  <si>
    <t>1.00</t>
  </si>
  <si>
    <t>1.72</t>
  </si>
  <si>
    <t>Matemātiskā noapaļošana uz euro, (norāda 6 ciparus aiz komata)</t>
  </si>
  <si>
    <t>Cena bez PVN (euro)</t>
  </si>
  <si>
    <t>PVN (euro)</t>
  </si>
  <si>
    <t>(6)=(3.2.)/0,702804</t>
  </si>
  <si>
    <t>(8)=(7)-(6)</t>
  </si>
  <si>
    <t>Cena ar PVN (euro)</t>
  </si>
  <si>
    <t>(5)=(6)-(4)</t>
  </si>
  <si>
    <t>(4)=(6)/1,21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</si>
</sst>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3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i/>
      <sz val="9"/>
      <color rgb="FF000000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  <font>
      <vertAlign val="superscript"/>
      <sz val="9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u/>
      <sz val="10"/>
      <color theme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0" fillId="0" borderId="0" xfId="0" applyAlignment="1">
      <alignment horizontal="center" vertical="center" readingOrder="1"/>
    </xf>
    <xf numFmtId="0" fontId="9" fillId="0" borderId="0" xfId="0" applyFont="1" applyAlignment="1">
      <alignment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>
      <alignment readingOrder="1"/>
    </xf>
    <xf numFmtId="0" fontId="0" fillId="0" borderId="0" xfId="0" applyAlignment="1">
      <alignment horizontal="left"/>
    </xf>
    <xf numFmtId="0" fontId="9" fillId="0" borderId="0" xfId="0" applyFont="1"/>
    <xf numFmtId="0" fontId="9" fillId="0" borderId="0" xfId="0" applyFont="1" applyAlignment="1">
      <alignment wrapText="1" readingOrder="1"/>
    </xf>
    <xf numFmtId="0" fontId="12" fillId="0" borderId="0" xfId="1" applyFont="1"/>
    <xf numFmtId="164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view="pageLayout" topLeftCell="A15" zoomScaleNormal="120" workbookViewId="0">
      <selection activeCell="J45" sqref="J45"/>
    </sheetView>
  </sheetViews>
  <sheetFormatPr defaultRowHeight="15" x14ac:dyDescent="0.25"/>
  <cols>
    <col min="1" max="1" width="9.140625" style="3"/>
    <col min="2" max="2" width="30" style="3" customWidth="1"/>
    <col min="3" max="3" width="12.7109375" style="3" customWidth="1"/>
    <col min="4" max="4" width="10.5703125" style="3" customWidth="1"/>
    <col min="5" max="5" width="12.7109375" style="3" customWidth="1"/>
    <col min="6" max="6" width="12.5703125" style="3" customWidth="1"/>
    <col min="7" max="7" width="11.85546875" style="3" customWidth="1"/>
    <col min="8" max="8" width="12.5703125" style="3" customWidth="1"/>
    <col min="9" max="9" width="11.140625" style="3" customWidth="1"/>
    <col min="10" max="10" width="11" style="3" customWidth="1"/>
    <col min="11" max="11" width="12.85546875" style="3" customWidth="1"/>
  </cols>
  <sheetData>
    <row r="1" spans="1:12" ht="49.5" customHeight="1" x14ac:dyDescent="0.25">
      <c r="B1" s="31" t="s">
        <v>102</v>
      </c>
      <c r="C1" s="31"/>
      <c r="D1" s="32"/>
      <c r="E1" s="32"/>
      <c r="F1" s="32"/>
      <c r="G1" s="32"/>
      <c r="H1" s="32"/>
      <c r="I1" s="32"/>
      <c r="J1" s="32"/>
      <c r="K1" s="32"/>
      <c r="L1" s="1"/>
    </row>
    <row r="2" spans="1:12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"/>
    </row>
    <row r="3" spans="1:12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1"/>
    </row>
    <row r="4" spans="1:12" ht="84" x14ac:dyDescent="0.25">
      <c r="A4" s="18" t="s">
        <v>1</v>
      </c>
      <c r="B4" s="19" t="s">
        <v>2</v>
      </c>
      <c r="C4" s="19" t="s">
        <v>14</v>
      </c>
      <c r="D4" s="18" t="s">
        <v>101</v>
      </c>
      <c r="E4" s="18" t="s">
        <v>101</v>
      </c>
      <c r="F4" s="18" t="s">
        <v>101</v>
      </c>
      <c r="G4" s="18" t="s">
        <v>108</v>
      </c>
      <c r="H4" s="18" t="s">
        <v>108</v>
      </c>
      <c r="I4" s="18" t="s">
        <v>108</v>
      </c>
      <c r="J4" s="18" t="s">
        <v>103</v>
      </c>
      <c r="K4" s="18" t="s">
        <v>104</v>
      </c>
      <c r="L4" s="1"/>
    </row>
    <row r="5" spans="1:12" ht="24" x14ac:dyDescent="0.25">
      <c r="A5" s="20" t="s">
        <v>3</v>
      </c>
      <c r="B5" s="20" t="s">
        <v>4</v>
      </c>
      <c r="C5" s="20" t="s">
        <v>13</v>
      </c>
      <c r="D5" s="21" t="s">
        <v>5</v>
      </c>
      <c r="E5" s="21" t="s">
        <v>6</v>
      </c>
      <c r="F5" s="21" t="s">
        <v>7</v>
      </c>
      <c r="G5" s="21" t="s">
        <v>115</v>
      </c>
      <c r="H5" s="20" t="s">
        <v>114</v>
      </c>
      <c r="I5" s="20" t="s">
        <v>111</v>
      </c>
      <c r="J5" s="20">
        <v>7</v>
      </c>
      <c r="K5" s="20" t="s">
        <v>112</v>
      </c>
      <c r="L5" s="1"/>
    </row>
    <row r="6" spans="1:12" ht="27" customHeight="1" x14ac:dyDescent="0.25">
      <c r="A6" s="18"/>
      <c r="B6" s="18" t="s">
        <v>12</v>
      </c>
      <c r="C6" s="18"/>
      <c r="D6" s="18" t="s">
        <v>9</v>
      </c>
      <c r="E6" s="18" t="s">
        <v>10</v>
      </c>
      <c r="F6" s="18" t="s">
        <v>11</v>
      </c>
      <c r="G6" s="18" t="s">
        <v>109</v>
      </c>
      <c r="H6" s="18" t="s">
        <v>110</v>
      </c>
      <c r="I6" s="18" t="s">
        <v>113</v>
      </c>
      <c r="J6" s="22"/>
      <c r="K6" s="22"/>
      <c r="L6" s="1"/>
    </row>
    <row r="7" spans="1:12" ht="56.25" customHeight="1" x14ac:dyDescent="0.25">
      <c r="A7" s="18" t="s">
        <v>3</v>
      </c>
      <c r="B7" s="23" t="s">
        <v>98</v>
      </c>
      <c r="C7" s="23" t="s">
        <v>15</v>
      </c>
      <c r="D7" s="18" t="s">
        <v>105</v>
      </c>
      <c r="E7" s="18" t="s">
        <v>106</v>
      </c>
      <c r="F7" s="18">
        <v>5.75</v>
      </c>
      <c r="G7" s="17">
        <f>ROUND(I7/1.21,6)</f>
        <v>6.7615809999999996</v>
      </c>
      <c r="H7" s="17">
        <f>ROUND(I7-G7,6)</f>
        <v>1.419932</v>
      </c>
      <c r="I7" s="17">
        <f>ROUND(F7/0.702804,6)</f>
        <v>8.1815130000000007</v>
      </c>
      <c r="J7" s="22">
        <f>ROUND(F7/0.702804,2)</f>
        <v>8.18</v>
      </c>
      <c r="K7" s="17">
        <f>J7-I7</f>
        <v>-1.5130000000009858E-3</v>
      </c>
      <c r="L7" s="1"/>
    </row>
    <row r="8" spans="1:12" s="2" customFormat="1" ht="48" x14ac:dyDescent="0.25">
      <c r="A8" s="23" t="s">
        <v>4</v>
      </c>
      <c r="B8" s="23" t="s">
        <v>99</v>
      </c>
      <c r="C8" s="23" t="s">
        <v>15</v>
      </c>
      <c r="D8" s="24">
        <v>8.17</v>
      </c>
      <c r="E8" s="23" t="s">
        <v>107</v>
      </c>
      <c r="F8" s="23">
        <v>9.89</v>
      </c>
      <c r="G8" s="17">
        <f t="shared" ref="G8:G40" si="0">ROUND(I8/1.21,6)</f>
        <v>11.629918999999999</v>
      </c>
      <c r="H8" s="17">
        <f>ROUND(I8-G8,6)</f>
        <v>2.4422830000000002</v>
      </c>
      <c r="I8" s="17">
        <f>ROUND(F8/0.702804,6)</f>
        <v>14.072202000000001</v>
      </c>
      <c r="J8" s="22">
        <f>ROUND(F8/0.702804,2)</f>
        <v>14.07</v>
      </c>
      <c r="K8" s="17">
        <f t="shared" ref="K8:K46" si="1">J8-I8</f>
        <v>-2.2020000000004814E-3</v>
      </c>
    </row>
    <row r="9" spans="1:12" s="2" customFormat="1" ht="24" x14ac:dyDescent="0.25">
      <c r="A9" s="23" t="s">
        <v>16</v>
      </c>
      <c r="B9" s="23" t="s">
        <v>17</v>
      </c>
      <c r="C9" s="22" t="s">
        <v>15</v>
      </c>
      <c r="D9" s="23">
        <v>4.58</v>
      </c>
      <c r="E9" s="23">
        <v>0.96</v>
      </c>
      <c r="F9" s="23">
        <v>5.54</v>
      </c>
      <c r="G9" s="17">
        <f t="shared" si="0"/>
        <v>6.5146360000000003</v>
      </c>
      <c r="H9" s="17">
        <f t="shared" ref="H9:H40" si="2">ROUND(I9-G9,6)</f>
        <v>1.368074</v>
      </c>
      <c r="I9" s="17">
        <f>ROUND(F9/0.702804,6)</f>
        <v>7.8827100000000003</v>
      </c>
      <c r="J9" s="22">
        <f>ROUND(F9/0.702804,2)</f>
        <v>7.88</v>
      </c>
      <c r="K9" s="17">
        <f t="shared" si="1"/>
        <v>-2.7100000000004343E-3</v>
      </c>
    </row>
    <row r="10" spans="1:12" s="2" customFormat="1" ht="36" x14ac:dyDescent="0.25">
      <c r="A10" s="23" t="s">
        <v>18</v>
      </c>
      <c r="B10" s="23" t="s">
        <v>19</v>
      </c>
      <c r="C10" s="23"/>
      <c r="D10" s="23"/>
      <c r="E10" s="23"/>
      <c r="F10" s="23"/>
      <c r="G10" s="17"/>
      <c r="H10" s="17"/>
      <c r="I10" s="17"/>
      <c r="J10" s="22"/>
      <c r="K10" s="17"/>
    </row>
    <row r="11" spans="1:12" s="2" customFormat="1" x14ac:dyDescent="0.25">
      <c r="A11" s="23" t="s">
        <v>20</v>
      </c>
      <c r="B11" s="23" t="s">
        <v>23</v>
      </c>
      <c r="C11" s="22" t="s">
        <v>15</v>
      </c>
      <c r="D11" s="23">
        <v>9.69</v>
      </c>
      <c r="E11" s="23">
        <v>2.0299999999999998</v>
      </c>
      <c r="F11" s="23">
        <v>11.72</v>
      </c>
      <c r="G11" s="17">
        <f t="shared" si="0"/>
        <v>13.781866000000001</v>
      </c>
      <c r="H11" s="17">
        <f t="shared" si="2"/>
        <v>2.8941919999999999</v>
      </c>
      <c r="I11" s="17">
        <f t="shared" ref="I11:I16" si="3">ROUND(F11/0.702804,6)</f>
        <v>16.676058000000001</v>
      </c>
      <c r="J11" s="22">
        <f t="shared" ref="J11:J16" si="4">ROUND(F11/0.702804,2)</f>
        <v>16.68</v>
      </c>
      <c r="K11" s="17">
        <f t="shared" si="1"/>
        <v>3.9419999999985578E-3</v>
      </c>
    </row>
    <row r="12" spans="1:12" s="2" customFormat="1" x14ac:dyDescent="0.25">
      <c r="A12" s="23" t="s">
        <v>21</v>
      </c>
      <c r="B12" s="22" t="s">
        <v>24</v>
      </c>
      <c r="C12" s="22" t="s">
        <v>15</v>
      </c>
      <c r="D12" s="23">
        <v>7.66</v>
      </c>
      <c r="E12" s="23">
        <v>1.61</v>
      </c>
      <c r="F12" s="23">
        <v>9.27</v>
      </c>
      <c r="G12" s="17">
        <f t="shared" si="0"/>
        <v>10.900845</v>
      </c>
      <c r="H12" s="17">
        <f t="shared" si="2"/>
        <v>2.289177</v>
      </c>
      <c r="I12" s="17">
        <f t="shared" si="3"/>
        <v>13.190022000000001</v>
      </c>
      <c r="J12" s="22">
        <f t="shared" si="4"/>
        <v>13.19</v>
      </c>
      <c r="K12" s="17">
        <f t="shared" si="1"/>
        <v>-2.2000000001298758E-5</v>
      </c>
    </row>
    <row r="13" spans="1:12" s="2" customFormat="1" x14ac:dyDescent="0.25">
      <c r="A13" s="23" t="s">
        <v>22</v>
      </c>
      <c r="B13" s="23" t="s">
        <v>25</v>
      </c>
      <c r="C13" s="22" t="s">
        <v>15</v>
      </c>
      <c r="D13" s="23">
        <v>40.94</v>
      </c>
      <c r="E13" s="23">
        <v>8.6</v>
      </c>
      <c r="F13" s="23">
        <v>49.54</v>
      </c>
      <c r="G13" s="17">
        <f t="shared" si="0"/>
        <v>58.255428999999999</v>
      </c>
      <c r="H13" s="17">
        <f t="shared" si="2"/>
        <v>12.233639999999999</v>
      </c>
      <c r="I13" s="17">
        <f t="shared" si="3"/>
        <v>70.489069000000001</v>
      </c>
      <c r="J13" s="22">
        <f t="shared" si="4"/>
        <v>70.489999999999995</v>
      </c>
      <c r="K13" s="17">
        <f t="shared" si="1"/>
        <v>9.3099999999424199E-4</v>
      </c>
    </row>
    <row r="14" spans="1:12" s="2" customFormat="1" ht="36" x14ac:dyDescent="0.25">
      <c r="A14" s="23" t="s">
        <v>8</v>
      </c>
      <c r="B14" s="23" t="s">
        <v>26</v>
      </c>
      <c r="C14" s="22" t="s">
        <v>15</v>
      </c>
      <c r="D14" s="23">
        <v>1</v>
      </c>
      <c r="E14" s="23">
        <v>0.21</v>
      </c>
      <c r="F14" s="23">
        <v>1.21</v>
      </c>
      <c r="G14" s="17">
        <f t="shared" si="0"/>
        <v>1.4228719999999999</v>
      </c>
      <c r="H14" s="17">
        <f t="shared" si="2"/>
        <v>0.29880299999999999</v>
      </c>
      <c r="I14" s="17">
        <f t="shared" si="3"/>
        <v>1.7216750000000001</v>
      </c>
      <c r="J14" s="22">
        <f t="shared" si="4"/>
        <v>1.72</v>
      </c>
      <c r="K14" s="17">
        <f t="shared" si="1"/>
        <v>-1.6750000000000931E-3</v>
      </c>
    </row>
    <row r="15" spans="1:12" s="2" customFormat="1" ht="36" x14ac:dyDescent="0.25">
      <c r="A15" s="23" t="s">
        <v>30</v>
      </c>
      <c r="B15" s="23" t="s">
        <v>27</v>
      </c>
      <c r="C15" s="22" t="s">
        <v>15</v>
      </c>
      <c r="D15" s="23">
        <v>1.06</v>
      </c>
      <c r="E15" s="23">
        <v>0.22</v>
      </c>
      <c r="F15" s="23">
        <v>1.28</v>
      </c>
      <c r="G15" s="17">
        <f t="shared" si="0"/>
        <v>1.5051870000000001</v>
      </c>
      <c r="H15" s="17">
        <f t="shared" si="2"/>
        <v>0.31608900000000001</v>
      </c>
      <c r="I15" s="17">
        <f t="shared" si="3"/>
        <v>1.8212759999999999</v>
      </c>
      <c r="J15" s="22">
        <f t="shared" si="4"/>
        <v>1.82</v>
      </c>
      <c r="K15" s="17">
        <f t="shared" si="1"/>
        <v>-1.2759999999998328E-3</v>
      </c>
    </row>
    <row r="16" spans="1:12" s="2" customFormat="1" ht="48" x14ac:dyDescent="0.25">
      <c r="A16" s="23" t="s">
        <v>31</v>
      </c>
      <c r="B16" s="23" t="s">
        <v>28</v>
      </c>
      <c r="C16" s="23" t="s">
        <v>90</v>
      </c>
      <c r="D16" s="23">
        <v>734.38</v>
      </c>
      <c r="E16" s="23">
        <v>154.22</v>
      </c>
      <c r="F16" s="23">
        <v>888.6</v>
      </c>
      <c r="G16" s="17">
        <f t="shared" si="0"/>
        <v>1044.928836</v>
      </c>
      <c r="H16" s="17">
        <f t="shared" si="2"/>
        <v>219.43505500000001</v>
      </c>
      <c r="I16" s="17">
        <f t="shared" si="3"/>
        <v>1264.363891</v>
      </c>
      <c r="J16" s="22">
        <f t="shared" si="4"/>
        <v>1264.3599999999999</v>
      </c>
      <c r="K16" s="17">
        <f t="shared" si="1"/>
        <v>-3.8910000000669243E-3</v>
      </c>
    </row>
    <row r="17" spans="1:11" s="2" customFormat="1" ht="37.5" x14ac:dyDescent="0.25">
      <c r="A17" s="23" t="s">
        <v>32</v>
      </c>
      <c r="B17" s="23" t="s">
        <v>45</v>
      </c>
      <c r="C17" s="23"/>
      <c r="D17" s="23"/>
      <c r="E17" s="23"/>
      <c r="F17" s="23"/>
      <c r="G17" s="17"/>
      <c r="H17" s="17"/>
      <c r="I17" s="17"/>
      <c r="J17" s="22"/>
      <c r="K17" s="17"/>
    </row>
    <row r="18" spans="1:11" s="2" customFormat="1" x14ac:dyDescent="0.25">
      <c r="A18" s="23" t="s">
        <v>33</v>
      </c>
      <c r="B18" s="22" t="s">
        <v>29</v>
      </c>
      <c r="C18" s="23" t="s">
        <v>91</v>
      </c>
      <c r="D18" s="23">
        <v>0.42</v>
      </c>
      <c r="E18" s="23">
        <v>0.09</v>
      </c>
      <c r="F18" s="23">
        <v>0.51</v>
      </c>
      <c r="G18" s="17">
        <f t="shared" si="0"/>
        <v>0.59972300000000001</v>
      </c>
      <c r="H18" s="17">
        <f t="shared" si="2"/>
        <v>0.125942</v>
      </c>
      <c r="I18" s="17">
        <f>ROUND(F18/0.702804,6)</f>
        <v>0.725665</v>
      </c>
      <c r="J18" s="22">
        <f>ROUND(F18/0.702804,2)</f>
        <v>0.73</v>
      </c>
      <c r="K18" s="17">
        <f t="shared" si="1"/>
        <v>4.3349999999999778E-3</v>
      </c>
    </row>
    <row r="19" spans="1:11" s="5" customFormat="1" x14ac:dyDescent="0.25">
      <c r="A19" s="23" t="s">
        <v>34</v>
      </c>
      <c r="B19" s="23" t="s">
        <v>100</v>
      </c>
      <c r="C19" s="22" t="s">
        <v>15</v>
      </c>
      <c r="D19" s="23">
        <v>6.92</v>
      </c>
      <c r="E19" s="23">
        <v>1.45</v>
      </c>
      <c r="F19" s="23">
        <v>8.3699999999999992</v>
      </c>
      <c r="G19" s="17">
        <f t="shared" si="0"/>
        <v>9.8425100000000008</v>
      </c>
      <c r="H19" s="17">
        <f t="shared" si="2"/>
        <v>2.0669270000000002</v>
      </c>
      <c r="I19" s="17">
        <f>ROUND(F19/0.702804,6)</f>
        <v>11.909437</v>
      </c>
      <c r="J19" s="22">
        <f>ROUND(F19/0.702804,2)</f>
        <v>11.91</v>
      </c>
      <c r="K19" s="17">
        <f t="shared" si="1"/>
        <v>5.6299999999964712E-4</v>
      </c>
    </row>
    <row r="20" spans="1:11" ht="24" x14ac:dyDescent="0.25">
      <c r="A20" s="22" t="s">
        <v>63</v>
      </c>
      <c r="B20" s="23" t="s">
        <v>35</v>
      </c>
      <c r="C20" s="22" t="s">
        <v>15</v>
      </c>
      <c r="D20" s="22">
        <v>0.36</v>
      </c>
      <c r="E20" s="22">
        <v>0.08</v>
      </c>
      <c r="F20" s="22">
        <v>0.44</v>
      </c>
      <c r="G20" s="17">
        <f t="shared" si="0"/>
        <v>0.51740799999999998</v>
      </c>
      <c r="H20" s="17">
        <f t="shared" si="2"/>
        <v>0.108656</v>
      </c>
      <c r="I20" s="17">
        <f>ROUND(F20/0.702804,6)</f>
        <v>0.62606399999999995</v>
      </c>
      <c r="J20" s="22">
        <f>ROUND(F20/0.702804,2)</f>
        <v>0.63</v>
      </c>
      <c r="K20" s="17">
        <f t="shared" si="1"/>
        <v>3.9360000000000506E-3</v>
      </c>
    </row>
    <row r="21" spans="1:11" ht="24" x14ac:dyDescent="0.25">
      <c r="A21" s="22" t="s">
        <v>64</v>
      </c>
      <c r="B21" s="23" t="s">
        <v>36</v>
      </c>
      <c r="C21" s="25"/>
      <c r="D21" s="26"/>
      <c r="E21" s="26"/>
      <c r="F21" s="26"/>
      <c r="G21" s="17"/>
      <c r="H21" s="17"/>
      <c r="I21" s="17"/>
      <c r="J21" s="22"/>
      <c r="K21" s="17"/>
    </row>
    <row r="22" spans="1:11" s="6" customFormat="1" x14ac:dyDescent="0.25">
      <c r="A22" s="22" t="s">
        <v>65</v>
      </c>
      <c r="B22" s="22" t="s">
        <v>37</v>
      </c>
      <c r="C22" s="22" t="s">
        <v>92</v>
      </c>
      <c r="D22" s="22">
        <v>0.09</v>
      </c>
      <c r="E22" s="22">
        <v>0.02</v>
      </c>
      <c r="F22" s="22">
        <v>0.11</v>
      </c>
      <c r="G22" s="17">
        <f t="shared" si="0"/>
        <v>0.12935199999999999</v>
      </c>
      <c r="H22" s="17">
        <f t="shared" si="2"/>
        <v>2.7164000000000001E-2</v>
      </c>
      <c r="I22" s="17">
        <f t="shared" ref="I22:I46" si="5">ROUND(F22/0.702804,6)</f>
        <v>0.15651599999999999</v>
      </c>
      <c r="J22" s="22">
        <f t="shared" ref="J22:J46" si="6">ROUND(F22/0.702804,2)</f>
        <v>0.16</v>
      </c>
      <c r="K22" s="17">
        <f t="shared" si="1"/>
        <v>3.4840000000000149E-3</v>
      </c>
    </row>
    <row r="23" spans="1:11" s="6" customFormat="1" x14ac:dyDescent="0.25">
      <c r="A23" s="22" t="s">
        <v>66</v>
      </c>
      <c r="B23" s="22" t="s">
        <v>38</v>
      </c>
      <c r="C23" s="22" t="s">
        <v>92</v>
      </c>
      <c r="D23" s="22">
        <v>0.13</v>
      </c>
      <c r="E23" s="22">
        <v>0.03</v>
      </c>
      <c r="F23" s="22">
        <v>0.16</v>
      </c>
      <c r="G23" s="17">
        <f t="shared" si="0"/>
        <v>0.18814800000000001</v>
      </c>
      <c r="H23" s="17">
        <f t="shared" si="2"/>
        <v>3.9510999999999998E-2</v>
      </c>
      <c r="I23" s="17">
        <f t="shared" si="5"/>
        <v>0.227659</v>
      </c>
      <c r="J23" s="22">
        <f t="shared" si="6"/>
        <v>0.23</v>
      </c>
      <c r="K23" s="17">
        <f t="shared" si="1"/>
        <v>2.3410000000000097E-3</v>
      </c>
    </row>
    <row r="24" spans="1:11" s="6" customFormat="1" x14ac:dyDescent="0.25">
      <c r="A24" s="22" t="s">
        <v>67</v>
      </c>
      <c r="B24" s="22" t="s">
        <v>39</v>
      </c>
      <c r="C24" s="22" t="s">
        <v>92</v>
      </c>
      <c r="D24" s="22">
        <v>0.12</v>
      </c>
      <c r="E24" s="22">
        <v>0.03</v>
      </c>
      <c r="F24" s="22">
        <v>0.15</v>
      </c>
      <c r="G24" s="17">
        <f t="shared" si="0"/>
        <v>0.17638899999999999</v>
      </c>
      <c r="H24" s="17">
        <f t="shared" si="2"/>
        <v>3.7041999999999999E-2</v>
      </c>
      <c r="I24" s="17">
        <f t="shared" si="5"/>
        <v>0.21343100000000001</v>
      </c>
      <c r="J24" s="22">
        <f t="shared" si="6"/>
        <v>0.21</v>
      </c>
      <c r="K24" s="17">
        <f t="shared" si="1"/>
        <v>-3.4310000000000174E-3</v>
      </c>
    </row>
    <row r="25" spans="1:11" x14ac:dyDescent="0.25">
      <c r="A25" s="22" t="s">
        <v>68</v>
      </c>
      <c r="B25" s="22" t="s">
        <v>46</v>
      </c>
      <c r="C25" s="22" t="s">
        <v>15</v>
      </c>
      <c r="D25" s="22">
        <v>8.09</v>
      </c>
      <c r="E25" s="22">
        <v>0</v>
      </c>
      <c r="F25" s="22">
        <v>8.09</v>
      </c>
      <c r="G25" s="17">
        <f>I25</f>
        <v>11.511032999999999</v>
      </c>
      <c r="H25" s="27">
        <v>0</v>
      </c>
      <c r="I25" s="17">
        <f t="shared" si="5"/>
        <v>11.511032999999999</v>
      </c>
      <c r="J25" s="22">
        <f t="shared" si="6"/>
        <v>11.51</v>
      </c>
      <c r="K25" s="17">
        <f t="shared" si="1"/>
        <v>-1.0329999999996176E-3</v>
      </c>
    </row>
    <row r="26" spans="1:11" x14ac:dyDescent="0.25">
      <c r="A26" s="22" t="s">
        <v>69</v>
      </c>
      <c r="B26" s="22" t="s">
        <v>47</v>
      </c>
      <c r="C26" s="22" t="s">
        <v>15</v>
      </c>
      <c r="D26" s="22">
        <v>45.77</v>
      </c>
      <c r="E26" s="22">
        <v>0</v>
      </c>
      <c r="F26" s="22">
        <v>45.77</v>
      </c>
      <c r="G26" s="17">
        <f t="shared" ref="G26:G27" si="7">I26</f>
        <v>65.124842999999998</v>
      </c>
      <c r="H26" s="27">
        <v>0</v>
      </c>
      <c r="I26" s="17">
        <f t="shared" si="5"/>
        <v>65.124842999999998</v>
      </c>
      <c r="J26" s="22">
        <f t="shared" si="6"/>
        <v>65.12</v>
      </c>
      <c r="K26" s="17">
        <f t="shared" si="1"/>
        <v>-4.8429999999939355E-3</v>
      </c>
    </row>
    <row r="27" spans="1:11" x14ac:dyDescent="0.25">
      <c r="A27" s="22" t="s">
        <v>70</v>
      </c>
      <c r="B27" s="23" t="s">
        <v>48</v>
      </c>
      <c r="C27" s="22" t="s">
        <v>93</v>
      </c>
      <c r="D27" s="22">
        <v>12.92</v>
      </c>
      <c r="E27" s="22">
        <v>0</v>
      </c>
      <c r="F27" s="22">
        <v>12.92</v>
      </c>
      <c r="G27" s="17">
        <f t="shared" si="7"/>
        <v>18.383503999999999</v>
      </c>
      <c r="H27" s="27">
        <v>0</v>
      </c>
      <c r="I27" s="17">
        <f t="shared" si="5"/>
        <v>18.383503999999999</v>
      </c>
      <c r="J27" s="22">
        <f t="shared" si="6"/>
        <v>18.38</v>
      </c>
      <c r="K27" s="17">
        <f t="shared" si="1"/>
        <v>-3.5039999999995075E-3</v>
      </c>
    </row>
    <row r="28" spans="1:11" x14ac:dyDescent="0.25">
      <c r="A28" s="22" t="s">
        <v>71</v>
      </c>
      <c r="B28" s="22" t="s">
        <v>40</v>
      </c>
      <c r="C28" s="28" t="s">
        <v>15</v>
      </c>
      <c r="D28" s="22">
        <v>9.2899999999999991</v>
      </c>
      <c r="E28" s="22">
        <v>1.95</v>
      </c>
      <c r="F28" s="22">
        <v>11.24</v>
      </c>
      <c r="G28" s="17">
        <f t="shared" si="0"/>
        <v>13.217421</v>
      </c>
      <c r="H28" s="17">
        <f t="shared" si="2"/>
        <v>2.775658</v>
      </c>
      <c r="I28" s="17">
        <f t="shared" si="5"/>
        <v>15.993079</v>
      </c>
      <c r="J28" s="22">
        <f t="shared" si="6"/>
        <v>15.99</v>
      </c>
      <c r="K28" s="17">
        <f t="shared" si="1"/>
        <v>-3.0789999999996098E-3</v>
      </c>
    </row>
    <row r="29" spans="1:11" ht="25.5" x14ac:dyDescent="0.25">
      <c r="A29" s="22" t="s">
        <v>72</v>
      </c>
      <c r="B29" s="23" t="s">
        <v>49</v>
      </c>
      <c r="C29" s="23" t="s">
        <v>94</v>
      </c>
      <c r="D29" s="22">
        <v>102.21</v>
      </c>
      <c r="E29" s="22">
        <v>21.46</v>
      </c>
      <c r="F29" s="22">
        <v>123.67</v>
      </c>
      <c r="G29" s="17">
        <f t="shared" si="0"/>
        <v>145.426907</v>
      </c>
      <c r="H29" s="17">
        <f t="shared" si="2"/>
        <v>30.539650000000002</v>
      </c>
      <c r="I29" s="17">
        <f t="shared" si="5"/>
        <v>175.96655699999999</v>
      </c>
      <c r="J29" s="22">
        <f t="shared" si="6"/>
        <v>175.97</v>
      </c>
      <c r="K29" s="17">
        <f t="shared" si="1"/>
        <v>3.4430000000043037E-3</v>
      </c>
    </row>
    <row r="30" spans="1:11" ht="24" x14ac:dyDescent="0.25">
      <c r="A30" s="22" t="s">
        <v>73</v>
      </c>
      <c r="B30" s="23" t="s">
        <v>41</v>
      </c>
      <c r="C30" s="22" t="s">
        <v>15</v>
      </c>
      <c r="D30" s="22">
        <v>13.94</v>
      </c>
      <c r="E30" s="22">
        <v>2.93</v>
      </c>
      <c r="F30" s="22">
        <v>16.87</v>
      </c>
      <c r="G30" s="17">
        <f t="shared" si="0"/>
        <v>19.837890000000002</v>
      </c>
      <c r="H30" s="17">
        <f t="shared" si="2"/>
        <v>4.1659569999999997</v>
      </c>
      <c r="I30" s="17">
        <f t="shared" si="5"/>
        <v>24.003847</v>
      </c>
      <c r="J30" s="29">
        <f t="shared" si="6"/>
        <v>24</v>
      </c>
      <c r="K30" s="17">
        <f t="shared" si="1"/>
        <v>-3.8470000000003779E-3</v>
      </c>
    </row>
    <row r="31" spans="1:11" x14ac:dyDescent="0.25">
      <c r="A31" s="22" t="s">
        <v>74</v>
      </c>
      <c r="B31" s="23" t="s">
        <v>42</v>
      </c>
      <c r="C31" s="22" t="s">
        <v>15</v>
      </c>
      <c r="D31" s="22">
        <v>2.33</v>
      </c>
      <c r="E31" s="22">
        <v>0.49</v>
      </c>
      <c r="F31" s="22">
        <v>2.82</v>
      </c>
      <c r="G31" s="17">
        <f t="shared" si="0"/>
        <v>3.3161149999999999</v>
      </c>
      <c r="H31" s="17">
        <f t="shared" si="2"/>
        <v>0.696384</v>
      </c>
      <c r="I31" s="17">
        <f t="shared" si="5"/>
        <v>4.012499</v>
      </c>
      <c r="J31" s="22">
        <f t="shared" si="6"/>
        <v>4.01</v>
      </c>
      <c r="K31" s="17">
        <f t="shared" si="1"/>
        <v>-2.499000000000251E-3</v>
      </c>
    </row>
    <row r="32" spans="1:11" x14ac:dyDescent="0.25">
      <c r="A32" s="22" t="s">
        <v>75</v>
      </c>
      <c r="B32" s="22" t="s">
        <v>50</v>
      </c>
      <c r="C32" s="22" t="s">
        <v>15</v>
      </c>
      <c r="D32" s="22">
        <v>11.66</v>
      </c>
      <c r="E32" s="22">
        <v>0</v>
      </c>
      <c r="F32" s="22">
        <v>11.66</v>
      </c>
      <c r="G32" s="17">
        <f>I32</f>
        <v>16.590685000000001</v>
      </c>
      <c r="H32" s="27">
        <v>0</v>
      </c>
      <c r="I32" s="17">
        <f t="shared" si="5"/>
        <v>16.590685000000001</v>
      </c>
      <c r="J32" s="22">
        <f t="shared" si="6"/>
        <v>16.59</v>
      </c>
      <c r="K32" s="17">
        <f t="shared" si="1"/>
        <v>-6.8500000000071282E-4</v>
      </c>
    </row>
    <row r="33" spans="1:11" x14ac:dyDescent="0.25">
      <c r="A33" s="22" t="s">
        <v>76</v>
      </c>
      <c r="B33" s="22" t="s">
        <v>51</v>
      </c>
      <c r="C33" s="22" t="s">
        <v>15</v>
      </c>
      <c r="D33" s="22">
        <v>13.45</v>
      </c>
      <c r="E33" s="22">
        <v>0</v>
      </c>
      <c r="F33" s="22">
        <v>13.45</v>
      </c>
      <c r="G33" s="17">
        <f t="shared" ref="G33:G35" si="8">I33</f>
        <v>19.137626000000001</v>
      </c>
      <c r="H33" s="27">
        <v>0</v>
      </c>
      <c r="I33" s="17">
        <f t="shared" si="5"/>
        <v>19.137626000000001</v>
      </c>
      <c r="J33" s="22">
        <f t="shared" si="6"/>
        <v>19.14</v>
      </c>
      <c r="K33" s="17">
        <f t="shared" si="1"/>
        <v>2.3739999999996542E-3</v>
      </c>
    </row>
    <row r="34" spans="1:11" x14ac:dyDescent="0.25">
      <c r="A34" s="22" t="s">
        <v>77</v>
      </c>
      <c r="B34" s="22" t="s">
        <v>52</v>
      </c>
      <c r="C34" s="22" t="s">
        <v>15</v>
      </c>
      <c r="D34" s="22">
        <v>9.39</v>
      </c>
      <c r="E34" s="22">
        <v>0</v>
      </c>
      <c r="F34" s="22">
        <v>9.39</v>
      </c>
      <c r="G34" s="17">
        <f t="shared" si="8"/>
        <v>13.360766</v>
      </c>
      <c r="H34" s="27">
        <v>0</v>
      </c>
      <c r="I34" s="17">
        <f t="shared" si="5"/>
        <v>13.360766</v>
      </c>
      <c r="J34" s="22">
        <f t="shared" si="6"/>
        <v>13.36</v>
      </c>
      <c r="K34" s="17">
        <f t="shared" si="1"/>
        <v>-7.6600000000048851E-4</v>
      </c>
    </row>
    <row r="35" spans="1:11" x14ac:dyDescent="0.25">
      <c r="A35" s="22" t="s">
        <v>78</v>
      </c>
      <c r="B35" s="23" t="s">
        <v>53</v>
      </c>
      <c r="C35" s="22" t="s">
        <v>15</v>
      </c>
      <c r="D35" s="22">
        <v>33.76</v>
      </c>
      <c r="E35" s="22">
        <v>0</v>
      </c>
      <c r="F35" s="22">
        <v>33.76</v>
      </c>
      <c r="G35" s="17">
        <f t="shared" si="8"/>
        <v>48.036152000000001</v>
      </c>
      <c r="H35" s="27">
        <v>0</v>
      </c>
      <c r="I35" s="17">
        <f t="shared" si="5"/>
        <v>48.036152000000001</v>
      </c>
      <c r="J35" s="22">
        <f t="shared" si="6"/>
        <v>48.04</v>
      </c>
      <c r="K35" s="17">
        <f t="shared" si="1"/>
        <v>3.8479999999978531E-3</v>
      </c>
    </row>
    <row r="36" spans="1:11" ht="24" x14ac:dyDescent="0.25">
      <c r="A36" s="22" t="s">
        <v>79</v>
      </c>
      <c r="B36" s="23" t="s">
        <v>43</v>
      </c>
      <c r="C36" s="22" t="s">
        <v>95</v>
      </c>
      <c r="D36" s="22">
        <v>228.96</v>
      </c>
      <c r="E36" s="22">
        <v>48.08</v>
      </c>
      <c r="F36" s="22">
        <v>277.04000000000002</v>
      </c>
      <c r="G36" s="17">
        <f t="shared" si="0"/>
        <v>325.77884799999998</v>
      </c>
      <c r="H36" s="17">
        <f t="shared" si="2"/>
        <v>68.413557999999995</v>
      </c>
      <c r="I36" s="17">
        <f t="shared" si="5"/>
        <v>394.19240600000001</v>
      </c>
      <c r="J36" s="22">
        <f t="shared" si="6"/>
        <v>394.19</v>
      </c>
      <c r="K36" s="17">
        <f t="shared" si="1"/>
        <v>-2.4060000000076798E-3</v>
      </c>
    </row>
    <row r="37" spans="1:11" ht="25.5" x14ac:dyDescent="0.25">
      <c r="A37" s="22" t="s">
        <v>80</v>
      </c>
      <c r="B37" s="23" t="s">
        <v>54</v>
      </c>
      <c r="C37" s="22" t="s">
        <v>93</v>
      </c>
      <c r="D37" s="22">
        <v>43.04</v>
      </c>
      <c r="E37" s="22">
        <v>0</v>
      </c>
      <c r="F37" s="22">
        <v>43.04</v>
      </c>
      <c r="G37" s="17">
        <f>I37</f>
        <v>61.240403000000001</v>
      </c>
      <c r="H37" s="27">
        <v>0</v>
      </c>
      <c r="I37" s="17">
        <f t="shared" si="5"/>
        <v>61.240403000000001</v>
      </c>
      <c r="J37" s="22">
        <f t="shared" si="6"/>
        <v>61.24</v>
      </c>
      <c r="K37" s="17">
        <f t="shared" si="1"/>
        <v>-4.0299999999859892E-4</v>
      </c>
    </row>
    <row r="38" spans="1:11" x14ac:dyDescent="0.25">
      <c r="A38" s="22" t="s">
        <v>81</v>
      </c>
      <c r="B38" s="23" t="s">
        <v>55</v>
      </c>
      <c r="C38" s="22" t="s">
        <v>93</v>
      </c>
      <c r="D38" s="22">
        <v>21.24</v>
      </c>
      <c r="E38" s="22">
        <v>0</v>
      </c>
      <c r="F38" s="22">
        <v>21.24</v>
      </c>
      <c r="G38" s="17">
        <f t="shared" ref="G38:G39" si="9">I38</f>
        <v>30.221796999999999</v>
      </c>
      <c r="H38" s="27">
        <v>0</v>
      </c>
      <c r="I38" s="17">
        <f t="shared" si="5"/>
        <v>30.221796999999999</v>
      </c>
      <c r="J38" s="22">
        <f t="shared" si="6"/>
        <v>30.22</v>
      </c>
      <c r="K38" s="17">
        <f t="shared" si="1"/>
        <v>-1.7969999999998265E-3</v>
      </c>
    </row>
    <row r="39" spans="1:11" x14ac:dyDescent="0.25">
      <c r="A39" s="22" t="s">
        <v>82</v>
      </c>
      <c r="B39" s="23" t="s">
        <v>56</v>
      </c>
      <c r="C39" s="22" t="s">
        <v>15</v>
      </c>
      <c r="D39" s="22">
        <v>9.48</v>
      </c>
      <c r="E39" s="22">
        <v>0</v>
      </c>
      <c r="F39" s="22">
        <v>9.48</v>
      </c>
      <c r="G39" s="17">
        <f t="shared" si="9"/>
        <v>13.488825</v>
      </c>
      <c r="H39" s="27">
        <v>0</v>
      </c>
      <c r="I39" s="17">
        <f t="shared" si="5"/>
        <v>13.488825</v>
      </c>
      <c r="J39" s="22">
        <f t="shared" si="6"/>
        <v>13.49</v>
      </c>
      <c r="K39" s="17">
        <f t="shared" si="1"/>
        <v>1.1749999999999261E-3</v>
      </c>
    </row>
    <row r="40" spans="1:11" x14ac:dyDescent="0.25">
      <c r="A40" s="22" t="s">
        <v>83</v>
      </c>
      <c r="B40" s="22" t="s">
        <v>44</v>
      </c>
      <c r="C40" s="22" t="s">
        <v>15</v>
      </c>
      <c r="D40" s="22">
        <v>10.79</v>
      </c>
      <c r="E40" s="22">
        <v>2.27</v>
      </c>
      <c r="F40" s="22">
        <v>13.06</v>
      </c>
      <c r="G40" s="17">
        <f t="shared" si="0"/>
        <v>15.357608000000001</v>
      </c>
      <c r="H40" s="17">
        <f t="shared" si="2"/>
        <v>3.225098</v>
      </c>
      <c r="I40" s="17">
        <f t="shared" si="5"/>
        <v>18.582706000000002</v>
      </c>
      <c r="J40" s="22">
        <f t="shared" si="6"/>
        <v>18.579999999999998</v>
      </c>
      <c r="K40" s="17">
        <f t="shared" si="1"/>
        <v>-2.7060000000034279E-3</v>
      </c>
    </row>
    <row r="41" spans="1:11" x14ac:dyDescent="0.25">
      <c r="A41" s="22" t="s">
        <v>84</v>
      </c>
      <c r="B41" s="23" t="s">
        <v>57</v>
      </c>
      <c r="C41" s="22" t="s">
        <v>15</v>
      </c>
      <c r="D41" s="22">
        <v>9.81</v>
      </c>
      <c r="E41" s="22">
        <v>0</v>
      </c>
      <c r="F41" s="22">
        <v>9.81</v>
      </c>
      <c r="G41" s="17">
        <f>I41</f>
        <v>13.958372000000001</v>
      </c>
      <c r="H41" s="27">
        <v>0</v>
      </c>
      <c r="I41" s="17">
        <f t="shared" si="5"/>
        <v>13.958372000000001</v>
      </c>
      <c r="J41" s="22">
        <f t="shared" si="6"/>
        <v>13.96</v>
      </c>
      <c r="K41" s="17">
        <f t="shared" si="1"/>
        <v>1.6280000000001849E-3</v>
      </c>
    </row>
    <row r="42" spans="1:11" x14ac:dyDescent="0.25">
      <c r="A42" s="22" t="s">
        <v>85</v>
      </c>
      <c r="B42" s="22" t="s">
        <v>58</v>
      </c>
      <c r="C42" s="22" t="s">
        <v>15</v>
      </c>
      <c r="D42" s="22">
        <v>15.12</v>
      </c>
      <c r="E42" s="22">
        <v>0</v>
      </c>
      <c r="F42" s="22">
        <v>15.12</v>
      </c>
      <c r="G42" s="17">
        <f t="shared" ref="G42:G46" si="10">I42</f>
        <v>21.513822000000001</v>
      </c>
      <c r="H42" s="27">
        <v>0</v>
      </c>
      <c r="I42" s="17">
        <f t="shared" si="5"/>
        <v>21.513822000000001</v>
      </c>
      <c r="J42" s="22">
        <f t="shared" si="6"/>
        <v>21.51</v>
      </c>
      <c r="K42" s="17">
        <f t="shared" si="1"/>
        <v>-3.821999999999548E-3</v>
      </c>
    </row>
    <row r="43" spans="1:11" x14ac:dyDescent="0.25">
      <c r="A43" s="22" t="s">
        <v>86</v>
      </c>
      <c r="B43" s="23" t="s">
        <v>59</v>
      </c>
      <c r="C43" s="22" t="s">
        <v>15</v>
      </c>
      <c r="D43" s="22">
        <v>18.489999999999998</v>
      </c>
      <c r="E43" s="22">
        <v>0</v>
      </c>
      <c r="F43" s="22">
        <v>18.489999999999998</v>
      </c>
      <c r="G43" s="17">
        <f t="shared" si="10"/>
        <v>26.308900000000001</v>
      </c>
      <c r="H43" s="27">
        <v>0</v>
      </c>
      <c r="I43" s="17">
        <f t="shared" si="5"/>
        <v>26.308900000000001</v>
      </c>
      <c r="J43" s="22">
        <f t="shared" si="6"/>
        <v>26.31</v>
      </c>
      <c r="K43" s="17">
        <f t="shared" si="1"/>
        <v>1.0999999999974364E-3</v>
      </c>
    </row>
    <row r="44" spans="1:11" ht="37.5" x14ac:dyDescent="0.25">
      <c r="A44" s="22" t="s">
        <v>87</v>
      </c>
      <c r="B44" s="23" t="s">
        <v>60</v>
      </c>
      <c r="C44" s="23" t="s">
        <v>96</v>
      </c>
      <c r="D44" s="22">
        <v>38.659999999999997</v>
      </c>
      <c r="E44" s="22">
        <v>0</v>
      </c>
      <c r="F44" s="22">
        <v>38.659999999999997</v>
      </c>
      <c r="G44" s="17">
        <f t="shared" si="10"/>
        <v>55.008223999999998</v>
      </c>
      <c r="H44" s="27">
        <v>0</v>
      </c>
      <c r="I44" s="17">
        <f t="shared" si="5"/>
        <v>55.008223999999998</v>
      </c>
      <c r="J44" s="22">
        <f t="shared" si="6"/>
        <v>55.01</v>
      </c>
      <c r="K44" s="17">
        <f t="shared" si="1"/>
        <v>1.7759999999995557E-3</v>
      </c>
    </row>
    <row r="45" spans="1:11" ht="37.5" x14ac:dyDescent="0.25">
      <c r="A45" s="22" t="s">
        <v>88</v>
      </c>
      <c r="B45" s="23" t="s">
        <v>61</v>
      </c>
      <c r="C45" s="23" t="s">
        <v>96</v>
      </c>
      <c r="D45" s="22">
        <v>32.119999999999997</v>
      </c>
      <c r="E45" s="22">
        <v>0</v>
      </c>
      <c r="F45" s="22">
        <v>32.119999999999997</v>
      </c>
      <c r="G45" s="17">
        <f t="shared" si="10"/>
        <v>45.702643000000002</v>
      </c>
      <c r="H45" s="27">
        <v>0</v>
      </c>
      <c r="I45" s="17">
        <f t="shared" si="5"/>
        <v>45.702643000000002</v>
      </c>
      <c r="J45" s="29">
        <f>ROUND(F45/0.702804,2)</f>
        <v>45.7</v>
      </c>
      <c r="K45" s="17">
        <f t="shared" si="1"/>
        <v>-2.6429999999990628E-3</v>
      </c>
    </row>
    <row r="46" spans="1:11" ht="49.5" x14ac:dyDescent="0.25">
      <c r="A46" s="22" t="s">
        <v>89</v>
      </c>
      <c r="B46" s="23" t="s">
        <v>62</v>
      </c>
      <c r="C46" s="23" t="s">
        <v>97</v>
      </c>
      <c r="D46" s="22">
        <v>9.33</v>
      </c>
      <c r="E46" s="22">
        <v>0</v>
      </c>
      <c r="F46" s="22">
        <v>9.33</v>
      </c>
      <c r="G46" s="17">
        <f t="shared" si="10"/>
        <v>13.275394</v>
      </c>
      <c r="H46" s="27">
        <v>0</v>
      </c>
      <c r="I46" s="17">
        <f t="shared" si="5"/>
        <v>13.275394</v>
      </c>
      <c r="J46" s="22">
        <f t="shared" si="6"/>
        <v>13.28</v>
      </c>
      <c r="K46" s="17">
        <f t="shared" si="1"/>
        <v>4.6059999999989998E-3</v>
      </c>
    </row>
    <row r="51" spans="1:11" s="12" customFormat="1" ht="15.75" x14ac:dyDescent="0.25">
      <c r="A51" s="9"/>
      <c r="B51" s="10"/>
      <c r="C51" s="11"/>
      <c r="D51" s="11"/>
      <c r="E51" s="11"/>
      <c r="F51" s="15"/>
      <c r="G51" s="15"/>
      <c r="H51" s="15"/>
      <c r="I51" s="11"/>
      <c r="J51" s="11"/>
      <c r="K51" s="10"/>
    </row>
    <row r="52" spans="1:11" s="12" customFormat="1" ht="15.75" x14ac:dyDescent="0.25">
      <c r="A52" s="9"/>
      <c r="B52" s="10"/>
      <c r="C52" s="11"/>
      <c r="D52" s="11"/>
      <c r="E52" s="11"/>
      <c r="F52" s="11"/>
      <c r="G52" s="11"/>
      <c r="H52" s="11"/>
      <c r="I52" s="11"/>
      <c r="J52" s="11"/>
      <c r="K52" s="10"/>
    </row>
    <row r="53" spans="1:11" ht="15.75" x14ac:dyDescent="0.25">
      <c r="B53" s="7"/>
      <c r="C53"/>
      <c r="D53"/>
      <c r="E53"/>
      <c r="F53" s="14"/>
      <c r="G53" s="14"/>
      <c r="H53" s="14"/>
      <c r="I53" s="14"/>
      <c r="J53"/>
      <c r="K53"/>
    </row>
    <row r="54" spans="1:11" s="1" customFormat="1" ht="15.75" x14ac:dyDescent="0.25">
      <c r="A54" s="3"/>
      <c r="B54" s="7"/>
      <c r="F54" s="14"/>
      <c r="G54" s="14"/>
      <c r="H54" s="14"/>
      <c r="I54" s="14"/>
    </row>
    <row r="55" spans="1:11" s="1" customFormat="1" ht="15.75" x14ac:dyDescent="0.25">
      <c r="A55" s="3"/>
      <c r="B55" s="7"/>
      <c r="F55" s="14"/>
      <c r="G55" s="14"/>
      <c r="H55" s="14"/>
      <c r="I55" s="14"/>
    </row>
    <row r="56" spans="1:11" ht="15.75" x14ac:dyDescent="0.25">
      <c r="B56" s="7"/>
      <c r="C56"/>
      <c r="D56"/>
      <c r="E56"/>
      <c r="F56" s="7"/>
      <c r="G56" s="7"/>
      <c r="H56" s="7"/>
      <c r="I56" s="13"/>
      <c r="J56"/>
      <c r="K56"/>
    </row>
    <row r="57" spans="1:11" x14ac:dyDescent="0.25">
      <c r="B57" s="8"/>
      <c r="C57"/>
      <c r="D57"/>
      <c r="E57"/>
      <c r="F57"/>
      <c r="G57" s="1"/>
      <c r="H57" s="1"/>
      <c r="I57"/>
      <c r="J57"/>
      <c r="K57"/>
    </row>
    <row r="58" spans="1:11" x14ac:dyDescent="0.25">
      <c r="B58" s="8"/>
      <c r="C58"/>
      <c r="D58"/>
      <c r="E58"/>
      <c r="F58"/>
      <c r="G58" s="1"/>
      <c r="H58" s="1"/>
      <c r="I58"/>
      <c r="J58"/>
      <c r="K58"/>
    </row>
    <row r="59" spans="1:11" x14ac:dyDescent="0.25">
      <c r="B59" s="16"/>
      <c r="C59"/>
      <c r="D59"/>
      <c r="E59"/>
      <c r="F59"/>
      <c r="G59" s="1"/>
      <c r="H59" s="1"/>
      <c r="I59"/>
      <c r="J59"/>
      <c r="K59"/>
    </row>
  </sheetData>
  <mergeCells count="2">
    <mergeCell ref="A2:K2"/>
    <mergeCell ref="B1:K1"/>
  </mergeCells>
  <pageMargins left="0.70866141732283472" right="0.70866141732283472" top="0.74803149606299213" bottom="0.74803149606299213" header="0.31496062992125984" footer="0.31496062992125984"/>
  <pageSetup paperSize="9" scale="87" fitToHeight="2" orientation="landscape" r:id="rId1"/>
  <headerFooter>
    <oddFooter>&amp;L&amp;"Times New Roman,Regular"&amp;8IEMAnotp2_150813_cenradis; Ministru kabineta noteikumu "Valsts policijas sniegto maksas pakalpojumu cenrādis"sākotnējās ietekmes novērtējuma ziņojuma (anotācijas) 2.pielikums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ligita.dzirkale@vp.gov.lv</dc:creator>
  <cp:lastModifiedBy>Ligita Dzirkale</cp:lastModifiedBy>
  <cp:lastPrinted>2013-08-08T08:14:45Z</cp:lastPrinted>
  <dcterms:created xsi:type="dcterms:W3CDTF">2013-05-16T06:36:27Z</dcterms:created>
  <dcterms:modified xsi:type="dcterms:W3CDTF">2013-08-15T07:02:58Z</dcterms:modified>
</cp:coreProperties>
</file>