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sheet1" sheetId="1" r:id="rId1"/>
  </sheets>
  <externalReferences>
    <externalReference r:id="rId4"/>
    <externalReference r:id="rId5"/>
  </externalReferences>
  <definedNames>
    <definedName name="BEx00291TFWM0SH72LN67BUNGOVC" hidden="1">#REF!</definedName>
    <definedName name="BEx01NHUJB8UAP930A5BCDCMYNEA" hidden="1">#REF!</definedName>
    <definedName name="BEx02S3RMMAM49IRGCTRSYXIBTM3" hidden="1">#REF!</definedName>
    <definedName name="BEx1H7X513BJSY31BXLRNLKF2DL3" hidden="1">#REF!</definedName>
    <definedName name="BEx1HI9C72EAJA5BQVO8AFVN8RH6" hidden="1">#REF!</definedName>
    <definedName name="BEx1ILD9KYF8KV7QTO8AEJ2O44QJ" hidden="1">#REF!</definedName>
    <definedName name="BEx1J91O4L4U9RH1N6TZ5DMPA09Z" hidden="1">#REF!</definedName>
    <definedName name="BEx1JVIVQ4HNH47Q8YHSFOT7XE3E" hidden="1">#REF!</definedName>
    <definedName name="BEx1KP6WIEC74GT8JHR2WP9QPQJZ" hidden="1">#REF!</definedName>
    <definedName name="BEx1KWJD9OT4RI2N2N6MN4BMO1PX" hidden="1">#REF!</definedName>
    <definedName name="BEx1MJKVJJAUNYBM1BYB9LYH1CWL" hidden="1">#REF!</definedName>
    <definedName name="BEx1MMKMLWIJSHHE74V478CELFN5" hidden="1">#REF!</definedName>
    <definedName name="BEx1MS4BYFL60IBZC8LZ7VX13KM8" hidden="1">#REF!</definedName>
    <definedName name="BEx1OOWGET6S1KYHJBFZLD9XWWBC" hidden="1">#REF!</definedName>
    <definedName name="BEx1P2OSGCKL4ANRW5JU86B3OUP2" hidden="1">#REF!</definedName>
    <definedName name="BEx1PGH3GRG8414N36YXACK3CPOO" hidden="1">#REF!</definedName>
    <definedName name="BEx1QL3156WEYPI3R9CJQ00GSPI4" hidden="1">#REF!</definedName>
    <definedName name="BEx1QPKVDU9SLK3O0E92FYO40BZP" hidden="1">#REF!</definedName>
    <definedName name="BEx1SUG5GCPP5E1UPZD3TR8HR1DH" hidden="1">#REF!</definedName>
    <definedName name="BEx1T64YGK6TUA6FFFPBSX2QPPNB" hidden="1">#REF!</definedName>
    <definedName name="BEx1T9FNYP9XC413EICJJS3CIB3I" hidden="1">#REF!</definedName>
    <definedName name="BEx1UOU0SIP0VL35IYJ3IEV9IEQ9" hidden="1">#REF!</definedName>
    <definedName name="BEx1V79N0TQAFIRH3KFHSLZAL1GW" hidden="1">#REF!</definedName>
    <definedName name="BEx1VZVTULZORT9RPBIYQMS8LAIS" hidden="1">#REF!</definedName>
    <definedName name="BEx1W66EZ12EH9GPTUTM3ET4FUL2" hidden="1">#REF!</definedName>
    <definedName name="BEx1W9RV1JQUGHRFI7EU9J8END50" hidden="1">#REF!</definedName>
    <definedName name="BEx1WHKK4EWJNI2ZYDJKG5VN3BOD" hidden="1">#REF!</definedName>
    <definedName name="BEx1XJ1394CX4S34Z4EZIYEQ73N8" hidden="1">#REF!</definedName>
    <definedName name="BEx1XM0ZHSX4LKVGHKLQT41WT4J7" hidden="1">#REF!</definedName>
    <definedName name="BEx1XPMHFJ6EMBC383RB1U9P1Y6O" hidden="1">#REF!</definedName>
    <definedName name="BEx3DHE1CEQ0EUM0NF3VG4L8Y352" hidden="1">#REF!</definedName>
    <definedName name="BEx3EYAB2I7N6QDFHR9LIJKXKPR2" hidden="1">#REF!</definedName>
    <definedName name="BEx3F6Z7Y33TXV9KZVL5HE4EREHD" hidden="1">#REF!</definedName>
    <definedName name="BEx3FYZZKXJZZERKHK5KVPCXV8Z2" hidden="1">#REF!</definedName>
    <definedName name="BEx3GJJ6IYBBSCURXRIA3BSCE5N1" hidden="1">#REF!</definedName>
    <definedName name="BEx3I7RORXESPXMIDKUURJTFXSAV" hidden="1">#REF!</definedName>
    <definedName name="BEx3J92XIHJHWBI9NRU822WLQ848" hidden="1">#REF!</definedName>
    <definedName name="BEx3JKRQMYNU9ORP9UW5CKAI5NKC" hidden="1">#REF!</definedName>
    <definedName name="BEx3JL80G3AZGNZH0WT8T6OQ3PXQ" hidden="1">#REF!</definedName>
    <definedName name="BEx3JPF1VX9EQ3WW6Y43S8UX965K" hidden="1">#REF!</definedName>
    <definedName name="BEx3JZGFSV34NYGIFLMUPO321I52" hidden="1">#REF!</definedName>
    <definedName name="BEx3JZR6XIEL1LTK3JAQ2QHJZ653" hidden="1">#REF!</definedName>
    <definedName name="BEx3KNA4YR3MXLI9IM9P15UAW7MQ" hidden="1">#REF!</definedName>
    <definedName name="BEx3KO6H3WRDKXYD37B5379Y0XLC" hidden="1">#REF!</definedName>
    <definedName name="BEx3LJNE53HQCNAYXJXZTS5YSOC7" hidden="1">#REF!</definedName>
    <definedName name="BEx3LR54HIP45KED74OABARDXXC3" hidden="1">#REF!</definedName>
    <definedName name="BEx3MYWG911V0YMT73OFHD748CEV" hidden="1">#REF!</definedName>
    <definedName name="BEx3NFDQJ1UG1SOMDJP1TMQUI1WY" hidden="1">#REF!</definedName>
    <definedName name="BEx3NHH8CN35OXMD80N7V10NC97W" hidden="1">#REF!</definedName>
    <definedName name="BEx3OHFYXXT8O8BZECGO4G67T5KV" hidden="1">#REF!</definedName>
    <definedName name="BEx3OTVP3JBTBAPUS9RJMIIOJBHB" hidden="1">#REF!</definedName>
    <definedName name="BEx3OWKRCQ64AMBOB45C7OZOIL99" hidden="1">#REF!</definedName>
    <definedName name="BEx3Q58GA3E2VZFYARH5P3P8STJ3" hidden="1">#REF!</definedName>
    <definedName name="BEx3RZRLU0ALXJEMHH4AUF6XFENE" hidden="1">#REF!</definedName>
    <definedName name="BEx3T0BXISY2B5ITPCUSXFK8Z2T0" hidden="1">#REF!</definedName>
    <definedName name="BEx3T0H8MRQCYUG4XJPAPPP1ALFR" hidden="1">#REF!</definedName>
    <definedName name="BEx3TN998DP2QT7Y11HQ294YGUM6" hidden="1">#REF!</definedName>
    <definedName name="BEx57SA75AY5JB247DBW1TQSKLZ9" hidden="1">#REF!</definedName>
    <definedName name="BEx5862HDRKK9A5W951ZPLYGKI4J" hidden="1">#REF!</definedName>
    <definedName name="BEx5AB8S2ZYXI52R896Z9U1669M1" hidden="1">#REF!</definedName>
    <definedName name="BEx5AGHHEZYG9FF0SY884LUQIFFT" hidden="1">#REF!</definedName>
    <definedName name="BEx5C7KO889DNC9OX2RFJT8X97OC" hidden="1">#REF!</definedName>
    <definedName name="BEx5D6N1N8R3N5P6KF3KQCG36HE5" hidden="1">#REF!</definedName>
    <definedName name="BEx5DCHCU9JR9EVSNYZ48ATUI5WX" hidden="1">#REF!</definedName>
    <definedName name="BEx5DFMPS5X96RJDOCJY23G0L5T4" hidden="1">#REF!</definedName>
    <definedName name="BEx5DYYLHKHCNBKMYSP0TUJ1QSJQ" hidden="1">#REF!</definedName>
    <definedName name="BEx5EB8X1QMUK8A3RJA0NR2IFEF8" hidden="1">#REF!</definedName>
    <definedName name="BEx5EOA86ZTLBOBQ6O0SRXWP9S7C" hidden="1">#REF!</definedName>
    <definedName name="BEx5EYMIRHIZXOWMET7JJ918MHW4" hidden="1">#REF!</definedName>
    <definedName name="BEx5F1BNSJ89ROV8TQB9SLLMELUX" hidden="1">#REF!</definedName>
    <definedName name="BEx5F5D7Z3AZ3S9IXH1FODWIBR68" hidden="1">#REF!</definedName>
    <definedName name="BEx5FLEEMZW7NUQC8NSY6T2A2Z59" hidden="1">#REF!</definedName>
    <definedName name="BEx5FSW64TA7L06BOFLVWW013BY4" hidden="1">#REF!</definedName>
    <definedName name="BEx5GTR9OPOVBQ4J2HOD0SU5KWXY" hidden="1">#REF!</definedName>
    <definedName name="BEx5I35TILQTCIK986SSI06XGPYY" hidden="1">#REF!</definedName>
    <definedName name="BEx5J8TK6J2UGBW37HI2SCFI4O2E" hidden="1">#REF!</definedName>
    <definedName name="BEx5JB2F8WF84L5FQ69JISMHNTVK" hidden="1">#REF!</definedName>
    <definedName name="BEx5KOYSUSMPMB5VLEMHY0ANORN8" hidden="1">#REF!</definedName>
    <definedName name="BEx5L4JWTG16ALFDQDG17M6J4C0F" hidden="1">#REF!</definedName>
    <definedName name="BEx5N4BWM2LYG4WNE87UGZ9BH1I5" hidden="1">#REF!</definedName>
    <definedName name="BEx5NRK15YJIY23N8U2MFMYSEQA7" hidden="1">#REF!</definedName>
    <definedName name="BEx5OR7ZRGHEZGRPE2M6L03SBJPM" hidden="1">#REF!</definedName>
    <definedName name="BEx5P91WJTN8QGJ866QZ3F1M6SNA" hidden="1">#REF!</definedName>
    <definedName name="BEx5PB5F014M1BTQWCPT2UOXBXRT" hidden="1">#REF!</definedName>
    <definedName name="BEx5PV309UV13TA0A7SGNBYR9K15" hidden="1">#REF!</definedName>
    <definedName name="BEx5RG6CWHJK87HMTGHQ3BLB32WJ" hidden="1">#REF!</definedName>
    <definedName name="BEx75262ODJ8IEZ310LOI4HCAZ6D" hidden="1">#REF!</definedName>
    <definedName name="BEx77TTJYNS6TPSI75BIWH4M7S4Y" hidden="1">#REF!</definedName>
    <definedName name="BEx77UV9C664UJ5IVC1UIHNHFGVF" hidden="1">#REF!</definedName>
    <definedName name="BEx7809FXG0OGVTGRHA9W8KVZDX9" hidden="1">#REF!</definedName>
    <definedName name="BEx781M34BS66TJ0X6Q45BD61CR3" hidden="1">#REF!</definedName>
    <definedName name="BEx79I23NWSY7O39JF9L6HV2AA69" hidden="1">#REF!</definedName>
    <definedName name="BEx79P3LD0VU95LB75HZDOBD728T" hidden="1">#REF!</definedName>
    <definedName name="BEx7ADODDE6JWHZJTXMZ1B4O4SBT" hidden="1">#REF!</definedName>
    <definedName name="BEx7AY21FW2F1MCM9KPLOWB6SCHP" hidden="1">#REF!</definedName>
    <definedName name="BEx7DOCWEVFL33G21XPYE8OHDYH1" hidden="1">#REF!</definedName>
    <definedName name="BEx7EF15SEK92OSBPPT39TW3ETOH" hidden="1">#REF!</definedName>
    <definedName name="BEx7EMDFZVNG0CI6XDF0XLVN2YYP" hidden="1">#REF!</definedName>
    <definedName name="BEx7F7CQJ5U6TAAGWPCKW7OEOF7H" hidden="1">#REF!</definedName>
    <definedName name="BEx7FYMJY7MDGMDXB1ZJVW35MQG1" hidden="1">#REF!</definedName>
    <definedName name="BEx7FZTQB6JFDFCIA7I3ITZLZ77G" hidden="1">#REF!</definedName>
    <definedName name="BEx7HITIHHI9ODLIPYQ2U39LHC6T" hidden="1">#REF!</definedName>
    <definedName name="BEx7IGU383JMFSA3XVEJUTU1M92K" hidden="1">#REF!</definedName>
    <definedName name="BEx7II6K98UXG6IS9TQ0INENDJ0N" hidden="1">#REF!</definedName>
    <definedName name="BEx7J7YHLVXCHSFWTFZOCPX4XEOU" hidden="1">#REF!</definedName>
    <definedName name="BEx7JSMYMYM6O48S30VZU7G7IU8T" hidden="1">#REF!</definedName>
    <definedName name="BEx7LBXKYXZWP7OFD145UNSUD0CC" hidden="1">#REF!</definedName>
    <definedName name="BEx7MA8WPQ1G26NDP55TSRVR22I5" hidden="1">#REF!</definedName>
    <definedName name="BEx7MA8WWC60O1OG19F9S4VZQIUM" hidden="1">#REF!</definedName>
    <definedName name="BEx7MBQUS90XM01HG3QP9VSB45JM" hidden="1">#REF!</definedName>
    <definedName name="BEx7MM8GRDLF6ZFX6M14CPSOWVPK" hidden="1">#REF!</definedName>
    <definedName name="BEx906Q8UE7ZQX141CKE7F6E3QRP" hidden="1">#REF!</definedName>
    <definedName name="BEx92AK0EY4R6RRG324WTHF2QFU8" hidden="1">#REF!</definedName>
    <definedName name="BEx92CNKI9BA08E5SP34O6JG0JT9" hidden="1">#REF!</definedName>
    <definedName name="BEx92PUAJ86STQCU33LZ05E5NA4J" hidden="1">#REF!</definedName>
    <definedName name="BEx92WVSOCD3RLUNZBF8M8X7OISC" hidden="1">#REF!</definedName>
    <definedName name="BEx94KDG7EPUMXXPEYA4O6T2OZL7" hidden="1">#REF!</definedName>
    <definedName name="BEx9563MH34JSHPOSLRMY9J2PZY8" hidden="1">#REF!</definedName>
    <definedName name="BEx96B0CB2RWVNNIHCRB1YAXSR18" hidden="1">#REF!</definedName>
    <definedName name="BEx96HWH7U8Z8BT0X9P12QBSLDOT" hidden="1">#REF!</definedName>
    <definedName name="BEx96II22L7OXVQ4X5X1NZ61YJLA" hidden="1">#REF!</definedName>
    <definedName name="BEx96RSI9NN39KBJDHZFN2TZRFUU" hidden="1">#REF!</definedName>
    <definedName name="BEx976BXCAH2LW8HXFE1L0IFKRTV" hidden="1">#REF!</definedName>
    <definedName name="BEx9811STXRX2VI9PP7XGDK699WC" hidden="1">#REF!</definedName>
    <definedName name="BEx985OYX81U979Z46PJQ4F0DJIQ" hidden="1">#REF!</definedName>
    <definedName name="BEx9AIIFFPTQKKLOQY3SA0D51FZV" hidden="1">#REF!</definedName>
    <definedName name="BEx9AYOW6W1RCJB9C4J8RXWSJRWM" hidden="1">#REF!</definedName>
    <definedName name="BEx9DJ5FHKGQGZ9Q3AUR445WZPKR" hidden="1">#REF!</definedName>
    <definedName name="BEx9DJQZ74XAFXOJCRDWUCV7BXBD" hidden="1">#REF!</definedName>
    <definedName name="BEx9E1KWMBZY7DZ2W81Y28KREC8K" hidden="1">#REF!</definedName>
    <definedName name="BEx9EGV6CYG6ZG9E7TMR9RZYSGH1" hidden="1">#REF!</definedName>
    <definedName name="BEx9EIIL3MUQBD4ZYG7W1J3C5R3P" hidden="1">#REF!</definedName>
    <definedName name="BEx9FKVIU1R1D6J2Q36IQCU8DCEX" hidden="1">#REF!</definedName>
    <definedName name="BEx9GHOWIATRBTAFYZCDVDOJPG3X" hidden="1">#REF!</definedName>
    <definedName name="BEx9GJXW8UK9GOBZPQJGA4FL0M2O" hidden="1">#REF!</definedName>
    <definedName name="BEx9HKT139HM6SWSHO6XVRFA9D25" hidden="1">#REF!</definedName>
    <definedName name="BEx9HU3BPAK91G2PCXDFTVS39TF6" hidden="1">#REF!</definedName>
    <definedName name="BEx9I0U78LVEHO0MPOB5U4RHMUBV" hidden="1">#REF!</definedName>
    <definedName name="BEx9I2MX3GRNC957J8FMHNWP04Q5" hidden="1">#REF!</definedName>
    <definedName name="BEx9IPV0JNXRW2B881C8WBY5U1KI" hidden="1">#REF!</definedName>
    <definedName name="BExAVL1638ABE13R5SQH026SK9EX" hidden="1">#REF!</definedName>
    <definedName name="BExAW1IMBQBTU0E5J2TQQI2B79VY" hidden="1">#REF!</definedName>
    <definedName name="BExAXD0OJP1HKJKJ5K01GDQ5ZNUN" hidden="1">#REF!</definedName>
    <definedName name="BExAY9JGYSISL3L87W3W7QBQCYOH" hidden="1">#REF!</definedName>
    <definedName name="BExB0MYBF7BVQ9V0ITCDFR9URZXH" hidden="1">#REF!</definedName>
    <definedName name="BExB1KTDW9PPFVAAGRLUC0Q6UAY2" hidden="1">#REF!</definedName>
    <definedName name="BExB2VPW6K0D6PXFNB2EI2PAJRLJ" hidden="1">#REF!</definedName>
    <definedName name="BExB3JUJXC8QYV4XAOBJCULQAADA" hidden="1">#REF!</definedName>
    <definedName name="BExB41TWQ6820BR7SVX3Q7SR1LZ8" hidden="1">#REF!</definedName>
    <definedName name="BExB44OC6FOXVZBDEY5BR6SHCZNQ" hidden="1">#REF!</definedName>
    <definedName name="BExB4A2KCGRFVC87ZRC18R8O2XYF" hidden="1">#REF!</definedName>
    <definedName name="BExB50W4NZMCTI79LJI7K2M3YYWH" hidden="1">#REF!</definedName>
    <definedName name="BExB5U9JN1UHEARI0481VU3P9GGG" hidden="1">#REF!</definedName>
    <definedName name="BExB7CCZRTPP5XRFAR84CPLTOXI3" hidden="1">#REF!</definedName>
    <definedName name="BExB8KEWJQOO05VHW4CS61VYZE5U" hidden="1">#REF!</definedName>
    <definedName name="BExB9EDVITSRZC6AZLBXID7PHJ91" hidden="1">#REF!</definedName>
    <definedName name="BExBA6K3TLYXUTIOWFXK3NMRGHR2" hidden="1">#REF!</definedName>
    <definedName name="BExBA6PE8EEX0NM9BM28HHNN23ES" hidden="1">#REF!</definedName>
    <definedName name="BExBCIH0UBOD07PZ27392P9YXEYX" hidden="1">#REF!</definedName>
    <definedName name="BExBCOGUPM5Z6QHXYY5E10ELG9G8" hidden="1">#REF!</definedName>
    <definedName name="BExBDCLASWBCUKQ99SIH7MEJ6YOG" hidden="1">#REF!</definedName>
    <definedName name="BExBE7BBX2NP1GFQT3X635DFIIBD" hidden="1">#REF!</definedName>
    <definedName name="BExBENN9Z0JJ1YMZZDUYFE3OR74M" hidden="1">#REF!</definedName>
    <definedName name="BExCRYEGVK7KU00YBTX1M0GH26ZC" hidden="1">#REF!</definedName>
    <definedName name="BExCS9SHI3N58U0N2PGEOZ4RH8IF" hidden="1">#REF!</definedName>
    <definedName name="BExCSHFJMTBG8TXFAPM1YMJ2C7TB" hidden="1">#REF!</definedName>
    <definedName name="BExCTH8YWODCTNH1ADX45WCZUZ5C" hidden="1">#REF!</definedName>
    <definedName name="BExCV155OWE7PIVZUK23BXNDWP3Q" hidden="1">#REF!</definedName>
    <definedName name="BExCV3ZMETOSDFFYA3PTQUD7GPJM" hidden="1">#REF!</definedName>
    <definedName name="BExCV5N016BKAHGA5WBLU48U1RS3" hidden="1">#REF!</definedName>
    <definedName name="BExCVM9RY4KS1QHWHDGY48P399TD" hidden="1">#REF!</definedName>
    <definedName name="BExCXT8KYZE7Q8L5Z2LZX96ANYH9" hidden="1">#REF!</definedName>
    <definedName name="BExD0L6V9ZAQ8DYCKUZHD1HCK0R6" hidden="1">#REF!</definedName>
    <definedName name="BExD0YDM6QOAH0SUN3EB83EKA7JZ" hidden="1">#REF!</definedName>
    <definedName name="BExD1TP06FGT18KW5BYXXVZB0NZC" hidden="1">#REF!</definedName>
    <definedName name="BExD23QJNRMXRMQLM98NN33TURL6" hidden="1">#REF!</definedName>
    <definedName name="BExD2ETTJYF64I3N9P3TP46EW3NG" hidden="1">#REF!</definedName>
    <definedName name="BExD2VWMESKUJL8ZGDBUAQV67D7Q" hidden="1">#REF!</definedName>
    <definedName name="BExD3ESDJXZXXBH1F4AJUVK5HPGN" hidden="1">#REF!</definedName>
    <definedName name="BExD3KXILJSLO1GNOXBY52GJPVTY" hidden="1">#REF!</definedName>
    <definedName name="BExD3O2VQHMUJ12Y5K7ZJ4UX1FYC" hidden="1">#REF!</definedName>
    <definedName name="BExD3ZX46964SM8TAF5PFJHE1X8V" hidden="1">#REF!</definedName>
    <definedName name="BExD4NAKCGI0A97E382ZDPX0UYWK" hidden="1">#REF!</definedName>
    <definedName name="BExD5FBB7KCQQLQDGVGVASJKNVTS" hidden="1">#REF!</definedName>
    <definedName name="BExD74LQMOBXLBZOAA3JSIKTP1I3" hidden="1">#REF!</definedName>
    <definedName name="BExD7XJ00CUN1NP0Q2FUR4KBFTZG" hidden="1">#REF!</definedName>
    <definedName name="BExD9FX2QXLTBF9PYSSKEWXA1I61" hidden="1">#REF!</definedName>
    <definedName name="BExDAKZAX8R6L0QCZSZ72YS114XS" hidden="1">#REF!</definedName>
    <definedName name="BExDATTNCV0F68Y5PK3GMRSXBEPR" hidden="1">#REF!</definedName>
    <definedName name="BExEPC15P2REPF88BIEY2UMCP9GM" hidden="1">#REF!</definedName>
    <definedName name="BExEPEVPYN0G39HQ3DU1M85J9MER" hidden="1">#REF!</definedName>
    <definedName name="BExEQEJPDDC0SUQQHSBVHX1VETKU" hidden="1">#REF!</definedName>
    <definedName name="BExEQJ1K3Q7LOLBHHKVOZD6EXF1U" hidden="1">#REF!</definedName>
    <definedName name="BExEQUFDXWZN9ROGQISKH4SDFZYX" hidden="1">#REF!</definedName>
    <definedName name="BExER57UU183X1RFWKP1BH49FEJE" hidden="1">#REF!</definedName>
    <definedName name="BExET2WCLE0DG23ZOO35V56ZWFE0" hidden="1">#REF!</definedName>
    <definedName name="BExET7ZSNZQOBO7Y3I86YBBZQCHH" hidden="1">#REF!</definedName>
    <definedName name="BExETQVI3OYIOG4I10N5MR6Q532N" hidden="1">#REF!</definedName>
    <definedName name="BExETVO4QFP3S410LJIEWIHYDHOU" hidden="1">#REF!</definedName>
    <definedName name="BExEUNJKP9A47DKEHQJLAJH3BZP5" hidden="1">#REF!</definedName>
    <definedName name="BExEV7BIXY0PNBZD7CP4KPCKXYBN" hidden="1">#REF!</definedName>
    <definedName name="BExEWAA7JPZT6S8NDDQAF91HY7P7" hidden="1">#REF!</definedName>
    <definedName name="BExEX25N6632Q2U1DH066VVMMAGN" hidden="1">#REF!</definedName>
    <definedName name="BExEY7IFW8RTSNNV3FHHYEO5H0AE" hidden="1">#REF!</definedName>
    <definedName name="BExF0MKRZGF4F706JCNS1KIYEVDX" hidden="1">#REF!</definedName>
    <definedName name="BExF14K5R2H1H9JV0N6DBLHUIIKD" hidden="1">#REF!</definedName>
    <definedName name="BExF1TVSQQHB0Z0I0TL2ZLVCDE50" hidden="1">#REF!</definedName>
    <definedName name="BExF3LPZ4VPJKH07FJC9FE74ZN6K" hidden="1">#REF!</definedName>
    <definedName name="BExF4C3AU5TU7WPX9SVGYD0WUAI2" hidden="1">#REF!</definedName>
    <definedName name="BExF4MVQLYANEICBT7GH7RGV15G6" hidden="1">#REF!</definedName>
    <definedName name="BExF54EZT3FMJ79XYOCGA3DVLRAP" hidden="1">#REF!</definedName>
    <definedName name="BExF5OSJPJUHOBH5UO519MS5FV6M" hidden="1">#REF!</definedName>
    <definedName name="BExF6N3V8FNSQJC6A6MCF03ZAA5W" hidden="1">#REF!</definedName>
    <definedName name="BExF78ORD51H2LCFAQWCLGK8FBM1" hidden="1">#REF!</definedName>
    <definedName name="BExF8C8YV94YAIMXCKIUOWNQNRBC" hidden="1">#REF!</definedName>
    <definedName name="BExGL6IPXDOHQ1LB2D3GZXKLLB4P" hidden="1">#REF!</definedName>
    <definedName name="BExGMC6GO2W9TXUG7N8LXR0L17CZ" hidden="1">#REF!</definedName>
    <definedName name="BExGMP2FJRFW3IHF713S83MUNO63" hidden="1">#REF!</definedName>
    <definedName name="BExGPTLP106PIE3TKA2163916WPX" hidden="1">#REF!</definedName>
    <definedName name="BExGQ9SCA2OJYNB1N6WEQ2UEK5TX" hidden="1">#REF!</definedName>
    <definedName name="BExGQJTX2KEG6KNLHJUI6XXVYUAP" hidden="1">#REF!</definedName>
    <definedName name="BExGR9WETFADNTMJ20GHNAJ1F7GF" hidden="1">#REF!</definedName>
    <definedName name="BExGRTOI9X3XYYD89XDEAVZ9OJYR" hidden="1">#REF!</definedName>
    <definedName name="BExGTEMEB67U5UI9VJ04JZCOEFXF" hidden="1">#REF!</definedName>
    <definedName name="BExGU4ZW66RINTPSA4PIO5Q6IMM1" hidden="1">#REF!</definedName>
    <definedName name="BExGUGU5SMJJAKC62NZE6ZCQR2QY" hidden="1">#REF!</definedName>
    <definedName name="BExGV7NSHPKQEYFH3A6ADICPV7J3" hidden="1">#REF!</definedName>
    <definedName name="BExGX750HSKAL5M99Y0IC32NWEH5" hidden="1">#REF!</definedName>
    <definedName name="BExGYY2ONE6WQ2Y2VQKX8XVVYJ6Y" hidden="1">#REF!</definedName>
    <definedName name="BExGZ2KIBCFCQQM8SVEARX84ALTB" hidden="1">#REF!</definedName>
    <definedName name="BExH05ZAO58KEEBYEVQXU5JLP0LH" hidden="1">#REF!</definedName>
    <definedName name="BExH0ETHUGLBXBWZPRRWL8IVCYIJ" hidden="1">#REF!</definedName>
    <definedName name="BExH1JKW7W9AQEV1383HV6JKL8VK" hidden="1">#REF!</definedName>
    <definedName name="BExH1OIU3XT4H0UBC9WIAPBQ4Z2L" hidden="1">#REF!</definedName>
    <definedName name="BExH2SU3WWM0HRFZNQFCAR46PYGF" hidden="1">#REF!</definedName>
    <definedName name="BExH372KPBADCDAILORTD8CH2MPU" hidden="1">#REF!</definedName>
    <definedName name="BExIGAXL27FGCA1ZIATR39XQ7AR3" hidden="1">#REF!</definedName>
    <definedName name="BExIIM3MJCPGT5ISU0ROUP3XPNMV" hidden="1">#REF!</definedName>
    <definedName name="BExIIMP742P7WFXRWEWWZZT657OF" hidden="1">#REF!</definedName>
    <definedName name="BExIIR1QC64BTPROBS5UKJC9EPBW" hidden="1">#REF!</definedName>
    <definedName name="BExIJ24Y767M0FBMK90JAK8JEAPN" hidden="1">#REF!</definedName>
    <definedName name="BExIJF0Q8SOCLLWCS8V6CSQI370T" hidden="1">#REF!</definedName>
    <definedName name="BExIKJ12322HZC9UKYV08BRUJVMQ" hidden="1">#REF!</definedName>
    <definedName name="BExILSQFQ1CHDGOZTB1FB8MG0U2S" hidden="1">#REF!</definedName>
    <definedName name="BExILUOMF8FLBLG5RXQBHIEZ9C0E" hidden="1">#REF!</definedName>
    <definedName name="BExIMEBBD14IYSW0X6M3CP1YG17P" hidden="1">#REF!</definedName>
    <definedName name="BExIMRI188MAJJM4PQQ1UDGIFM99" hidden="1">#REF!</definedName>
    <definedName name="BExINGIWJUD0MFKK34QQ3922PHUF" hidden="1">#REF!</definedName>
    <definedName name="BExIOCG31CW4YS7LAL2RP9VJ65FR" hidden="1">#REF!</definedName>
    <definedName name="BExIP0VAZJ2K3DG6TC8PMLLUMAEI" hidden="1">#REF!</definedName>
    <definedName name="BExIP643TMP1ZBG0SHCNS1R03PJK" hidden="1">#REF!</definedName>
    <definedName name="BExIPE7DY6LFJKS1X0GZF9RL4H46" hidden="1">#REF!</definedName>
    <definedName name="BExIQ6OEUJ2DOYD770WM1TA78M20" hidden="1">#REF!</definedName>
    <definedName name="BExIQINZ72CNY56V9O50HDTRAD8M" hidden="1">#REF!</definedName>
    <definedName name="BExIQLD3ROMGT3HSAEOSAZYFGZVK" hidden="1">#REF!</definedName>
    <definedName name="BExIQN5P2F0WP5TNF00ZW9UP6BGL" hidden="1">#REF!</definedName>
    <definedName name="BExIQOCZULQN5NV7QGN82B6Z1CFC" hidden="1">#REF!</definedName>
    <definedName name="BExIQTLR3QHV0I0NYWEJMMRU9S0A" hidden="1">#REF!</definedName>
    <definedName name="BExIQYECFYOQTSZR9U5X5YRQUVBX" hidden="1">#REF!</definedName>
    <definedName name="BExIRI15PZOMCJQX4K5T6EL3A8H0" hidden="1">#REF!</definedName>
    <definedName name="BExIRRGYUYEWEZY2WOZ37HNWSK0N" hidden="1">#REF!</definedName>
    <definedName name="BExIRVNZZ9L9LIBAEBPWRS1IHM4A" hidden="1">#REF!</definedName>
    <definedName name="BExISYS0B76N1U5ILES3FGOLC6FK" hidden="1">#REF!</definedName>
    <definedName name="BExITR8TRXQULDLPTACROH947Y33" hidden="1">#REF!</definedName>
    <definedName name="BExIUQ5VSYENRLPNJTJAKPBBHISD" hidden="1">#REF!</definedName>
    <definedName name="BExIVLMNTSVCWMWYXMDSCEV4JBFR" hidden="1">#REF!</definedName>
    <definedName name="BExIWTDXFUWVYBQESO5CWKRJER7E" hidden="1">#REF!</definedName>
    <definedName name="BExIX76ANFIYB411PVORG0OVBF3C" hidden="1">#REF!</definedName>
    <definedName name="BExIYF2VWNO8NBSIVR69ZH9LZF4W" hidden="1">#REF!</definedName>
    <definedName name="BExIYL2OUVLJZVI6HDEXM1IEJT9R" hidden="1">#REF!</definedName>
    <definedName name="BExIZLHJQM4IHHTD3UEY6TRLSCPU" hidden="1">#REF!</definedName>
    <definedName name="BExIZLXSRKW3L5QVJ61B21FNSLV8" hidden="1">#REF!</definedName>
    <definedName name="BExIZM34IL9I3T662RCBZYUZ9OPX" hidden="1">#REF!</definedName>
    <definedName name="BExJ08KB1IAN6JNARQ00WCSHAPF0" hidden="1">#REF!</definedName>
    <definedName name="BExJ0RQUMO8XC8F9KBEUCYPP77WI" hidden="1">#REF!</definedName>
    <definedName name="BExJ18TUXRCLPD89DQ2AY2YBC6TU" hidden="1">#REF!</definedName>
    <definedName name="BExKCDYJ50O8B2OSSXLQ4A1K0812" hidden="1">#REF!</definedName>
    <definedName name="BExKER2TTEJ75PW11WCEFJN8TWZ0" hidden="1">#REF!</definedName>
    <definedName name="BExKF0O2XK0JHGNOK7YRFP9SBOHH" hidden="1">#REF!</definedName>
    <definedName name="BExKFCSZWOIJFD4WW4948OB5R4K9" hidden="1">#REF!</definedName>
    <definedName name="BExKFMJQHSDU04MON4WU9XM9FD0B" hidden="1">#REF!</definedName>
    <definedName name="BExKG5KSNA0HLNSB38O534SVSW3L" hidden="1">#REF!</definedName>
    <definedName name="BExKHJRZPOAAYWTXC8WANK0L3XCO" hidden="1">#REF!</definedName>
    <definedName name="BExKHMH2B8OT8TU7L1QE26IBQ8FS" hidden="1">#REF!</definedName>
    <definedName name="BExKHU455ZH5GKG6E2QGSHXSSD09" hidden="1">#REF!</definedName>
    <definedName name="BExKIWXB61X2ZFKEM516HYN09OMX" hidden="1">#REF!</definedName>
    <definedName name="BExKK0C1XGFVNDIKCWYAR98RG9OK" hidden="1">#REF!</definedName>
    <definedName name="BExKLLA4GE53GR94DWBMDFMYAB05" hidden="1">#REF!</definedName>
    <definedName name="BExKM87GLBXV13KUPDU4NIA7Y5NQ" hidden="1">#REF!</definedName>
    <definedName name="BExKMG5F5P8TUG5A0TI9SI8E5JLV" hidden="1">#REF!</definedName>
    <definedName name="BExKOLH0512OR3NJN08UMM9EAM0W" hidden="1">#REF!</definedName>
    <definedName name="BExKOR0J3AHVLAIKDV88C0WQFNRO" hidden="1">#REF!</definedName>
    <definedName name="BExKPASNFSJMGKE8NVFL5X8LR6X1" hidden="1">#REF!</definedName>
    <definedName name="BExKPKZHYYPCAGJ5HQ0DW3TH7SAT" hidden="1">#REF!</definedName>
    <definedName name="BExKQUOUJJD11PRIRWBWSYL57F0B" hidden="1">#REF!</definedName>
    <definedName name="BExKQUU5QA10KXLVN9WW0YRWN457" hidden="1">#REF!</definedName>
    <definedName name="BExKR26LEB6FSIZVDUIG998JIFAA" hidden="1">#REF!</definedName>
    <definedName name="BExKSG8FV6NDQ12FX8MPCQLA3PBG" hidden="1">#REF!</definedName>
    <definedName name="BExKSNVJDEDLE2Q90VVIDP2677MI" hidden="1">#REF!</definedName>
    <definedName name="BExKSXM32YE7WZK4GITMNNVQYK3J" hidden="1">#REF!</definedName>
    <definedName name="BExKV56NZ8EC9WR0KVHOW1TV9N6M" hidden="1">#REF!</definedName>
    <definedName name="BExKVK65NA9FIMJY42CZTL6KPB1U" hidden="1">#REF!</definedName>
    <definedName name="BExKVMV9AEIU94QDY3F6PRZJNG39" hidden="1">#REF!</definedName>
    <definedName name="BExKW3Y92HZEVAZWX06TJ9355384" hidden="1">#REF!</definedName>
    <definedName name="BExM995RT6RGZQ9UK3AJ9LM2BCZX" hidden="1">#REF!</definedName>
    <definedName name="BExMBJQ8ICWUWKP68CPPYASWUN4E" hidden="1">#REF!</definedName>
    <definedName name="BExMC1PMJS9R7QEPMHKS0NIDNOFY" hidden="1">#REF!</definedName>
    <definedName name="BExMD89QIOU6JY2D1UKA7M26M80B" hidden="1">#REF!</definedName>
    <definedName name="BExMDFM170RLAP1NOWSXEMXARNZ0" hidden="1">#REF!</definedName>
    <definedName name="BExMDH3YAZD1RLELE7M26FTF7SV5" hidden="1">#REF!</definedName>
    <definedName name="BExMDUFZSAL97ZXAJXGOSGNMZQ41" hidden="1">#REF!</definedName>
    <definedName name="BExME9A6MTZX1393DHZYMZQQSIUZ" hidden="1">#REF!</definedName>
    <definedName name="BExME9KY0V8VJS19ZKMR22YVGZUX" hidden="1">#REF!</definedName>
    <definedName name="BExMEMGXPZSX6ZTYL39EP1MYZEWK" hidden="1">#REF!</definedName>
    <definedName name="BExMEYLTMI0OCLSFH9PG9XZYJI0Y" hidden="1">#REF!</definedName>
    <definedName name="BExMFTBORCDR83T5QYG04CHDA3E3" hidden="1">#REF!</definedName>
    <definedName name="BExMFW6A041ITRTYGVLWTC1EYHTU" hidden="1">#REF!</definedName>
    <definedName name="BExMGFCMMQLDT07FIN1OYG7U8N1T" hidden="1">#REF!</definedName>
    <definedName name="BExMH317MZHXQF08DPNEV321PI0M" hidden="1">#REF!</definedName>
    <definedName name="BExMH3XEHZLKC3266GTFKG5WKM0L" hidden="1">#REF!</definedName>
    <definedName name="BExMKDV2AKHPQECHKDHPABXDEQV5" hidden="1">#REF!</definedName>
    <definedName name="BExMLI0NYX7946LFCDG136PHZCVH" hidden="1">#REF!</definedName>
    <definedName name="BExMLTPGZCDCEXCV9I173UCVJXSW" hidden="1">#REF!</definedName>
    <definedName name="BExMMT801NP1I1628IFWJDTTLXY2" hidden="1">#REF!</definedName>
    <definedName name="BExMOYUBIL8WGYY0EMIMB3J05GVI" hidden="1">#REF!</definedName>
    <definedName name="BExMPDZ9DAO9PPXPLKS8XWZBSO4F" hidden="1">#REF!</definedName>
    <definedName name="BExMQB3G76098LOWKE1MHMYROQTC" hidden="1">#REF!</definedName>
    <definedName name="BExO52QY0WRQ2VKQQ980SF8S62Y1" hidden="1">#REF!</definedName>
    <definedName name="BExO7R3R22P95JHI70DMJ1ZILP3F" hidden="1">#REF!</definedName>
    <definedName name="BExO8TBCKMDSPONJIBH8YZ1L224J" hidden="1">#REF!</definedName>
    <definedName name="BExO93SZ82LERATPWVTA62BAQQYF" hidden="1">#REF!</definedName>
    <definedName name="BExOBBTOD2ZW5HUVUK0ZJHN21OK0" hidden="1">#REF!</definedName>
    <definedName name="BExOC0P6VWRPK33VR3X86F7MV8S0" hidden="1">#REF!</definedName>
    <definedName name="BExOD8WLOETWE7NEBBTM1S2VZFK6" hidden="1">#REF!</definedName>
    <definedName name="BExODAEJJGZDHRQOC05X43TZH630" hidden="1">#REF!</definedName>
    <definedName name="BExODBAW59S6T7KPEMO7F4EYC5F1" hidden="1">#REF!</definedName>
    <definedName name="BExOEYCAL8KM3VDG4H21LLPCXJGM" hidden="1">#REF!</definedName>
    <definedName name="BExOGEN0C5WQZXVJJVASPCKTFDVF" hidden="1">#REF!</definedName>
    <definedName name="BExOGMVUNE8SNQO9YK1T1K1FG1X3" hidden="1">#REF!</definedName>
    <definedName name="BExOGSVM0FKAK4Z4EV2ELSSOGT9K" hidden="1">#REF!</definedName>
    <definedName name="BExOHDK1WJFHNJBRDFZSSCCCXQJB" hidden="1">#REF!</definedName>
    <definedName name="BExOIHPRIZWRO9M5UR06YCG1187S" hidden="1">#REF!</definedName>
    <definedName name="BExOJA6SFCC5BE1YHLWLT3MHAXFW" hidden="1">#REF!</definedName>
    <definedName name="BExOKXDNJ8W1WVKP54HLQD3FEIHV" hidden="1">#REF!</definedName>
    <definedName name="BExOL32MM12201L2PNM4MHC0GIAR" hidden="1">#REF!</definedName>
    <definedName name="BExOLKR2377X900V4JGUMD9SZK37" hidden="1">#REF!</definedName>
    <definedName name="BExOM31EZJWCWR2G3KFDUC0QLMR3" hidden="1">#REF!</definedName>
    <definedName name="BExOM7ZC3N7KPGK2UEA488HGQ1XV" hidden="1">#REF!</definedName>
    <definedName name="BExON53JIUPI2N5KYKX07OE9XVSS" hidden="1">#REF!</definedName>
    <definedName name="BExOO1M407DVW7MB37GQT8LYHFW9" hidden="1">#REF!</definedName>
    <definedName name="BExOOJQYX1D3FC6CCT9KHKL8L3DZ" hidden="1">#REF!</definedName>
    <definedName name="BExQ3EUGIDKON27CD7VAGPO38OG1" hidden="1">#REF!</definedName>
    <definedName name="BExQ404I92WBL186FTDW6HW6MPES" hidden="1">#REF!</definedName>
    <definedName name="BExQ7ZTWMSXIKEBDGN5PNKYBPPH1" hidden="1">#REF!</definedName>
    <definedName name="BExQ8CPTYSNF5F0A55M3GDLS8LWX" hidden="1">#REF!</definedName>
    <definedName name="BExQ8IPNSLEL9FQC5K9LOTP55NS7" hidden="1">#REF!</definedName>
    <definedName name="BExQ9KRZE9W48183D72QWGUOGF4Y" hidden="1">#REF!</definedName>
    <definedName name="BExQA197RL9XYVPZ67SZC57SC2R4" hidden="1">#REF!</definedName>
    <definedName name="BExQBJ7C4PP6SGCK3VOF59QI33XO" hidden="1">#REF!</definedName>
    <definedName name="BExQBZZKCSU0GDBO84689SF629S8" hidden="1">#REF!</definedName>
    <definedName name="BExQCT25M6PSWWZ80RDSR8KRTFWR" hidden="1">#REF!</definedName>
    <definedName name="BExQD7LDQ2HK3AB2LIRP4VKT2TR5" hidden="1">#REF!</definedName>
    <definedName name="BExQDF358QKYC5GN5UM4H9QMRO57" hidden="1">#REF!</definedName>
    <definedName name="BExQEVDUAWWC17V6YEJNU4PZV7TI" hidden="1">#REF!</definedName>
    <definedName name="BExQFDD8AMSM81VJ7C5J1PL081ZA" hidden="1">#REF!</definedName>
    <definedName name="BExQG9A8FDEJT47C3G2G4X9H3HJ3" hidden="1">#REF!</definedName>
    <definedName name="BExQGGRZ9PU4DLCW6LIRFFW7K8SB" hidden="1">#REF!</definedName>
    <definedName name="BExQGNIMU06R7XOZP0G4A4JF3PQU" hidden="1">#REF!</definedName>
    <definedName name="BExQHAW8VHKS49T51EGMDEFC81DR" hidden="1">#REF!</definedName>
    <definedName name="BExQKLA0B915G11EYP0LGKQB8ODL" hidden="1">#REF!</definedName>
    <definedName name="BExQLG5AXCWH6GNFB7S4E9NC0XD8" hidden="1">#REF!</definedName>
    <definedName name="BExRYKGHJYFMG3OBTPAS9UNL5J15" hidden="1">#REF!</definedName>
    <definedName name="BExRZ0CBUNTQNDTMSP8907Z8IF0K" hidden="1">#REF!</definedName>
    <definedName name="BExRZ0N3FY8C4LE3YPIZQIR4508K" hidden="1">#REF!</definedName>
    <definedName name="BExRZSIJUZLUM5HUXHG88BHOLJ7H" hidden="1">#REF!</definedName>
    <definedName name="BExS00WO0YBHHO9HE5UL1UQVAUO1" hidden="1">#REF!</definedName>
    <definedName name="BExS1UZKA34PAKDSTYYUBNIR4MXF" hidden="1">#REF!</definedName>
    <definedName name="BExS2IILHQJOER4TPQKFM1V75VCM" hidden="1">#REF!</definedName>
    <definedName name="BExS3KFF56GPO2J7TIZ6M5SFJEOG" hidden="1">#REF!</definedName>
    <definedName name="BExS3MTPQB1ASW6W43WV8A1SO24G" hidden="1">#REF!</definedName>
    <definedName name="BExS5ECY78OQP7LJF2PSKE3N2FZO" hidden="1">#REF!</definedName>
    <definedName name="BExS5O3P3VBTXVHEQLBJJTZ44X5E" hidden="1">#REF!</definedName>
    <definedName name="BExS6N5XZTR2P0ABPVQHL0D4FBLS" hidden="1">#REF!</definedName>
    <definedName name="BExS87YIXR3FSLSC8E4XR6RYTRUN" hidden="1">#REF!</definedName>
    <definedName name="BExS8W34H5WAAGKWSE2I4C1I6104" hidden="1">#REF!</definedName>
    <definedName name="BExS9EILFQPGCOS09DV3TPIILJKO" hidden="1">#REF!</definedName>
    <definedName name="BExS9EILXG8QHHMVBQ51THPGVRC9" hidden="1">#REF!</definedName>
    <definedName name="BExS9Y5A923VPLNU383NPTZCMFLK" hidden="1">#REF!</definedName>
    <definedName name="BExSA2SKTP0TBP4IZ9WSU8O9B6XG" hidden="1">#REF!</definedName>
    <definedName name="BExSAS49U4EAIIC6K381GNCFG2Q7" hidden="1">#REF!</definedName>
    <definedName name="BExSAVKEF8BPDO60U394EW42ASGF" hidden="1">#REF!</definedName>
    <definedName name="BExSBGE6R3N7T3CT30TA30O65RJY" hidden="1">#REF!</definedName>
    <definedName name="BExSDBTP6MPL3CYZZVG8A6AP47KH" hidden="1">#REF!</definedName>
    <definedName name="BExSH3L8ZU7A9TMERVFAUSWAI7HD" hidden="1">#REF!</definedName>
    <definedName name="BExSH6VY0236P5YAREUQ5PG9MV6R" hidden="1">#REF!</definedName>
    <definedName name="BExSH9A9LGHAMMVAUTWYJ7O4I5II" hidden="1">#REF!</definedName>
    <definedName name="BExTU9JSAV2531V5PLTFMW5PLVMP" hidden="1">#REF!</definedName>
    <definedName name="BExTW0C5M3IHIGFCS6DO31ROJDSV" hidden="1">#REF!</definedName>
    <definedName name="BExTXXF2E0CXNIMDX872LQ83S98O" hidden="1">#REF!</definedName>
    <definedName name="BExU0FBTXHHGM40O8TBAOH806RGX" hidden="1">#REF!</definedName>
    <definedName name="BExU0PIOWVFSB05GOVM1N13YP4AV" hidden="1">#REF!</definedName>
    <definedName name="BExU3DVHUU5IWSYXA8LYY9J6QOJB" hidden="1">#REF!</definedName>
    <definedName name="BExU5B96IA3VVRLACDM35XFC0QYY" hidden="1">#REF!</definedName>
    <definedName name="BExU5T331OMXVAQHGORJ5T6ZXTYQ" hidden="1">#REF!</definedName>
    <definedName name="BExU7OTEEIFPZNZ7G4E88SL0UMDX" hidden="1">#REF!</definedName>
    <definedName name="BExU8K4TIBBKCG98MZWSMZ2YRLKZ" hidden="1">#REF!</definedName>
    <definedName name="BExU93WXV10E2NUUNA12YIITLX4W" hidden="1">#REF!</definedName>
    <definedName name="BExUABIPZWYZ1QAOWL7313YI3GMH" hidden="1">#REF!</definedName>
    <definedName name="BExUB33EBJ0X2C87S737A15786Y1" hidden="1">#REF!</definedName>
    <definedName name="BExUF21WPW72ZWEVF6KS5K1TAPJV" hidden="1">#REF!</definedName>
    <definedName name="BExVQBDLSADDXHKCYZD30A70YYOV" hidden="1">#REF!</definedName>
    <definedName name="BExVRJA8N4HQXJOAGF74DJ6ID7C0" hidden="1">#REF!</definedName>
    <definedName name="BExVRSFEVELSL81MBS07OHQFJGF3" hidden="1">#REF!</definedName>
    <definedName name="BExVRSVI383MR6YMJKZG6SJCCOR7" hidden="1">#REF!</definedName>
    <definedName name="BExVSBWQZ595EUUKM647FCG81PNC" hidden="1">#REF!</definedName>
    <definedName name="BExVSVU74D4UHM1EE8M7XKH475QK" hidden="1">#REF!</definedName>
    <definedName name="BExVTE9NXE7WTQ5M5U533PZQ8B72" hidden="1">#REF!</definedName>
    <definedName name="BExVUEDVBJDA9ZSRBB69T0Q1DAPC" hidden="1">#REF!</definedName>
    <definedName name="BExVV7R3Q55HP3I9G68BGJUKNWJJ" hidden="1">#REF!</definedName>
    <definedName name="BExVVIJJ54QBOTP6Q5ACFTY4O2VE" hidden="1">#REF!</definedName>
    <definedName name="BExVVSA3NHNSPJCX2NHRAYFGVW6O" hidden="1">#REF!</definedName>
    <definedName name="BExVX0MYY63UM714QLGCV0504A2Q" hidden="1">'[2]ZQBC_REG_02_08'!#REF!</definedName>
    <definedName name="BExVXGDI0UOWJZ7LAFUH458STFOM" hidden="1">#REF!</definedName>
    <definedName name="BExW09IRXJACALU2LJ4F1PP8FNGU" hidden="1">#REF!</definedName>
    <definedName name="BExW0CYYGF0EIC4A3FJ80OX6GA1D" hidden="1">#REF!</definedName>
    <definedName name="BExW0ERIW7MD891SN4ESTO8V7WND" hidden="1">#REF!</definedName>
    <definedName name="BExW0KLYZY3Q4XDYK76ZJ8T7T6A3" hidden="1">#REF!</definedName>
    <definedName name="BExW1KKQQUOA71WIDBKWAHFJCH4E" hidden="1">#REF!</definedName>
    <definedName name="BExW3UOY6B5HLIX3ZQA7XCUJXH5C" hidden="1">#REF!</definedName>
    <definedName name="BExW5MZ9LCOOHDPGAP9C9PAFTZL4" hidden="1">#REF!</definedName>
    <definedName name="BExW6JN5IU0E7FU9O1KD1O9U6HO3" hidden="1">#REF!</definedName>
    <definedName name="BExW6P1D4DP1W0DR7LN7CYMEE0L3" hidden="1">#REF!</definedName>
    <definedName name="BExW6Q8IQOH4HISK9RWBFV69T8CM" hidden="1">#REF!</definedName>
    <definedName name="BExW740UQ31HQ06SPMCQUZNBOT6R" hidden="1">#REF!</definedName>
    <definedName name="BExW740UYMAD6KONPKO9C54TNQ48" hidden="1">#REF!</definedName>
    <definedName name="BExW77X54W95TY08XO8JZN3N4TA9" hidden="1">#REF!</definedName>
    <definedName name="BExW7GRBCUY0T3PHXMG3WZWM6AH7" hidden="1">#REF!</definedName>
    <definedName name="BExW7XE8YORV5U9YS6JJHXEK4EZL" hidden="1">'[2]ZQBC_REG_02_08'!#REF!</definedName>
    <definedName name="BExXMHURO2ILR6OSP9X9MTDZEJG3" hidden="1">#REF!</definedName>
    <definedName name="BExXO7W9I31XCAGOMJ78WY3VKB2L" hidden="1">#REF!</definedName>
    <definedName name="BExXQXLI8TDGP7JJ9TJL46VQN221" hidden="1">#REF!</definedName>
    <definedName name="BExXRI4HWZLNIQL25XMAR3DJRSOR" hidden="1">#REF!</definedName>
    <definedName name="BExXS3JVBAGUVBOWZPVFU7H7AWWO" hidden="1">#REF!</definedName>
    <definedName name="BExXTHGB6H9QEFOTMTUYBR92U97B" hidden="1">#REF!</definedName>
    <definedName name="BExXTN5AQJNBGKA3WQUIU6YUEPV4" hidden="1">#REF!</definedName>
    <definedName name="BExXTOSJ6KXI5G39YESWA22BMQ4W" hidden="1">#REF!</definedName>
    <definedName name="BExXUR0B78KK4A9EKD6J2EGZSLV5" hidden="1">#REF!</definedName>
    <definedName name="BExXV5P0F25GGHB05VV24CHATLO1" hidden="1">#REF!</definedName>
    <definedName name="BExXVIVRDQP1TVL82ARPY8NU7L4D" hidden="1">#REF!</definedName>
    <definedName name="BExXWZH2WDU5PY25RYVE874AVWH4" hidden="1">#REF!</definedName>
    <definedName name="BExXX67XRSSJPVXF6MQ2SFIGN4Y7" hidden="1">#REF!</definedName>
    <definedName name="BExXXG3ZOCBXIAAIZVCSP0WU65PV" hidden="1">#REF!</definedName>
    <definedName name="BExXY913GRTBM5NJHI491SHLI4LP" hidden="1">#REF!</definedName>
    <definedName name="BExXZNDLYG13GZI4BZC2R95WEK07" hidden="1">#REF!</definedName>
    <definedName name="BExXZRQ50KDKQHNGXAIRR8PF7G5Q" hidden="1">#REF!</definedName>
    <definedName name="BExY2N4EY1DZ4L35N43GM0IB2VPK" hidden="1">#REF!</definedName>
    <definedName name="BExY3MMWXIQSTJWDYYFN0TA1A1SH" hidden="1">#REF!</definedName>
    <definedName name="BExY68W65TVGJYVP88U94OZJXW92" hidden="1">#REF!</definedName>
    <definedName name="BExZKR3VJ576YAUQN076B93KO59K" hidden="1">#REF!</definedName>
    <definedName name="BExZKU92AO3Y1O0ER3PXE4B2I6RI" hidden="1">#REF!</definedName>
    <definedName name="BExZKUJTD6LL7UXH2TZWJEBIWBK9" hidden="1">#REF!</definedName>
    <definedName name="BExZLPV9SS22Q89NOAAPH4KE2NCI" hidden="1">#REF!</definedName>
    <definedName name="BExZM4US2DP7QFX3MP7L50SP2XOL" hidden="1">#REF!</definedName>
    <definedName name="BExZNQZT1LW9775RO9TLV3BRMJ10" hidden="1">#REF!</definedName>
    <definedName name="BExZO1C4DMHFFBZNZODSP4ZX7HD7" hidden="1">#REF!</definedName>
    <definedName name="BExZO99Z8LFFE2OU6KR3GU66ZU0M" hidden="1">#REF!</definedName>
    <definedName name="BExZP1QYR0G4BE2GNX7T40PRUWTE" hidden="1">#REF!</definedName>
    <definedName name="BExZPIOHX3ABCG2YJAIMI6N5FSPL" hidden="1">#REF!</definedName>
    <definedName name="BExZSGRVHGXOEDFDQC17GK8OZV7P" hidden="1">#REF!</definedName>
    <definedName name="BExZTDQR50ZLG9SHW463LMV4I9EF" hidden="1">#REF!</definedName>
    <definedName name="BExZTUZ96GGOOTAQJ1EXWAKRHOBY" hidden="1">#REF!</definedName>
    <definedName name="BExZWW2CJYV8V7QB41EBGP2YM5OG" hidden="1">#REF!</definedName>
    <definedName name="BExZXDLHT6EX4OUX2SOHWODQ9KYG" hidden="1">#REF!</definedName>
    <definedName name="BExZXIP1B5HNFGA7PQFHUGX95789" hidden="1">#REF!</definedName>
    <definedName name="BExZXIZTS8GLF0ST0UI7OYJ03SUP" hidden="1">#REF!</definedName>
    <definedName name="BExZYDPO844NEHFICNS2ASEB40T4" hidden="1">#REF!</definedName>
    <definedName name="BExZZ3HGNEG3YX1H9M9DVR5C2JO2" hidden="1">#REF!</definedName>
    <definedName name="_xlnm.Print_Area" localSheetId="0">'sheet1'!$A$1:$M$26</definedName>
  </definedNames>
  <calcPr fullCalcOnLoad="1"/>
</workbook>
</file>

<file path=xl/sharedStrings.xml><?xml version="1.0" encoding="utf-8"?>
<sst xmlns="http://schemas.openxmlformats.org/spreadsheetml/2006/main" count="61" uniqueCount="39">
  <si>
    <t>62.resors „Mērķdotācijas pašvaldībām”</t>
  </si>
  <si>
    <t>Aprēķins</t>
  </si>
  <si>
    <t>Izglītojamo skaits uz 01.09.2011. (skolēni)</t>
  </si>
  <si>
    <t>Prognozētās izmaiņas izglītojamo skaitā uz 01.09.2012.
(skolēni)
Prognozētās izmaiņas izglītojamo skaitā uz 01.09.2012.
(skolēni)</t>
  </si>
  <si>
    <t>Prognozētais izglītojamo skaits uz 01.09.2012.
(skolēni)</t>
  </si>
  <si>
    <t>Skolotāju likmju skaits 01.09.2011.</t>
  </si>
  <si>
    <t>Izmaiņas likmju skaitā 01.09.2012.</t>
  </si>
  <si>
    <t>Skolotāju likmju skaits 01.09.2012.</t>
  </si>
  <si>
    <t xml:space="preserve">Nepieciešamais atlīdzības fonds 1 mēnesim no 01.09.2012. </t>
  </si>
  <si>
    <t>Nepieciešamais atlīdzības fonds 4 mēnešiem no 01.09.2012.</t>
  </si>
  <si>
    <t>Apstiprināts likumā "Par valsts budžetu 2012.gadam" visam gadam</t>
  </si>
  <si>
    <t>Likumā "Par valsts budžetu 2012.gadam" apstiprināts 4 mēnešiem</t>
  </si>
  <si>
    <t>Papildus nepieciešamais finansējums no 01.09.2012. 
(4 mēnešiem)</t>
  </si>
  <si>
    <t>Papildus nepieciešamais finansējums no 01.01.2013. 
(12 mēnešiem)</t>
  </si>
  <si>
    <t>Pašvaldību vispārējās vidējās izglītības iestādes</t>
  </si>
  <si>
    <t>Pašvaldību speciālās izglītības iestādes (bez internāta)</t>
  </si>
  <si>
    <t>Pašvaldību profesionālās izglītības iestādes</t>
  </si>
  <si>
    <t>Bērnu no piecu gadu vecuma izglītošanai</t>
  </si>
  <si>
    <t>Pašvaldību speciālās pirmsskolas iestādes, internātskolas, attīstības un rehabilitācijas centri un speciālās internātskolas (pedagogu darba samaksa)</t>
  </si>
  <si>
    <t>Interešu izglītības iestādes</t>
  </si>
  <si>
    <t>n/a</t>
  </si>
  <si>
    <t>Kopā</t>
  </si>
  <si>
    <r>
      <t xml:space="preserve">Nepieciešamā atlīdzības fonda no 01.09.2012. aprēķins </t>
    </r>
    <r>
      <rPr>
        <b/>
        <u val="single"/>
        <sz val="12"/>
        <color indexed="8"/>
        <rFont val="Times New Roman"/>
        <family val="1"/>
      </rPr>
      <t xml:space="preserve">vienam mēnesim </t>
    </r>
    <r>
      <rPr>
        <u val="single"/>
        <sz val="12"/>
        <color indexed="8"/>
        <rFont val="Times New Roman"/>
        <family val="1"/>
      </rPr>
      <t>(detalizēts atšifrējums)</t>
    </r>
  </si>
  <si>
    <t>Algas fonds (likmju skaits x Ls 280)</t>
  </si>
  <si>
    <t>Pārējo pienākumu apmaksai (no skolotāju algu fonda 40%)</t>
  </si>
  <si>
    <t>Pārējo pienākumu apmaksai (no skolotāju algu fonda 0.4%)</t>
  </si>
  <si>
    <t>Kopā skolotājiem aprēķinātais</t>
  </si>
  <si>
    <t>Vadībai un atbalsta personālam (15% no skolotājiem aprēķinātā)</t>
  </si>
  <si>
    <t>Kopā pedagogu algas fonds</t>
  </si>
  <si>
    <t>Piemaksa par kvalitāti (pedag. 7%)</t>
  </si>
  <si>
    <t>Kopā pedagogu atalgojumam</t>
  </si>
  <si>
    <t>Valsts sociālās apdrošināšanas obligātās iemaksas (24,09%)</t>
  </si>
  <si>
    <t>Nepieciešamais atlīdzības fonds 1 mēnesim no 01.09.2012.</t>
  </si>
  <si>
    <t>x</t>
  </si>
  <si>
    <t>Pedagogu likmju skaits 01.09.2012.</t>
  </si>
  <si>
    <t>Piemaksa par darbu specifiskos apstākļos (vidēji 15%)</t>
  </si>
  <si>
    <t>Pedagogu zemākās mēnešalgas likmes paaugstināšana no 01.09.2012. un tā ietekme uz 2013.gadu un turpmākajiem gadiem</t>
  </si>
  <si>
    <r>
      <t xml:space="preserve">Ministru kabineta noteikumu 
„Grozījumi Ministru kabineta 
2009.gada 28.jūlija noteikumos Nr.836 
„Pedagogu darba samaksas noteikumi”” 
projekta sākotnējās ietekmes novērtējuma 
ziņojuma (anotācija) 
</t>
    </r>
    <r>
      <rPr>
        <b/>
        <sz val="11"/>
        <color indexed="8"/>
        <rFont val="Times New Roman"/>
        <family val="1"/>
      </rPr>
      <t>3.Pielikums</t>
    </r>
  </si>
  <si>
    <t>IZMAnot_836_3_pielikums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</si>
</sst>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0"/>
    <numFmt numFmtId="165" formatCode="0.0"/>
    <numFmt numFmtId="166" formatCode="0.000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BaltHelvetica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Times New Roman"/>
      <family val="1"/>
    </font>
    <font>
      <sz val="10"/>
      <color indexed="39"/>
      <name val="Arial"/>
      <family val="2"/>
    </font>
    <font>
      <sz val="10"/>
      <color indexed="8"/>
      <name val="Times New Roman"/>
      <family val="1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7" fillId="23" borderId="0" applyNumberFormat="0" applyBorder="0" applyAlignment="0" applyProtection="0"/>
    <xf numFmtId="0" fontId="3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7" fillId="27" borderId="0" applyNumberFormat="0" applyBorder="0" applyAlignment="0" applyProtection="0"/>
    <xf numFmtId="0" fontId="3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7" fillId="31" borderId="0" applyNumberFormat="0" applyBorder="0" applyAlignment="0" applyProtection="0"/>
    <xf numFmtId="0" fontId="39" fillId="3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" fillId="31" borderId="0" applyNumberFormat="0" applyBorder="0" applyAlignment="0" applyProtection="0"/>
    <xf numFmtId="0" fontId="39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7" fillId="22" borderId="0" applyNumberFormat="0" applyBorder="0" applyAlignment="0" applyProtection="0"/>
    <xf numFmtId="0" fontId="39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26" borderId="0" applyNumberFormat="0" applyBorder="0" applyAlignment="0" applyProtection="0"/>
    <xf numFmtId="0" fontId="7" fillId="36" borderId="0" applyNumberFormat="0" applyBorder="0" applyAlignment="0" applyProtection="0"/>
    <xf numFmtId="0" fontId="40" fillId="37" borderId="0" applyNumberFormat="0" applyBorder="0" applyAlignment="0" applyProtection="0"/>
    <xf numFmtId="0" fontId="41" fillId="38" borderId="1" applyNumberFormat="0" applyAlignment="0" applyProtection="0"/>
    <xf numFmtId="0" fontId="42" fillId="3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43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44" borderId="1" applyNumberFormat="0" applyAlignment="0" applyProtection="0"/>
    <xf numFmtId="0" fontId="49" fillId="0" borderId="6" applyNumberFormat="0" applyFill="0" applyAlignment="0" applyProtection="0"/>
    <xf numFmtId="0" fontId="50" fillId="45" borderId="0" applyNumberFormat="0" applyBorder="0" applyAlignment="0" applyProtection="0"/>
    <xf numFmtId="0" fontId="9" fillId="0" borderId="0" applyBorder="0">
      <alignment/>
      <protection/>
    </xf>
    <xf numFmtId="0" fontId="9" fillId="0" borderId="0">
      <alignment/>
      <protection/>
    </xf>
    <xf numFmtId="0" fontId="0" fillId="46" borderId="7" applyNumberFormat="0" applyFont="0" applyAlignment="0" applyProtection="0"/>
    <xf numFmtId="0" fontId="51" fillId="38" borderId="8" applyNumberFormat="0" applyAlignment="0" applyProtection="0"/>
    <xf numFmtId="0" fontId="9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4" fontId="11" fillId="47" borderId="9" applyNumberFormat="0" applyProtection="0">
      <alignment vertical="center"/>
    </xf>
    <xf numFmtId="4" fontId="12" fillId="47" borderId="9" applyNumberFormat="0" applyProtection="0">
      <alignment vertical="center"/>
    </xf>
    <xf numFmtId="4" fontId="11" fillId="47" borderId="9" applyNumberFormat="0" applyProtection="0">
      <alignment horizontal="left" vertical="center" indent="1"/>
    </xf>
    <xf numFmtId="0" fontId="11" fillId="47" borderId="9" applyNumberFormat="0" applyProtection="0">
      <alignment horizontal="left" vertical="top" indent="1"/>
    </xf>
    <xf numFmtId="4" fontId="13" fillId="48" borderId="0" applyNumberFormat="0" applyProtection="0">
      <alignment horizontal="left" vertical="center" indent="1"/>
    </xf>
    <xf numFmtId="4" fontId="14" fillId="49" borderId="9" applyNumberFormat="0" applyProtection="0">
      <alignment horizontal="right" vertical="center"/>
    </xf>
    <xf numFmtId="4" fontId="14" fillId="50" borderId="9" applyNumberFormat="0" applyProtection="0">
      <alignment horizontal="right" vertical="center"/>
    </xf>
    <xf numFmtId="4" fontId="14" fillId="51" borderId="9" applyNumberFormat="0" applyProtection="0">
      <alignment horizontal="right" vertical="center"/>
    </xf>
    <xf numFmtId="4" fontId="14" fillId="52" borderId="9" applyNumberFormat="0" applyProtection="0">
      <alignment horizontal="right" vertical="center"/>
    </xf>
    <xf numFmtId="4" fontId="14" fillId="53" borderId="9" applyNumberFormat="0" applyProtection="0">
      <alignment horizontal="right" vertical="center"/>
    </xf>
    <xf numFmtId="4" fontId="14" fillId="54" borderId="9" applyNumberFormat="0" applyProtection="0">
      <alignment horizontal="right" vertical="center"/>
    </xf>
    <xf numFmtId="4" fontId="14" fillId="55" borderId="9" applyNumberFormat="0" applyProtection="0">
      <alignment horizontal="right" vertical="center"/>
    </xf>
    <xf numFmtId="4" fontId="14" fillId="56" borderId="9" applyNumberFormat="0" applyProtection="0">
      <alignment horizontal="right" vertical="center"/>
    </xf>
    <xf numFmtId="4" fontId="14" fillId="57" borderId="9" applyNumberFormat="0" applyProtection="0">
      <alignment horizontal="right" vertical="center"/>
    </xf>
    <xf numFmtId="4" fontId="11" fillId="58" borderId="10" applyNumberFormat="0" applyProtection="0">
      <alignment horizontal="left" vertical="center" indent="1"/>
    </xf>
    <xf numFmtId="4" fontId="14" fillId="59" borderId="0" applyNumberFormat="0" applyProtection="0">
      <alignment horizontal="left" vertical="center" indent="1"/>
    </xf>
    <xf numFmtId="4" fontId="15" fillId="60" borderId="0" applyNumberFormat="0" applyProtection="0">
      <alignment horizontal="left" vertical="center" indent="1"/>
    </xf>
    <xf numFmtId="4" fontId="14" fillId="48" borderId="9" applyNumberFormat="0" applyProtection="0">
      <alignment horizontal="right" vertical="center"/>
    </xf>
    <xf numFmtId="4" fontId="14" fillId="59" borderId="0" applyNumberFormat="0" applyProtection="0">
      <alignment horizontal="left" vertical="center" indent="1"/>
    </xf>
    <xf numFmtId="4" fontId="14" fillId="48" borderId="0" applyNumberFormat="0" applyProtection="0">
      <alignment horizontal="left" vertical="center" indent="1"/>
    </xf>
    <xf numFmtId="0" fontId="16" fillId="0" borderId="0" applyNumberFormat="0" applyProtection="0">
      <alignment horizontal="left" vertical="center" wrapText="1" indent="1" shrinkToFit="1"/>
    </xf>
    <xf numFmtId="0" fontId="9" fillId="60" borderId="9" applyNumberFormat="0" applyProtection="0">
      <alignment horizontal="left" vertical="top" indent="1"/>
    </xf>
    <xf numFmtId="0" fontId="16" fillId="0" borderId="0" applyNumberFormat="0" applyProtection="0">
      <alignment horizontal="left" wrapText="1" indent="1" shrinkToFit="1"/>
    </xf>
    <xf numFmtId="0" fontId="9" fillId="48" borderId="9" applyNumberFormat="0" applyProtection="0">
      <alignment horizontal="left" vertical="top" indent="1"/>
    </xf>
    <xf numFmtId="0" fontId="16" fillId="0" borderId="0" applyNumberFormat="0" applyProtection="0">
      <alignment horizontal="left" vertical="center" wrapText="1" indent="1" shrinkToFit="1"/>
    </xf>
    <xf numFmtId="0" fontId="9" fillId="61" borderId="9" applyNumberFormat="0" applyProtection="0">
      <alignment horizontal="left" vertical="top" indent="1"/>
    </xf>
    <xf numFmtId="0" fontId="16" fillId="0" borderId="0" applyNumberFormat="0" applyProtection="0">
      <alignment horizontal="left" vertical="center" wrapText="1" indent="1" shrinkToFit="1"/>
    </xf>
    <xf numFmtId="0" fontId="9" fillId="59" borderId="9" applyNumberFormat="0" applyProtection="0">
      <alignment horizontal="left" vertical="top" indent="1"/>
    </xf>
    <xf numFmtId="0" fontId="9" fillId="62" borderId="11" applyNumberFormat="0">
      <alignment/>
      <protection locked="0"/>
    </xf>
    <xf numFmtId="4" fontId="14" fillId="63" borderId="9" applyNumberFormat="0" applyProtection="0">
      <alignment vertical="center"/>
    </xf>
    <xf numFmtId="4" fontId="17" fillId="63" borderId="9" applyNumberFormat="0" applyProtection="0">
      <alignment vertical="center"/>
    </xf>
    <xf numFmtId="4" fontId="14" fillId="63" borderId="9" applyNumberFormat="0" applyProtection="0">
      <alignment horizontal="left" vertical="center" indent="1"/>
    </xf>
    <xf numFmtId="0" fontId="14" fillId="63" borderId="9" applyNumberFormat="0" applyProtection="0">
      <alignment horizontal="left" vertical="top" indent="1"/>
    </xf>
    <xf numFmtId="4" fontId="18" fillId="0" borderId="0" applyNumberFormat="0" applyProtection="0">
      <alignment horizontal="right" wrapText="1" shrinkToFit="1"/>
    </xf>
    <xf numFmtId="4" fontId="17" fillId="59" borderId="9" applyNumberFormat="0" applyProtection="0">
      <alignment horizontal="right" vertical="center"/>
    </xf>
    <xf numFmtId="4" fontId="18" fillId="0" borderId="0" applyNumberFormat="0" applyProtection="0">
      <alignment horizontal="left" wrapText="1" indent="1" shrinkToFit="1"/>
    </xf>
    <xf numFmtId="0" fontId="14" fillId="48" borderId="9" applyNumberFormat="0" applyProtection="0">
      <alignment horizontal="left" vertical="top" indent="1"/>
    </xf>
    <xf numFmtId="4" fontId="19" fillId="64" borderId="0" applyNumberFormat="0" applyProtection="0">
      <alignment horizontal="left" vertical="center" indent="1"/>
    </xf>
    <xf numFmtId="4" fontId="20" fillId="59" borderId="9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2" applyNumberFormat="0" applyFill="0" applyAlignment="0" applyProtection="0"/>
    <xf numFmtId="0" fontId="54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6" fillId="0" borderId="13" xfId="0" applyFont="1" applyBorder="1" applyAlignment="1">
      <alignment horizontal="left" vertical="center" wrapText="1"/>
    </xf>
    <xf numFmtId="3" fontId="56" fillId="0" borderId="13" xfId="0" applyNumberFormat="1" applyFont="1" applyBorder="1" applyAlignment="1">
      <alignment horizontal="center" vertical="center" wrapText="1"/>
    </xf>
    <xf numFmtId="3" fontId="56" fillId="0" borderId="11" xfId="0" applyNumberFormat="1" applyFont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vertical="center"/>
    </xf>
    <xf numFmtId="3" fontId="56" fillId="0" borderId="11" xfId="0" applyNumberFormat="1" applyFont="1" applyBorder="1" applyAlignment="1">
      <alignment horizontal="center" vertical="center" wrapText="1"/>
    </xf>
    <xf numFmtId="164" fontId="56" fillId="0" borderId="14" xfId="0" applyNumberFormat="1" applyFont="1" applyBorder="1" applyAlignment="1">
      <alignment horizontal="center" vertical="center"/>
    </xf>
    <xf numFmtId="165" fontId="56" fillId="0" borderId="14" xfId="0" applyNumberFormat="1" applyFont="1" applyBorder="1" applyAlignment="1">
      <alignment horizontal="center" vertical="center"/>
    </xf>
    <xf numFmtId="166" fontId="56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 wrapText="1"/>
    </xf>
    <xf numFmtId="1" fontId="56" fillId="0" borderId="14" xfId="0" applyNumberFormat="1" applyFont="1" applyBorder="1" applyAlignment="1">
      <alignment horizontal="center" vertical="center"/>
    </xf>
    <xf numFmtId="3" fontId="56" fillId="0" borderId="11" xfId="0" applyNumberFormat="1" applyFont="1" applyBorder="1" applyAlignment="1">
      <alignment vertical="center"/>
    </xf>
    <xf numFmtId="0" fontId="56" fillId="0" borderId="16" xfId="0" applyFont="1" applyBorder="1" applyAlignment="1">
      <alignment horizontal="left" vertical="center" wrapText="1"/>
    </xf>
    <xf numFmtId="3" fontId="56" fillId="0" borderId="16" xfId="0" applyNumberFormat="1" applyFont="1" applyBorder="1" applyAlignment="1">
      <alignment horizontal="center" vertical="center" wrapText="1"/>
    </xf>
    <xf numFmtId="164" fontId="56" fillId="0" borderId="17" xfId="0" applyNumberFormat="1" applyFont="1" applyBorder="1" applyAlignment="1">
      <alignment horizontal="center" vertical="center"/>
    </xf>
    <xf numFmtId="0" fontId="56" fillId="0" borderId="15" xfId="0" applyFont="1" applyBorder="1" applyAlignment="1">
      <alignment vertical="center"/>
    </xf>
    <xf numFmtId="0" fontId="57" fillId="0" borderId="18" xfId="0" applyFont="1" applyBorder="1" applyAlignment="1">
      <alignment vertical="center"/>
    </xf>
    <xf numFmtId="3" fontId="57" fillId="0" borderId="18" xfId="0" applyNumberFormat="1" applyFont="1" applyBorder="1" applyAlignment="1">
      <alignment horizontal="center" vertical="center"/>
    </xf>
    <xf numFmtId="3" fontId="57" fillId="0" borderId="19" xfId="0" applyNumberFormat="1" applyFont="1" applyBorder="1" applyAlignment="1">
      <alignment horizontal="center" vertical="center"/>
    </xf>
    <xf numFmtId="164" fontId="57" fillId="0" borderId="19" xfId="0" applyNumberFormat="1" applyFont="1" applyBorder="1" applyAlignment="1">
      <alignment horizontal="center" vertical="center"/>
    </xf>
    <xf numFmtId="1" fontId="57" fillId="0" borderId="19" xfId="0" applyNumberFormat="1" applyFont="1" applyBorder="1" applyAlignment="1">
      <alignment horizontal="center" vertical="center"/>
    </xf>
    <xf numFmtId="0" fontId="57" fillId="0" borderId="19" xfId="0" applyFont="1" applyBorder="1" applyAlignment="1">
      <alignment vertical="center"/>
    </xf>
    <xf numFmtId="3" fontId="3" fillId="0" borderId="19" xfId="0" applyNumberFormat="1" applyFont="1" applyFill="1" applyBorder="1" applyAlignment="1">
      <alignment horizontal="center" vertical="center" wrapText="1"/>
    </xf>
    <xf numFmtId="3" fontId="3" fillId="0" borderId="18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vertical="center"/>
    </xf>
    <xf numFmtId="3" fontId="56" fillId="0" borderId="0" xfId="0" applyNumberFormat="1" applyFont="1" applyAlignment="1">
      <alignment/>
    </xf>
    <xf numFmtId="0" fontId="58" fillId="0" borderId="0" xfId="0" applyFont="1" applyAlignment="1">
      <alignment/>
    </xf>
    <xf numFmtId="0" fontId="56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/>
    </xf>
    <xf numFmtId="0" fontId="56" fillId="0" borderId="14" xfId="0" applyFont="1" applyBorder="1" applyAlignment="1">
      <alignment horizontal="left" wrapText="1"/>
    </xf>
    <xf numFmtId="3" fontId="56" fillId="0" borderId="11" xfId="0" applyNumberFormat="1" applyFont="1" applyBorder="1" applyAlignment="1">
      <alignment horizontal="center"/>
    </xf>
    <xf numFmtId="3" fontId="56" fillId="0" borderId="0" xfId="0" applyNumberFormat="1" applyFont="1" applyBorder="1" applyAlignment="1">
      <alignment/>
    </xf>
    <xf numFmtId="0" fontId="56" fillId="0" borderId="11" xfId="0" applyFont="1" applyBorder="1" applyAlignment="1">
      <alignment horizontal="left" vertical="center" wrapText="1"/>
    </xf>
    <xf numFmtId="167" fontId="56" fillId="0" borderId="11" xfId="0" applyNumberFormat="1" applyFont="1" applyBorder="1" applyAlignment="1">
      <alignment horizontal="center"/>
    </xf>
    <xf numFmtId="164" fontId="56" fillId="0" borderId="11" xfId="0" applyNumberFormat="1" applyFont="1" applyBorder="1" applyAlignment="1">
      <alignment horizontal="center"/>
    </xf>
    <xf numFmtId="0" fontId="56" fillId="0" borderId="0" xfId="0" applyFont="1" applyBorder="1" applyAlignment="1">
      <alignment horizontal="left" vertical="center" wrapText="1"/>
    </xf>
    <xf numFmtId="164" fontId="56" fillId="0" borderId="0" xfId="0" applyNumberFormat="1" applyFont="1" applyBorder="1" applyAlignment="1">
      <alignment horizontal="center"/>
    </xf>
    <xf numFmtId="3" fontId="56" fillId="0" borderId="0" xfId="0" applyNumberFormat="1" applyFont="1" applyBorder="1" applyAlignment="1">
      <alignment horizontal="center"/>
    </xf>
    <xf numFmtId="3" fontId="56" fillId="0" borderId="11" xfId="0" applyNumberFormat="1" applyFont="1" applyBorder="1" applyAlignment="1">
      <alignment horizontal="center" wrapText="1"/>
    </xf>
    <xf numFmtId="3" fontId="56" fillId="0" borderId="11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horizontal="center" vertical="center" wrapText="1"/>
    </xf>
    <xf numFmtId="3" fontId="56" fillId="0" borderId="11" xfId="0" applyNumberFormat="1" applyFont="1" applyFill="1" applyBorder="1" applyAlignment="1">
      <alignment horizontal="center"/>
    </xf>
    <xf numFmtId="0" fontId="56" fillId="0" borderId="11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left" vertical="center" wrapText="1"/>
    </xf>
    <xf numFmtId="0" fontId="56" fillId="0" borderId="14" xfId="0" applyFont="1" applyBorder="1" applyAlignment="1">
      <alignment horizontal="left" vertical="center" wrapText="1"/>
    </xf>
    <xf numFmtId="3" fontId="56" fillId="0" borderId="15" xfId="0" applyNumberFormat="1" applyFont="1" applyBorder="1" applyAlignment="1">
      <alignment horizontal="center" vertical="center" wrapText="1"/>
    </xf>
    <xf numFmtId="3" fontId="56" fillId="0" borderId="14" xfId="0" applyNumberFormat="1" applyFont="1" applyBorder="1" applyAlignment="1">
      <alignment horizontal="center" vertical="center" wrapText="1"/>
    </xf>
    <xf numFmtId="3" fontId="56" fillId="0" borderId="15" xfId="0" applyNumberFormat="1" applyFont="1" applyBorder="1" applyAlignment="1">
      <alignment horizontal="center" vertical="center"/>
    </xf>
    <xf numFmtId="3" fontId="56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right" wrapText="1"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Good" xfId="68"/>
    <cellStyle name="Heading 1" xfId="69"/>
    <cellStyle name="Heading 2" xfId="70"/>
    <cellStyle name="Heading 3" xfId="71"/>
    <cellStyle name="Heading 4" xfId="72"/>
    <cellStyle name="Input" xfId="73"/>
    <cellStyle name="Linked Cell" xfId="74"/>
    <cellStyle name="Neutral" xfId="75"/>
    <cellStyle name="Normal 2" xfId="76"/>
    <cellStyle name="Normal 2 2" xfId="77"/>
    <cellStyle name="Note" xfId="78"/>
    <cellStyle name="Output" xfId="79"/>
    <cellStyle name="Parastais 2" xfId="80"/>
    <cellStyle name="Parastais_FMLikp01_p05_221205_pap_afp_makp" xfId="81"/>
    <cellStyle name="Percent" xfId="82"/>
    <cellStyle name="SAPBEXaggData" xfId="83"/>
    <cellStyle name="SAPBEXaggDataEmph" xfId="84"/>
    <cellStyle name="SAPBEXaggItem" xfId="85"/>
    <cellStyle name="SAPBEXaggItemX" xfId="86"/>
    <cellStyle name="SAPBEXchaText" xfId="87"/>
    <cellStyle name="SAPBEXexcBad7" xfId="88"/>
    <cellStyle name="SAPBEXexcBad8" xfId="89"/>
    <cellStyle name="SAPBEXexcBad9" xfId="90"/>
    <cellStyle name="SAPBEXexcCritical4" xfId="91"/>
    <cellStyle name="SAPBEXexcCritical5" xfId="92"/>
    <cellStyle name="SAPBEXexcCritical6" xfId="93"/>
    <cellStyle name="SAPBEXexcGood1" xfId="94"/>
    <cellStyle name="SAPBEXexcGood2" xfId="95"/>
    <cellStyle name="SAPBEXexcGood3" xfId="96"/>
    <cellStyle name="SAPBEXfilterDrill" xfId="97"/>
    <cellStyle name="SAPBEXfilterItem" xfId="98"/>
    <cellStyle name="SAPBEXfilterText" xfId="99"/>
    <cellStyle name="SAPBEXformats" xfId="100"/>
    <cellStyle name="SAPBEXheaderItem" xfId="101"/>
    <cellStyle name="SAPBEXheaderText" xfId="102"/>
    <cellStyle name="SAPBEXHLevel0" xfId="103"/>
    <cellStyle name="SAPBEXHLevel0X" xfId="104"/>
    <cellStyle name="SAPBEXHLevel1" xfId="105"/>
    <cellStyle name="SAPBEXHLevel1X" xfId="106"/>
    <cellStyle name="SAPBEXHLevel2" xfId="107"/>
    <cellStyle name="SAPBEXHLevel2X" xfId="108"/>
    <cellStyle name="SAPBEXHLevel3" xfId="109"/>
    <cellStyle name="SAPBEXHLevel3X" xfId="110"/>
    <cellStyle name="SAPBEXinputData" xfId="111"/>
    <cellStyle name="SAPBEXresData" xfId="112"/>
    <cellStyle name="SAPBEXresDataEmph" xfId="113"/>
    <cellStyle name="SAPBEXresItem" xfId="114"/>
    <cellStyle name="SAPBEXresItemX" xfId="115"/>
    <cellStyle name="SAPBEXstdData" xfId="116"/>
    <cellStyle name="SAPBEXstdDataEmph" xfId="117"/>
    <cellStyle name="SAPBEXstdItem" xfId="118"/>
    <cellStyle name="SAPBEXstdItemX" xfId="119"/>
    <cellStyle name="SAPBEXtitle" xfId="120"/>
    <cellStyle name="SAPBEXundefined" xfId="121"/>
    <cellStyle name="Sheet Title" xfId="122"/>
    <cellStyle name="Title" xfId="123"/>
    <cellStyle name="Total" xfId="124"/>
    <cellStyle name="Warning Text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d-adija\My%20Documents\izzinas\Ministru_prezidentam_centralie%20aparati_17032010\2009-2010plans_VPK_MK_ministrijas_1703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bd-adija\LOCALS~1\Temp\5\BW\Analyzer\Workbooks\BW\Analyzer\Workbooks\BW\Analyzer\Workbooks\GY55JBHKLGROEZGX7WMT1OGY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ministrijas_CA (2)"/>
      <sheetName val="ministrijas_CA"/>
      <sheetName val="ATSKAITE"/>
      <sheetName val="HEADER"/>
      <sheetName val="FOOTER"/>
      <sheetName val="ZQZBC_PLN__01__07_IP015"/>
      <sheetName val="ZQZBC_PLN__01__07_02_IP015"/>
      <sheetName val="ZQZBC_PLN__01__07_03_IP015"/>
      <sheetName val="ZQZBC_PLN__01__07_04_F_IP015"/>
      <sheetName val="ZQZBC_PLN__01__07_04_PF_IP015"/>
      <sheetName val="ZQZBC_PLN__01__07_04_N_IP015"/>
      <sheetName val="ZQZBC_PLN__01__07_08_IP015"/>
      <sheetName val="ZQZBC_PLN__01__07_09_IP015"/>
      <sheetName val="ZQZBC_PLN__01__07_10_IP015"/>
      <sheetName val="ZQZBC_PLN__01__07_11_IP015"/>
      <sheetName val="ZQZBC_PLN__01__07_11_N_IP015"/>
      <sheetName val="ZQZBC_PLN__01__07_14_IP015"/>
      <sheetName val="ZQZBC_PLN__01__07_15_IP015"/>
      <sheetName val="ZQZBC_PLN__01__07_16_IP015"/>
      <sheetName val="ZQZBC_PLN__01__07_17_IP015"/>
      <sheetName val="ZQZBC_PLN__01__07_17_N_IP015"/>
      <sheetName val="ZQZBC_PLN__01__07_20_IP015"/>
      <sheetName val="ZQZBC_PLN__01__07_21_IP015"/>
      <sheetName val="ZQZBC_PLN__01__07_22_IP015"/>
      <sheetName val="ZQZBC_PLN__01__07_23_IP015     "/>
      <sheetName val="ZQZBC_PLN__01__07_22_N_IP01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ATSKAITE"/>
      <sheetName val="HEADER"/>
      <sheetName val="FOOTER"/>
      <sheetName val="ZQBC_REG_02_0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4">
      <selection activeCell="D29" sqref="D29"/>
    </sheetView>
  </sheetViews>
  <sheetFormatPr defaultColWidth="9.140625" defaultRowHeight="15"/>
  <cols>
    <col min="1" max="1" width="28.00390625" style="2" customWidth="1"/>
    <col min="2" max="4" width="17.140625" style="2" customWidth="1"/>
    <col min="5" max="7" width="16.28125" style="2" customWidth="1"/>
    <col min="8" max="8" width="15.7109375" style="2" customWidth="1"/>
    <col min="9" max="10" width="14.28125" style="2" customWidth="1"/>
    <col min="11" max="13" width="14.7109375" style="2" customWidth="1"/>
    <col min="14" max="16384" width="9.140625" style="2" customWidth="1"/>
  </cols>
  <sheetData>
    <row r="1" spans="1:13" ht="107.25" customHeight="1">
      <c r="A1" s="59" t="s">
        <v>37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ht="16.5">
      <c r="A2" s="1" t="s">
        <v>36</v>
      </c>
    </row>
    <row r="3" ht="16.5">
      <c r="A3" s="1" t="s">
        <v>0</v>
      </c>
    </row>
    <row r="4" ht="16.5" hidden="1">
      <c r="A4" s="1" t="s">
        <v>1</v>
      </c>
    </row>
    <row r="5" spans="1:13" s="5" customFormat="1" ht="150">
      <c r="A5" s="3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</row>
    <row r="6" spans="1:13" s="11" customFormat="1" ht="30">
      <c r="A6" s="6" t="s">
        <v>14</v>
      </c>
      <c r="B6" s="7">
        <v>205475</v>
      </c>
      <c r="C6" s="8">
        <v>-6243</v>
      </c>
      <c r="D6" s="8">
        <f>+B6+C6</f>
        <v>199232</v>
      </c>
      <c r="E6" s="9">
        <v>22787.385</v>
      </c>
      <c r="F6" s="9">
        <f aca="true" t="shared" si="0" ref="F6:F12">+G6-E6</f>
        <v>-681.3849999999984</v>
      </c>
      <c r="G6" s="10">
        <v>22106</v>
      </c>
      <c r="H6" s="10">
        <f>+G6*280*1.4*1.15*1.2409-2</f>
        <v>12366043.998319998</v>
      </c>
      <c r="I6" s="10">
        <f>+H6*4</f>
        <v>49464175.99327999</v>
      </c>
      <c r="J6" s="10">
        <v>142339027</v>
      </c>
      <c r="K6" s="10">
        <v>49466355</v>
      </c>
      <c r="L6" s="10">
        <f>+I6-K6</f>
        <v>-2179.006720006466</v>
      </c>
      <c r="M6" s="10">
        <f>+L6*3+1</f>
        <v>-6536.020160019398</v>
      </c>
    </row>
    <row r="7" spans="1:13" s="11" customFormat="1" ht="30">
      <c r="A7" s="6" t="s">
        <v>15</v>
      </c>
      <c r="B7" s="7">
        <v>1493</v>
      </c>
      <c r="C7" s="12">
        <v>-133</v>
      </c>
      <c r="D7" s="8">
        <f>+B7+C7</f>
        <v>1360</v>
      </c>
      <c r="E7" s="13">
        <v>146.372</v>
      </c>
      <c r="F7" s="9">
        <f t="shared" si="0"/>
        <v>-13.072000000000003</v>
      </c>
      <c r="G7" s="14">
        <v>133.3</v>
      </c>
      <c r="H7" s="10">
        <f>+G7*280*1.4*1.15*1.2409</f>
        <v>74567.71607599998</v>
      </c>
      <c r="I7" s="10">
        <f>+H7*4</f>
        <v>298270.86430399993</v>
      </c>
      <c r="J7" s="10">
        <v>894840</v>
      </c>
      <c r="K7" s="10">
        <v>298280</v>
      </c>
      <c r="L7" s="10">
        <f>+I7-K7</f>
        <v>-9.135696000070311</v>
      </c>
      <c r="M7" s="10">
        <f>+L7*3</f>
        <v>-27.407088000210933</v>
      </c>
    </row>
    <row r="8" spans="1:13" s="11" customFormat="1" ht="19.5" customHeight="1">
      <c r="A8" s="51" t="s">
        <v>16</v>
      </c>
      <c r="B8" s="53">
        <v>1569</v>
      </c>
      <c r="C8" s="53">
        <v>0</v>
      </c>
      <c r="D8" s="55">
        <f>+B8+C8</f>
        <v>1569</v>
      </c>
      <c r="E8" s="13">
        <v>170.545</v>
      </c>
      <c r="F8" s="13">
        <f t="shared" si="0"/>
        <v>0</v>
      </c>
      <c r="G8" s="15">
        <v>170.545</v>
      </c>
      <c r="H8" s="10">
        <f>+G8*280*1.15*1.07*1.2409+1</f>
        <v>72915.75574886998</v>
      </c>
      <c r="I8" s="57">
        <f>+(H8+H9)*4</f>
        <v>297611.4012354799</v>
      </c>
      <c r="J8" s="57">
        <v>813912</v>
      </c>
      <c r="K8" s="57">
        <v>271304</v>
      </c>
      <c r="L8" s="57">
        <f>+I8-K8</f>
        <v>26307.40123547992</v>
      </c>
      <c r="M8" s="57">
        <f>+L8*3</f>
        <v>78922.20370643976</v>
      </c>
    </row>
    <row r="9" spans="1:13" s="11" customFormat="1" ht="19.5" customHeight="1">
      <c r="A9" s="52"/>
      <c r="B9" s="54"/>
      <c r="C9" s="54"/>
      <c r="D9" s="56"/>
      <c r="E9" s="13">
        <v>4.199</v>
      </c>
      <c r="F9" s="13">
        <f t="shared" si="0"/>
        <v>-0.19899999999999984</v>
      </c>
      <c r="G9" s="17">
        <v>4</v>
      </c>
      <c r="H9" s="10">
        <f>+G9*280*1.07*1.2409</f>
        <v>1487.09456</v>
      </c>
      <c r="I9" s="58"/>
      <c r="J9" s="58"/>
      <c r="K9" s="58"/>
      <c r="L9" s="58"/>
      <c r="M9" s="58"/>
    </row>
    <row r="10" spans="1:13" s="11" customFormat="1" ht="30">
      <c r="A10" s="6" t="s">
        <v>17</v>
      </c>
      <c r="B10" s="7">
        <v>28280</v>
      </c>
      <c r="C10" s="12">
        <v>300</v>
      </c>
      <c r="D10" s="12">
        <f>+B10+C10</f>
        <v>28580</v>
      </c>
      <c r="E10" s="13">
        <v>3152.157</v>
      </c>
      <c r="F10" s="13">
        <f t="shared" si="0"/>
        <v>33.43899999999985</v>
      </c>
      <c r="G10" s="13">
        <v>3185.596</v>
      </c>
      <c r="H10" s="10">
        <f>+G10*280*1.004*1.2409</f>
        <v>1111269.068197568</v>
      </c>
      <c r="I10" s="10">
        <f>+H10*4</f>
        <v>4445076.272790272</v>
      </c>
      <c r="J10" s="10">
        <v>12022056</v>
      </c>
      <c r="K10" s="10">
        <v>4001372</v>
      </c>
      <c r="L10" s="10">
        <f>+I10-K10</f>
        <v>443704.2727902718</v>
      </c>
      <c r="M10" s="10">
        <f>+L10*3</f>
        <v>1331112.8183708154</v>
      </c>
    </row>
    <row r="11" spans="1:13" s="11" customFormat="1" ht="90">
      <c r="A11" s="6" t="s">
        <v>18</v>
      </c>
      <c r="B11" s="7">
        <v>12422</v>
      </c>
      <c r="C11" s="12">
        <v>-549</v>
      </c>
      <c r="D11" s="12">
        <f>+B11+C11</f>
        <v>11873</v>
      </c>
      <c r="E11" s="13">
        <v>5484.864</v>
      </c>
      <c r="F11" s="13">
        <f t="shared" si="0"/>
        <v>-335.5639999999994</v>
      </c>
      <c r="G11" s="13">
        <v>5149.3</v>
      </c>
      <c r="H11" s="47">
        <f>+G11*280*1.15*1.2409</f>
        <v>2057504.7711399996</v>
      </c>
      <c r="I11" s="18">
        <f>+H11*4</f>
        <v>8230019.0845599985</v>
      </c>
      <c r="J11" s="10">
        <v>24690072</v>
      </c>
      <c r="K11" s="10">
        <v>8230024</v>
      </c>
      <c r="L11" s="10">
        <f>+I11-K11</f>
        <v>-4.915440001524985</v>
      </c>
      <c r="M11" s="10">
        <f>+L11*3</f>
        <v>-14.746320004574955</v>
      </c>
    </row>
    <row r="12" spans="1:13" s="11" customFormat="1" ht="25.5" customHeight="1" thickBot="1">
      <c r="A12" s="19" t="s">
        <v>19</v>
      </c>
      <c r="B12" s="20" t="s">
        <v>20</v>
      </c>
      <c r="C12" s="20" t="s">
        <v>20</v>
      </c>
      <c r="D12" s="20" t="s">
        <v>20</v>
      </c>
      <c r="E12" s="21">
        <v>1882.015</v>
      </c>
      <c r="F12" s="21">
        <f t="shared" si="0"/>
        <v>0</v>
      </c>
      <c r="G12" s="21">
        <v>1882.015</v>
      </c>
      <c r="H12" s="10"/>
      <c r="I12" s="22"/>
      <c r="J12" s="16">
        <v>7167802</v>
      </c>
      <c r="K12" s="16">
        <v>2389268</v>
      </c>
      <c r="L12" s="16"/>
      <c r="M12" s="16"/>
    </row>
    <row r="13" spans="1:13" s="31" customFormat="1" ht="30" customHeight="1" thickBot="1" thickTop="1">
      <c r="A13" s="23" t="s">
        <v>21</v>
      </c>
      <c r="B13" s="24">
        <f>+B6+B7+B8+B10+B11</f>
        <v>249239</v>
      </c>
      <c r="C13" s="25"/>
      <c r="D13" s="25"/>
      <c r="E13" s="26"/>
      <c r="F13" s="26"/>
      <c r="G13" s="27"/>
      <c r="H13" s="28"/>
      <c r="I13" s="28"/>
      <c r="J13" s="29">
        <f>+J6+J7+J8+J10+J11+J12</f>
        <v>187927709</v>
      </c>
      <c r="K13" s="29">
        <f>+K6+K7+K8+K10+K11+K12</f>
        <v>64656603</v>
      </c>
      <c r="L13" s="30">
        <f>+L6+L8+L10+L12</f>
        <v>467832.66730574524</v>
      </c>
      <c r="M13" s="48">
        <f>+M6+M8+M10+M12</f>
        <v>1403499.0019172358</v>
      </c>
    </row>
    <row r="14" ht="15.75" thickTop="1">
      <c r="C14" s="32"/>
    </row>
    <row r="15" spans="1:14" ht="15.75">
      <c r="A15" s="33" t="s">
        <v>22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</row>
    <row r="16" spans="1:14" s="5" customFormat="1" ht="75">
      <c r="A16" s="3"/>
      <c r="B16" s="4" t="s">
        <v>7</v>
      </c>
      <c r="C16" s="4" t="s">
        <v>23</v>
      </c>
      <c r="D16" s="4" t="s">
        <v>24</v>
      </c>
      <c r="E16" s="4" t="s">
        <v>25</v>
      </c>
      <c r="F16" s="4" t="s">
        <v>26</v>
      </c>
      <c r="G16" s="4" t="s">
        <v>27</v>
      </c>
      <c r="H16" s="4" t="s">
        <v>28</v>
      </c>
      <c r="I16" s="4" t="s">
        <v>29</v>
      </c>
      <c r="J16" s="4" t="s">
        <v>30</v>
      </c>
      <c r="K16" s="12" t="s">
        <v>31</v>
      </c>
      <c r="L16" s="10" t="s">
        <v>32</v>
      </c>
      <c r="M16" s="35"/>
      <c r="N16" s="36"/>
    </row>
    <row r="17" spans="1:14" ht="30">
      <c r="A17" s="37" t="s">
        <v>14</v>
      </c>
      <c r="B17" s="38">
        <v>22106</v>
      </c>
      <c r="C17" s="38">
        <f>+B17*280</f>
        <v>6189680</v>
      </c>
      <c r="D17" s="38">
        <f>+C17*40%</f>
        <v>2475872</v>
      </c>
      <c r="E17" s="38" t="s">
        <v>33</v>
      </c>
      <c r="F17" s="38">
        <f>+C17+D17</f>
        <v>8665552</v>
      </c>
      <c r="G17" s="38">
        <f>+F17*15%</f>
        <v>1299832.8</v>
      </c>
      <c r="H17" s="38">
        <f>+F17+G17</f>
        <v>9965384.8</v>
      </c>
      <c r="I17" s="38" t="s">
        <v>33</v>
      </c>
      <c r="J17" s="38">
        <f>+H17</f>
        <v>9965384.8</v>
      </c>
      <c r="K17" s="38">
        <f>+J17*24.09%</f>
        <v>2400661.1983200004</v>
      </c>
      <c r="L17" s="49">
        <f>+J17+K17</f>
        <v>12366045.998320002</v>
      </c>
      <c r="M17" s="39"/>
      <c r="N17" s="34"/>
    </row>
    <row r="18" spans="1:14" ht="30">
      <c r="A18" s="40" t="s">
        <v>15</v>
      </c>
      <c r="B18" s="41">
        <v>133.3</v>
      </c>
      <c r="C18" s="38">
        <f aca="true" t="shared" si="1" ref="C18:C24">+B18*280</f>
        <v>37324</v>
      </c>
      <c r="D18" s="38">
        <f>+C18*40%</f>
        <v>14929.6</v>
      </c>
      <c r="E18" s="38" t="s">
        <v>33</v>
      </c>
      <c r="F18" s="38">
        <f>+C18+D18</f>
        <v>52253.6</v>
      </c>
      <c r="G18" s="38">
        <f>+F18*15%</f>
        <v>7838.039999999999</v>
      </c>
      <c r="H18" s="38">
        <f>+F18+G18</f>
        <v>60091.64</v>
      </c>
      <c r="I18" s="38" t="s">
        <v>33</v>
      </c>
      <c r="J18" s="38">
        <f>+H18</f>
        <v>60091.64</v>
      </c>
      <c r="K18" s="38">
        <f>+J18*24.09%</f>
        <v>14476.076076</v>
      </c>
      <c r="L18" s="49">
        <f>+J18+K18</f>
        <v>74567.716076</v>
      </c>
      <c r="M18" s="39"/>
      <c r="N18" s="34"/>
    </row>
    <row r="19" spans="1:14" ht="15">
      <c r="A19" s="50" t="s">
        <v>16</v>
      </c>
      <c r="B19" s="42">
        <v>170.545</v>
      </c>
      <c r="C19" s="38">
        <f t="shared" si="1"/>
        <v>47752.6</v>
      </c>
      <c r="D19" s="38" t="s">
        <v>33</v>
      </c>
      <c r="E19" s="38" t="s">
        <v>33</v>
      </c>
      <c r="F19" s="38">
        <f>+C19</f>
        <v>47752.6</v>
      </c>
      <c r="G19" s="38">
        <f>+F19*15%</f>
        <v>7162.889999999999</v>
      </c>
      <c r="H19" s="38">
        <f>+F19+G19</f>
        <v>54915.49</v>
      </c>
      <c r="I19" s="38">
        <f>+H19*7%</f>
        <v>3844.0843000000004</v>
      </c>
      <c r="J19" s="38">
        <f>+H19+I19</f>
        <v>58759.5743</v>
      </c>
      <c r="K19" s="38">
        <f>+J19*24.09%</f>
        <v>14155.18144887</v>
      </c>
      <c r="L19" s="49">
        <f>+J19+K19</f>
        <v>72914.75574887</v>
      </c>
      <c r="M19" s="39"/>
      <c r="N19" s="34"/>
    </row>
    <row r="20" spans="1:14" ht="15">
      <c r="A20" s="50"/>
      <c r="B20" s="38">
        <v>4</v>
      </c>
      <c r="C20" s="38">
        <f t="shared" si="1"/>
        <v>1120</v>
      </c>
      <c r="D20" s="38" t="s">
        <v>33</v>
      </c>
      <c r="E20" s="38" t="s">
        <v>33</v>
      </c>
      <c r="F20" s="38">
        <f>+C20</f>
        <v>1120</v>
      </c>
      <c r="G20" s="38" t="s">
        <v>33</v>
      </c>
      <c r="H20" s="38">
        <f>+F20</f>
        <v>1120</v>
      </c>
      <c r="I20" s="38">
        <f>+H20*7%</f>
        <v>78.4</v>
      </c>
      <c r="J20" s="38">
        <f>+H20+I20</f>
        <v>1198.4</v>
      </c>
      <c r="K20" s="38">
        <f>+J20*24.09%</f>
        <v>288.69456</v>
      </c>
      <c r="L20" s="49">
        <f>+J20+K20</f>
        <v>1487.09456</v>
      </c>
      <c r="M20" s="39"/>
      <c r="N20" s="34"/>
    </row>
    <row r="21" spans="1:14" ht="30">
      <c r="A21" s="40" t="s">
        <v>17</v>
      </c>
      <c r="B21" s="42">
        <v>3185.596</v>
      </c>
      <c r="C21" s="38">
        <f t="shared" si="1"/>
        <v>891966.88</v>
      </c>
      <c r="D21" s="38" t="s">
        <v>33</v>
      </c>
      <c r="E21" s="38">
        <f>+C21*0.4%</f>
        <v>3567.8675200000002</v>
      </c>
      <c r="F21" s="38">
        <f>+C21+E21</f>
        <v>895534.74752</v>
      </c>
      <c r="G21" s="38" t="s">
        <v>33</v>
      </c>
      <c r="H21" s="38">
        <f>+F21</f>
        <v>895534.74752</v>
      </c>
      <c r="I21" s="38" t="str">
        <f>+G21</f>
        <v>x</v>
      </c>
      <c r="J21" s="38">
        <f>+H21</f>
        <v>895534.74752</v>
      </c>
      <c r="K21" s="38">
        <f>+J21*24.09%</f>
        <v>215734.320677568</v>
      </c>
      <c r="L21" s="49">
        <f>+J21+K21</f>
        <v>1111269.068197568</v>
      </c>
      <c r="M21" s="39"/>
      <c r="N21" s="34"/>
    </row>
    <row r="22" spans="1:14" ht="15">
      <c r="A22" s="43"/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39"/>
      <c r="N22" s="34"/>
    </row>
    <row r="23" spans="1:14" ht="75">
      <c r="A23" s="40"/>
      <c r="B23" s="4" t="s">
        <v>34</v>
      </c>
      <c r="C23" s="4" t="s">
        <v>23</v>
      </c>
      <c r="D23" s="46" t="s">
        <v>35</v>
      </c>
      <c r="E23" s="4" t="s">
        <v>30</v>
      </c>
      <c r="F23" s="12" t="s">
        <v>31</v>
      </c>
      <c r="G23" s="10" t="s">
        <v>32</v>
      </c>
      <c r="M23" s="39"/>
      <c r="N23" s="34"/>
    </row>
    <row r="24" spans="1:7" ht="90">
      <c r="A24" s="40" t="s">
        <v>18</v>
      </c>
      <c r="B24" s="41">
        <v>5149.3</v>
      </c>
      <c r="C24" s="38">
        <f t="shared" si="1"/>
        <v>1441804</v>
      </c>
      <c r="D24" s="38">
        <f>+C24*15%</f>
        <v>216270.6</v>
      </c>
      <c r="E24" s="38">
        <f>+C24+D24</f>
        <v>1658074.6</v>
      </c>
      <c r="F24" s="38">
        <f>+E24*24.09%</f>
        <v>399430.17114000005</v>
      </c>
      <c r="G24" s="49">
        <f>+E24+F24</f>
        <v>2057504.77114</v>
      </c>
    </row>
    <row r="25" spans="2:7" ht="15">
      <c r="B25" s="32"/>
      <c r="C25" s="34"/>
      <c r="D25" s="34"/>
      <c r="E25" s="34"/>
      <c r="F25" s="34"/>
      <c r="G25" s="34"/>
    </row>
    <row r="26" ht="15">
      <c r="A26" s="2" t="s">
        <v>38</v>
      </c>
    </row>
  </sheetData>
  <sheetProtection/>
  <mergeCells count="11">
    <mergeCell ref="J8:J9"/>
    <mergeCell ref="A1:M1"/>
    <mergeCell ref="K8:K9"/>
    <mergeCell ref="L8:L9"/>
    <mergeCell ref="M8:M9"/>
    <mergeCell ref="A19:A20"/>
    <mergeCell ref="A8:A9"/>
    <mergeCell ref="B8:B9"/>
    <mergeCell ref="C8:C9"/>
    <mergeCell ref="D8:D9"/>
    <mergeCell ref="I8:I9"/>
  </mergeCells>
  <printOptions horizontalCentered="1"/>
  <pageMargins left="0.15748031496062992" right="0.15748031496062992" top="0.2" bottom="0.15" header="0.15748031496062992" footer="0.15748031496062992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</dc:creator>
  <cp:keywords/>
  <dc:description/>
  <cp:lastModifiedBy>sbatare</cp:lastModifiedBy>
  <cp:lastPrinted>2012-08-07T11:49:10Z</cp:lastPrinted>
  <dcterms:created xsi:type="dcterms:W3CDTF">2012-08-03T05:23:58Z</dcterms:created>
  <dcterms:modified xsi:type="dcterms:W3CDTF">2012-08-08T14:40:08Z</dcterms:modified>
  <cp:category/>
  <cp:version/>
  <cp:contentType/>
  <cp:contentStatus/>
</cp:coreProperties>
</file>