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G13" i="14"/>
  <c r="H13"/>
  <c r="I13"/>
  <c r="K13"/>
  <c r="G12"/>
  <c r="H12"/>
  <c r="I12"/>
  <c r="K12"/>
  <c r="G10"/>
  <c r="H10"/>
  <c r="I10"/>
  <c r="K10"/>
  <c r="G11"/>
  <c r="H11"/>
  <c r="I11"/>
  <c r="K11"/>
  <c r="G42"/>
  <c r="H42"/>
  <c r="K42"/>
  <c r="I42"/>
  <c r="J42" s="1"/>
  <c r="G41"/>
  <c r="H41"/>
  <c r="I41"/>
  <c r="J41"/>
  <c r="K41"/>
  <c r="G38"/>
  <c r="H38"/>
  <c r="I38"/>
  <c r="J38"/>
  <c r="K38"/>
  <c r="G37"/>
  <c r="H37"/>
  <c r="I37"/>
  <c r="J37"/>
  <c r="K37"/>
  <c r="G34"/>
  <c r="H34"/>
  <c r="I34"/>
  <c r="J34"/>
  <c r="K34"/>
  <c r="G28"/>
  <c r="H28"/>
  <c r="K28"/>
  <c r="I28"/>
  <c r="J28" s="1"/>
  <c r="G23"/>
  <c r="H23"/>
  <c r="I23"/>
  <c r="J23"/>
  <c r="K23"/>
  <c r="G18"/>
  <c r="H18"/>
  <c r="K18"/>
  <c r="I18"/>
  <c r="J18" s="1"/>
  <c r="G17"/>
  <c r="H17"/>
  <c r="I17"/>
  <c r="J17"/>
  <c r="K17"/>
  <c r="G14"/>
  <c r="H14"/>
  <c r="I14"/>
  <c r="J14"/>
  <c r="K14"/>
  <c r="G9"/>
  <c r="H9"/>
  <c r="I9"/>
  <c r="K9"/>
  <c r="F44"/>
  <c r="G44"/>
  <c r="H44"/>
  <c r="I44"/>
  <c r="J44"/>
  <c r="K44"/>
  <c r="F46"/>
  <c r="G46"/>
  <c r="H46"/>
  <c r="I46"/>
  <c r="J46"/>
  <c r="K46"/>
  <c r="F47"/>
  <c r="G47"/>
  <c r="H47"/>
  <c r="I47"/>
  <c r="J47"/>
  <c r="K47"/>
  <c r="F48"/>
  <c r="G48"/>
  <c r="H48"/>
  <c r="I48"/>
  <c r="J48"/>
  <c r="K48"/>
  <c r="F36"/>
  <c r="G36"/>
  <c r="H36"/>
  <c r="I36"/>
  <c r="J36"/>
  <c r="K36"/>
  <c r="G39"/>
  <c r="H39"/>
  <c r="I39"/>
  <c r="J39"/>
  <c r="K39"/>
  <c r="F35"/>
  <c r="G35"/>
  <c r="H35"/>
  <c r="I35"/>
  <c r="J35"/>
  <c r="K35"/>
  <c r="F31"/>
  <c r="G31"/>
  <c r="H31"/>
  <c r="I31"/>
  <c r="J31"/>
  <c r="K31"/>
  <c r="F30"/>
  <c r="G30"/>
  <c r="H30"/>
  <c r="I30"/>
  <c r="J30"/>
  <c r="K30"/>
  <c r="F29"/>
  <c r="G29"/>
  <c r="H29"/>
  <c r="I29"/>
  <c r="J29"/>
  <c r="K29"/>
  <c r="G25"/>
  <c r="H25"/>
  <c r="I25"/>
  <c r="J25"/>
  <c r="K25"/>
  <c r="G26"/>
  <c r="H26"/>
  <c r="I26"/>
  <c r="J26"/>
  <c r="K26"/>
  <c r="G27"/>
  <c r="H27"/>
  <c r="I27"/>
  <c r="J27"/>
  <c r="K27"/>
  <c r="H21"/>
  <c r="G21"/>
  <c r="K21"/>
  <c r="I21"/>
  <c r="J21"/>
  <c r="F22"/>
  <c r="H22"/>
  <c r="I22"/>
  <c r="J22"/>
  <c r="H20"/>
  <c r="I20"/>
  <c r="J20"/>
  <c r="G20"/>
  <c r="K20"/>
  <c r="F15"/>
  <c r="H15"/>
  <c r="I15"/>
  <c r="J15"/>
  <c r="G15"/>
  <c r="K15"/>
  <c r="G22"/>
  <c r="K22"/>
</calcChain>
</file>

<file path=xl/sharedStrings.xml><?xml version="1.0" encoding="utf-8"?>
<sst xmlns="http://schemas.openxmlformats.org/spreadsheetml/2006/main" count="152" uniqueCount="136">
  <si>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</si>
  <si>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</si>
  <si>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</si>
  <si>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</si>
  <si>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</si>
  <si>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</si>
  <si>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</si>
  <si>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</si>
  <si>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</si>
  <si>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</si>
  <si>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</si>
  <si>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</si>
  <si>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</si>
  <si>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</si>
  <si>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</si>
  <si>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</si>
  <si>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</si>
  <si>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</si>
  <si>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Dienesta viesnīcas pakalpojumi</t>
  </si>
  <si>
    <t>1.1.</t>
  </si>
  <si>
    <t>īres maksa</t>
  </si>
  <si>
    <t>1.1.1.</t>
  </si>
  <si>
    <t>1.1.2.</t>
  </si>
  <si>
    <t>istaba mēnesī</t>
  </si>
  <si>
    <t>1.1.3.</t>
  </si>
  <si>
    <t>1.1.4.</t>
  </si>
  <si>
    <t>1.2.</t>
  </si>
  <si>
    <t>1.3.</t>
  </si>
  <si>
    <t>viena stunda</t>
  </si>
  <si>
    <t>Kancelejas pakalpojumi</t>
  </si>
  <si>
    <t>viena lapa</t>
  </si>
  <si>
    <t>2.1.</t>
  </si>
  <si>
    <t>kopēšana (A4 formāts) (izglītojamiem)</t>
  </si>
  <si>
    <t>2.2.</t>
  </si>
  <si>
    <t>2.3.</t>
  </si>
  <si>
    <t>brošēšana ar spirāli (izglītojamiem)</t>
  </si>
  <si>
    <t>viena vienība</t>
  </si>
  <si>
    <t>2.4.</t>
  </si>
  <si>
    <t>2.5.</t>
  </si>
  <si>
    <t>arhīva dokumentu, izziņu sagatavošana un izsniegšana</t>
  </si>
  <si>
    <t>2.5.1.</t>
  </si>
  <si>
    <t>viens komplekts</t>
  </si>
  <si>
    <t>2.5.2.</t>
  </si>
  <si>
    <t>2.5.3.</t>
  </si>
  <si>
    <t>viena izziņa</t>
  </si>
  <si>
    <t>2.6.</t>
  </si>
  <si>
    <t>2.7.</t>
  </si>
  <si>
    <t>2.8.</t>
  </si>
  <si>
    <t>viens reflektants</t>
  </si>
  <si>
    <t xml:space="preserve">3. </t>
  </si>
  <si>
    <t>3.1.</t>
  </si>
  <si>
    <t>viens pārbaudījums</t>
  </si>
  <si>
    <t>3.2.</t>
  </si>
  <si>
    <t>3.3.</t>
  </si>
  <si>
    <t>3.4.</t>
  </si>
  <si>
    <t>pārbaudījumi</t>
  </si>
  <si>
    <t>4.1.</t>
  </si>
  <si>
    <t>4.2.</t>
  </si>
  <si>
    <t>viens kvalifikācijas darbs</t>
  </si>
  <si>
    <t>viens eksāmens</t>
  </si>
  <si>
    <t>viena ieskaite</t>
  </si>
  <si>
    <t>kvadrātmetrs stundā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</si>
  <si>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</si>
  <si>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</si>
  <si>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divu nedēļu laikā**</t>
  </si>
  <si>
    <t>divu darbdienu laikā**</t>
  </si>
  <si>
    <t>izziņas izsniegšana**</t>
  </si>
  <si>
    <t>ieskaite (arī atkārtota)**</t>
  </si>
  <si>
    <t>atkārtota kvalifikācijas darba izstrāde un aizstāvēšana**</t>
  </si>
  <si>
    <t>iesniegto dokumentu izvērtēšana un lēmuma sagatavošana**</t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</si>
  <si>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</si>
  <si>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</si>
  <si>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</si>
  <si>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>ārpus mācību laika (vasarā) izglītojamiem, kas mācās vai studē budžeta grupā*</t>
  </si>
  <si>
    <t>reflektantu dokumentu pieņemšana un reģistrēšana**</t>
  </si>
  <si>
    <t xml:space="preserve">Piezīmes </t>
  </si>
  <si>
    <t xml:space="preserve">*Pievienotās vērtības nodokli nepiemēro saskaņā ar Pievienotās vērtības nodokļa likuma 52.panta pirmās daļas 25.punkta "a"apakšpunktu . </t>
  </si>
  <si>
    <r>
      <t xml:space="preserve">** </t>
    </r>
    <r>
      <rPr>
        <sz val="9"/>
        <color indexed="8"/>
        <rFont val="Times New Roman"/>
        <family val="1"/>
        <charset val="186"/>
      </rPr>
      <t xml:space="preserve">Pievienotās vērtības nodokli nepiemēro saskaņā ar Pievienotās vērtības nodokļa likuma 52.panta pirmās daļas 12.punktu. </t>
    </r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</si>
  <si>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</si>
  <si>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>Augstākās izglītības, zinātnes un inovāciju departamenta vecākā referente, I.Rotberga</t>
  </si>
  <si>
    <t>izolde.rotberga@izm.gov.lv</t>
  </si>
  <si>
    <t>Ministru kabineta 2009.gada 15.decembra noteikumi Nr.1433 "Noteikumi par Daugavpils medicības koledžas sniegto maksas pakalpojumu cenrādi"</t>
  </si>
  <si>
    <t>izglītojamiem, kas mācās vai studē budžeta grupā</t>
  </si>
  <si>
    <t>1.1.1.1.</t>
  </si>
  <si>
    <t>1.1.1.2.</t>
  </si>
  <si>
    <t>vieta mēnesī</t>
  </si>
  <si>
    <t>1.1.1.3.</t>
  </si>
  <si>
    <t>citām personām</t>
  </si>
  <si>
    <t xml:space="preserve">īslaicīga istabas īre (līdz septiņām diennaktīm) citām personām </t>
  </si>
  <si>
    <r>
      <t>viens īrnieks istabā</t>
    </r>
    <r>
      <rPr>
        <sz val="9"/>
        <color indexed="8"/>
        <rFont val="Calibri"/>
        <family val="2"/>
        <charset val="186"/>
      </rPr>
      <t>*</t>
    </r>
  </si>
  <si>
    <r>
      <t>divi īrnieki istabā</t>
    </r>
    <r>
      <rPr>
        <sz val="9"/>
        <color indexed="8"/>
        <rFont val="Calibri"/>
        <family val="2"/>
        <charset val="186"/>
      </rPr>
      <t>*</t>
    </r>
  </si>
  <si>
    <t>viena mazgāšana</t>
  </si>
  <si>
    <t>1.3.1.</t>
  </si>
  <si>
    <t xml:space="preserve">datora (ar interneta pieslēgumu) izmantošana </t>
  </si>
  <si>
    <t>izglītojamiem</t>
  </si>
  <si>
    <t>istaba diennaktī</t>
  </si>
  <si>
    <t xml:space="preserve">veļas mašīnas izmantošana (izglītojamiem) </t>
  </si>
  <si>
    <t>1.3.2.</t>
  </si>
  <si>
    <t>lapas drukāšana (izglītojamiem)</t>
  </si>
  <si>
    <t>faksa aparāta lietošana (izglītojamiem)</t>
  </si>
  <si>
    <t>2.5.4.</t>
  </si>
  <si>
    <t>izziņu tulkošana svešvalodā**</t>
  </si>
  <si>
    <t>apliecību sagatavošana un izsniegšana**</t>
  </si>
  <si>
    <t xml:space="preserve">ar mācību procesu saistītās dokumentācijas dublikāta izdruku izsniegšana** </t>
  </si>
  <si>
    <t>maksājumi par akadēmisko parādu kārtošanu</t>
  </si>
  <si>
    <t xml:space="preserve">Ar mācību procesu saistītie pakalpojumi </t>
  </si>
  <si>
    <t>3.1.1.</t>
  </si>
  <si>
    <t>noslēguma pārbaudījums (eksāmens)**</t>
  </si>
  <si>
    <t>3.1.2.</t>
  </si>
  <si>
    <t>3.1.3.</t>
  </si>
  <si>
    <t>konsultācijas (ārpus programmā paredzētajām) izglītojamiem, kas mācās vai studē budžeta grupā**</t>
  </si>
  <si>
    <t>0.00</t>
  </si>
  <si>
    <t>studiju metodisko materiālu sagatavošana**</t>
  </si>
  <si>
    <t>mācību kursi (citām personām)</t>
  </si>
  <si>
    <t>viena stunda vienai personai</t>
  </si>
  <si>
    <t>4.</t>
  </si>
  <si>
    <t>Citi pakalpojumu</t>
  </si>
  <si>
    <t>telpu īre semināriem un citiem pasākumiem</t>
  </si>
  <si>
    <t>biroja tehnikas noma</t>
  </si>
  <si>
    <t>vienība stundā</t>
  </si>
  <si>
    <t>Vērtējums par iepriekšējā izglītībā vai profesionālajā pieredzē sasniegtu studiju rezultātu atzīšanu</t>
  </si>
  <si>
    <t>5.1.</t>
  </si>
  <si>
    <t>5.2.</t>
  </si>
  <si>
    <t>5.2.1.</t>
  </si>
  <si>
    <t>ieskaite **</t>
  </si>
  <si>
    <t>5.2.2.</t>
  </si>
  <si>
    <t>eksāmens**</t>
  </si>
  <si>
    <t>5.2.3.</t>
  </si>
  <si>
    <t>praktisko darba iemaņu pārbaude **</t>
  </si>
  <si>
    <t>viena pārbaude</t>
  </si>
  <si>
    <t xml:space="preserve">Pielikums Ministru kabineta noteikumu projekta "Daugavpils medicīnas koledžas maksas pakalpojumu cenrādis" sākotnējās ietekmes novērtējuma ziņojumam (anotācijai)  </t>
  </si>
  <si>
    <t>trīs īrnieki istabā (atvieglojumi 50% apmērā bāreņiem un bez vecāku gādības palikušiem bērniem, bērniem no daudzbērnu ģimenēm un izglītojamiem, kuru ģimenei piešķirts trūcīgās ģimenes statuss, līdz 24 gadu vecuma sasniegšanai)*</t>
  </si>
  <si>
    <t>vienai personai</t>
  </si>
  <si>
    <t>Vizē:</t>
  </si>
  <si>
    <t>Valsts sekretāre</t>
  </si>
  <si>
    <t>S.Liepiņa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</si>
</sst>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9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/>
    </xf>
    <xf numFmtId="0" fontId="17" fillId="0" borderId="0" xfId="1" applyFont="1" applyAlignment="1" applyProtection="1"/>
    <xf numFmtId="0" fontId="18" fillId="0" borderId="0" xfId="0" applyFont="1"/>
    <xf numFmtId="22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16" fontId="4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14" fontId="2" fillId="0" borderId="9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/>
    <xf numFmtId="2" fontId="4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top" wrapTex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6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20" fillId="0" borderId="0" xfId="0" applyFont="1"/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topLeftCell="A54" zoomScaleNormal="100" workbookViewId="0">
      <selection activeCell="B59" sqref="B59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77" t="s">
        <v>130</v>
      </c>
      <c r="H1" s="77"/>
      <c r="I1" s="77"/>
      <c r="J1" s="77"/>
      <c r="K1" s="77"/>
    </row>
    <row r="2" spans="1:23" ht="15.7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3" ht="34.5" customHeight="1" thickBot="1">
      <c r="A3" s="83" t="s">
        <v>81</v>
      </c>
      <c r="B3" s="83"/>
      <c r="C3" s="84"/>
      <c r="D3" s="84"/>
      <c r="E3" s="84"/>
      <c r="F3" s="84"/>
      <c r="G3" s="84"/>
      <c r="H3" s="84"/>
      <c r="I3" s="84"/>
      <c r="J3" s="84"/>
      <c r="K3" s="85"/>
    </row>
    <row r="4" spans="1:23" ht="120">
      <c r="A4" s="48" t="s">
        <v>0</v>
      </c>
      <c r="B4" s="49" t="s">
        <v>5</v>
      </c>
      <c r="C4" s="49" t="s">
        <v>8</v>
      </c>
      <c r="D4" s="50" t="s">
        <v>13</v>
      </c>
      <c r="E4" s="50" t="s">
        <v>9</v>
      </c>
      <c r="F4" s="50" t="s">
        <v>14</v>
      </c>
      <c r="G4" s="50" t="s">
        <v>63</v>
      </c>
      <c r="H4" s="49" t="s">
        <v>17</v>
      </c>
      <c r="I4" s="49" t="s">
        <v>62</v>
      </c>
      <c r="J4" s="50" t="s">
        <v>78</v>
      </c>
      <c r="K4" s="51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>
      <c r="A5" s="52">
        <v>1</v>
      </c>
      <c r="B5" s="25">
        <v>2</v>
      </c>
      <c r="C5" s="25" t="s">
        <v>10</v>
      </c>
      <c r="D5" s="25" t="s">
        <v>11</v>
      </c>
      <c r="E5" s="25" t="s">
        <v>12</v>
      </c>
      <c r="F5" s="25" t="s">
        <v>3</v>
      </c>
      <c r="G5" s="26" t="s">
        <v>16</v>
      </c>
      <c r="H5" s="27" t="s">
        <v>4</v>
      </c>
      <c r="I5" s="27" t="s">
        <v>6</v>
      </c>
      <c r="J5" s="27"/>
      <c r="K5" s="53" t="s">
        <v>15</v>
      </c>
    </row>
    <row r="6" spans="1:23">
      <c r="A6" s="54" t="s">
        <v>1</v>
      </c>
      <c r="B6" s="2" t="s">
        <v>18</v>
      </c>
      <c r="C6" s="28"/>
      <c r="D6" s="3"/>
      <c r="E6" s="29"/>
      <c r="F6" s="30"/>
      <c r="G6" s="31"/>
      <c r="H6" s="32"/>
      <c r="I6" s="33"/>
      <c r="J6" s="34"/>
      <c r="K6" s="55"/>
    </row>
    <row r="7" spans="1:23">
      <c r="A7" s="54" t="s">
        <v>19</v>
      </c>
      <c r="B7" s="2" t="s">
        <v>20</v>
      </c>
      <c r="C7" s="28"/>
      <c r="D7" s="3"/>
      <c r="E7" s="29"/>
      <c r="F7" s="30"/>
      <c r="G7" s="31"/>
      <c r="H7" s="32"/>
      <c r="I7" s="33"/>
      <c r="J7" s="34"/>
      <c r="K7" s="55"/>
      <c r="M7" s="20"/>
    </row>
    <row r="8" spans="1:23" ht="24">
      <c r="A8" s="54" t="s">
        <v>21</v>
      </c>
      <c r="B8" s="2" t="s">
        <v>82</v>
      </c>
      <c r="C8" s="28"/>
      <c r="D8" s="3"/>
      <c r="E8" s="29"/>
      <c r="F8" s="30"/>
      <c r="G8" s="31"/>
      <c r="H8" s="32"/>
      <c r="I8" s="33"/>
      <c r="J8" s="34"/>
      <c r="K8" s="55"/>
      <c r="M8" s="20"/>
    </row>
    <row r="9" spans="1:23">
      <c r="A9" s="54" t="s">
        <v>83</v>
      </c>
      <c r="B9" s="2" t="s">
        <v>89</v>
      </c>
      <c r="C9" s="28" t="s">
        <v>23</v>
      </c>
      <c r="D9" s="3">
        <v>30</v>
      </c>
      <c r="E9" s="29">
        <v>0</v>
      </c>
      <c r="F9" s="30">
        <v>30</v>
      </c>
      <c r="G9" s="31">
        <f>ROUND(F9/0.702804,6)</f>
        <v>42.686154000000002</v>
      </c>
      <c r="H9" s="32">
        <f>ROUND(F9/0.702804,2)</f>
        <v>42.69</v>
      </c>
      <c r="I9" s="33">
        <f>ROUND((H9/100*100),2)</f>
        <v>42.69</v>
      </c>
      <c r="J9" s="72">
        <v>0</v>
      </c>
      <c r="K9" s="55">
        <f>H9-G9</f>
        <v>3.8459999999957972E-3</v>
      </c>
      <c r="M9" s="20"/>
    </row>
    <row r="10" spans="1:23">
      <c r="A10" s="54" t="s">
        <v>84</v>
      </c>
      <c r="B10" s="2" t="s">
        <v>90</v>
      </c>
      <c r="C10" s="28" t="s">
        <v>85</v>
      </c>
      <c r="D10" s="3">
        <v>15</v>
      </c>
      <c r="E10" s="29">
        <v>0</v>
      </c>
      <c r="F10" s="30">
        <v>15</v>
      </c>
      <c r="G10" s="31">
        <f>ROUND(F10/0.702804,6)</f>
        <v>21.343077000000001</v>
      </c>
      <c r="H10" s="32">
        <f>ROUND(F10/0.702804,2)</f>
        <v>21.34</v>
      </c>
      <c r="I10" s="33">
        <f>ROUND((H10/100*100),2)</f>
        <v>21.34</v>
      </c>
      <c r="J10" s="34">
        <v>0</v>
      </c>
      <c r="K10" s="55">
        <f>H10-G10</f>
        <v>-3.0770000000011066E-3</v>
      </c>
      <c r="M10" s="20"/>
    </row>
    <row r="11" spans="1:23" ht="108">
      <c r="A11" s="54" t="s">
        <v>86</v>
      </c>
      <c r="B11" s="2" t="s">
        <v>131</v>
      </c>
      <c r="C11" s="28" t="s">
        <v>85</v>
      </c>
      <c r="D11" s="3">
        <v>10</v>
      </c>
      <c r="E11" s="29">
        <v>0</v>
      </c>
      <c r="F11" s="30">
        <v>10</v>
      </c>
      <c r="G11" s="31">
        <f>ROUND(F11/0.702804,6)</f>
        <v>14.228718000000001</v>
      </c>
      <c r="H11" s="32">
        <f>ROUND(F11/0.702804,2)</f>
        <v>14.23</v>
      </c>
      <c r="I11" s="33">
        <f>ROUND((H11/100*100),2)</f>
        <v>14.23</v>
      </c>
      <c r="J11" s="34">
        <v>0</v>
      </c>
      <c r="K11" s="55">
        <f>H11-G11</f>
        <v>1.2819999999997833E-3</v>
      </c>
    </row>
    <row r="12" spans="1:23" ht="17.25" customHeight="1">
      <c r="A12" s="54" t="s">
        <v>22</v>
      </c>
      <c r="B12" s="2" t="s">
        <v>87</v>
      </c>
      <c r="C12" s="2" t="s">
        <v>23</v>
      </c>
      <c r="D12" s="3">
        <v>34.64</v>
      </c>
      <c r="E12" s="29">
        <v>0</v>
      </c>
      <c r="F12" s="30">
        <v>34.64</v>
      </c>
      <c r="G12" s="31">
        <f>ROUND(F12/0.702804,6)</f>
        <v>49.28828</v>
      </c>
      <c r="H12" s="32">
        <f>ROUND(F12/0.702804,2)</f>
        <v>49.29</v>
      </c>
      <c r="I12" s="33">
        <f>ROUND((H12/100*100),2)</f>
        <v>49.29</v>
      </c>
      <c r="J12" s="34">
        <v>0</v>
      </c>
      <c r="K12" s="55">
        <f>H12-G12</f>
        <v>1.7199999999988336E-3</v>
      </c>
    </row>
    <row r="13" spans="1:23" ht="64.5" customHeight="1">
      <c r="A13" s="54" t="s">
        <v>24</v>
      </c>
      <c r="B13" s="2" t="s">
        <v>88</v>
      </c>
      <c r="C13" s="28" t="s">
        <v>95</v>
      </c>
      <c r="D13" s="3">
        <v>11.57</v>
      </c>
      <c r="E13" s="29">
        <v>0</v>
      </c>
      <c r="F13" s="30">
        <v>11.57</v>
      </c>
      <c r="G13" s="31">
        <f>ROUND(F13/0.702804,6)</f>
        <v>16.462627000000001</v>
      </c>
      <c r="H13" s="32">
        <f>ROUND(F13/0.702804,2)</f>
        <v>16.46</v>
      </c>
      <c r="I13" s="33">
        <f>ROUND((H13/100*100),2)</f>
        <v>16.46</v>
      </c>
      <c r="J13" s="34" t="s">
        <v>111</v>
      </c>
      <c r="K13" s="55">
        <f>H13-G13</f>
        <v>-2.627000000000379E-3</v>
      </c>
      <c r="L13" s="16"/>
      <c r="M13" s="14"/>
    </row>
    <row r="14" spans="1:23" ht="51.75" customHeight="1">
      <c r="A14" s="57" t="s">
        <v>25</v>
      </c>
      <c r="B14" s="37" t="s">
        <v>73</v>
      </c>
      <c r="C14" s="28" t="s">
        <v>23</v>
      </c>
      <c r="D14" s="39">
        <v>35</v>
      </c>
      <c r="E14" s="39">
        <v>0</v>
      </c>
      <c r="F14" s="30">
        <v>35</v>
      </c>
      <c r="G14" s="31">
        <f>ROUND(F14/0.702804,6)</f>
        <v>49.800513000000002</v>
      </c>
      <c r="H14" s="32">
        <f>ROUND(F14/0.702804,2)</f>
        <v>49.8</v>
      </c>
      <c r="I14" s="30">
        <f>ROUND(D14/0.702804,2)</f>
        <v>49.8</v>
      </c>
      <c r="J14" s="36">
        <f>H14-I14</f>
        <v>0</v>
      </c>
      <c r="K14" s="56">
        <f>H14-G14</f>
        <v>-5.1300000000509272E-4</v>
      </c>
      <c r="L14" s="16"/>
      <c r="M14" s="14"/>
    </row>
    <row r="15" spans="1:23" ht="24">
      <c r="A15" s="57" t="s">
        <v>26</v>
      </c>
      <c r="B15" s="2" t="s">
        <v>96</v>
      </c>
      <c r="C15" s="28" t="s">
        <v>91</v>
      </c>
      <c r="D15" s="39">
        <v>1</v>
      </c>
      <c r="E15" s="39">
        <v>0.21</v>
      </c>
      <c r="F15" s="30">
        <f t="shared" ref="F15:F22" si="0">D15+E15</f>
        <v>1.21</v>
      </c>
      <c r="G15" s="31">
        <f t="shared" ref="G15" si="1">ROUND(F15/0.702804,6)</f>
        <v>1.7216750000000001</v>
      </c>
      <c r="H15" s="32">
        <f t="shared" ref="H15" si="2">ROUND(F15/0.702804,2)</f>
        <v>1.72</v>
      </c>
      <c r="I15" s="30">
        <f>ROUND(D15/0.702804,2)</f>
        <v>1.42</v>
      </c>
      <c r="J15" s="36">
        <f>H15-I15</f>
        <v>0.30000000000000004</v>
      </c>
      <c r="K15" s="56">
        <f t="shared" ref="K15" si="3">H15-G15</f>
        <v>-1.6750000000000931E-3</v>
      </c>
      <c r="L15" s="16"/>
      <c r="M15" s="14"/>
    </row>
    <row r="16" spans="1:23" ht="24">
      <c r="A16" s="57" t="s">
        <v>27</v>
      </c>
      <c r="B16" s="2" t="s">
        <v>93</v>
      </c>
      <c r="C16" s="38"/>
      <c r="D16" s="39"/>
      <c r="E16" s="39"/>
      <c r="F16" s="30"/>
      <c r="G16" s="31"/>
      <c r="H16" s="32"/>
      <c r="I16" s="30"/>
      <c r="J16" s="36"/>
      <c r="K16" s="56"/>
      <c r="L16" s="16"/>
      <c r="M16" s="14"/>
    </row>
    <row r="17" spans="1:14">
      <c r="A17" s="54" t="s">
        <v>92</v>
      </c>
      <c r="B17" s="2" t="s">
        <v>94</v>
      </c>
      <c r="C17" s="28" t="s">
        <v>28</v>
      </c>
      <c r="D17" s="39">
        <v>0.37</v>
      </c>
      <c r="E17" s="39">
        <v>0.08</v>
      </c>
      <c r="F17" s="30">
        <v>0.45</v>
      </c>
      <c r="G17" s="31">
        <f>ROUND(F17/0.702804,6)</f>
        <v>0.64029199999999997</v>
      </c>
      <c r="H17" s="32">
        <f>ROUND(F17/0.702804,2)</f>
        <v>0.64</v>
      </c>
      <c r="I17" s="30">
        <f>ROUND(D17/0.702804,2)</f>
        <v>0.53</v>
      </c>
      <c r="J17" s="36">
        <f>H17-I17</f>
        <v>0.10999999999999999</v>
      </c>
      <c r="K17" s="56">
        <f>H17-G17</f>
        <v>-2.9199999999995896E-4</v>
      </c>
      <c r="L17" s="16"/>
      <c r="M17" s="14"/>
    </row>
    <row r="18" spans="1:14">
      <c r="A18" s="54" t="s">
        <v>97</v>
      </c>
      <c r="B18" s="2" t="s">
        <v>87</v>
      </c>
      <c r="C18" s="28" t="s">
        <v>28</v>
      </c>
      <c r="D18" s="39">
        <v>0.66</v>
      </c>
      <c r="E18" s="39">
        <v>0.14000000000000001</v>
      </c>
      <c r="F18" s="30">
        <v>0.8</v>
      </c>
      <c r="G18" s="31">
        <f>ROUND(F18/0.702804,6)</f>
        <v>1.1382969999999999</v>
      </c>
      <c r="H18" s="32">
        <f>ROUND(F18/0.702804,2)</f>
        <v>1.1399999999999999</v>
      </c>
      <c r="I18" s="30">
        <f>ROUND(D18/0.702804,2)</f>
        <v>0.94</v>
      </c>
      <c r="J18" s="36">
        <f>H18-I18</f>
        <v>0.19999999999999996</v>
      </c>
      <c r="K18" s="56">
        <f>H18-G18</f>
        <v>1.7030000000000101E-3</v>
      </c>
      <c r="L18" s="16"/>
      <c r="M18" s="14"/>
    </row>
    <row r="19" spans="1:14">
      <c r="A19" s="57" t="s">
        <v>2</v>
      </c>
      <c r="B19" s="37" t="s">
        <v>29</v>
      </c>
      <c r="C19" s="38"/>
      <c r="D19" s="39"/>
      <c r="E19" s="39"/>
      <c r="F19" s="30"/>
      <c r="G19" s="31"/>
      <c r="H19" s="32"/>
      <c r="I19" s="30"/>
      <c r="J19" s="36"/>
      <c r="K19" s="56"/>
      <c r="L19" s="16"/>
      <c r="M19" s="17"/>
    </row>
    <row r="20" spans="1:14" ht="24">
      <c r="A20" s="57" t="s">
        <v>31</v>
      </c>
      <c r="B20" s="37" t="s">
        <v>32</v>
      </c>
      <c r="C20" s="38" t="s">
        <v>30</v>
      </c>
      <c r="D20" s="39">
        <v>7.0000000000000007E-2</v>
      </c>
      <c r="E20" s="39">
        <v>0.01</v>
      </c>
      <c r="F20" s="30">
        <v>0.08</v>
      </c>
      <c r="G20" s="31">
        <f>ROUND(F20/0.702804,6)</f>
        <v>0.11383</v>
      </c>
      <c r="H20" s="32">
        <f>ROUND(F20/0.702804,2)</f>
        <v>0.11</v>
      </c>
      <c r="I20" s="30">
        <f>ROUND(D20/0.702804,2)</f>
        <v>0.1</v>
      </c>
      <c r="J20" s="36">
        <f>H20-I20</f>
        <v>9.999999999999995E-3</v>
      </c>
      <c r="K20" s="56">
        <f>H20-G20</f>
        <v>-3.8300000000000001E-3</v>
      </c>
      <c r="L20" s="16"/>
      <c r="M20" s="17"/>
    </row>
    <row r="21" spans="1:14" ht="24">
      <c r="A21" s="54" t="s">
        <v>33</v>
      </c>
      <c r="B21" s="37" t="s">
        <v>35</v>
      </c>
      <c r="C21" s="38" t="s">
        <v>36</v>
      </c>
      <c r="D21" s="39">
        <v>0.66</v>
      </c>
      <c r="E21" s="39">
        <v>0.14000000000000001</v>
      </c>
      <c r="F21" s="30">
        <v>0.8</v>
      </c>
      <c r="G21" s="31">
        <f>ROUND(F21/0.702804,6)</f>
        <v>1.1382969999999999</v>
      </c>
      <c r="H21" s="32">
        <f>ROUND(F21/0.702804,2)</f>
        <v>1.1399999999999999</v>
      </c>
      <c r="I21" s="30">
        <f>ROUND(D21/0.702804,2)</f>
        <v>0.94</v>
      </c>
      <c r="J21" s="36">
        <f>H21-I21</f>
        <v>0.19999999999999996</v>
      </c>
      <c r="K21" s="56">
        <f>H21-G21</f>
        <v>1.7030000000000101E-3</v>
      </c>
      <c r="L21" s="16"/>
      <c r="M21" s="18"/>
    </row>
    <row r="22" spans="1:14">
      <c r="A22" s="54" t="s">
        <v>34</v>
      </c>
      <c r="B22" s="2" t="s">
        <v>98</v>
      </c>
      <c r="C22" s="38" t="s">
        <v>30</v>
      </c>
      <c r="D22" s="39">
        <v>0.1</v>
      </c>
      <c r="E22" s="39">
        <v>0.02</v>
      </c>
      <c r="F22" s="30">
        <f t="shared" si="0"/>
        <v>0.12000000000000001</v>
      </c>
      <c r="G22" s="31">
        <f>ROUND(F22/0.702804,6)</f>
        <v>0.17074500000000001</v>
      </c>
      <c r="H22" s="32">
        <f>ROUND(F22/0.702804,2)</f>
        <v>0.17</v>
      </c>
      <c r="I22" s="30">
        <f>ROUND(D22/0.702804,2)</f>
        <v>0.14000000000000001</v>
      </c>
      <c r="J22" s="36">
        <f>H22-I22</f>
        <v>0.03</v>
      </c>
      <c r="K22" s="56">
        <f>H22-G22</f>
        <v>-7.4499999999999567E-4</v>
      </c>
      <c r="L22" s="16"/>
      <c r="M22" s="18"/>
    </row>
    <row r="23" spans="1:14" ht="24">
      <c r="A23" s="54" t="s">
        <v>37</v>
      </c>
      <c r="B23" s="2" t="s">
        <v>99</v>
      </c>
      <c r="C23" s="28" t="s">
        <v>30</v>
      </c>
      <c r="D23" s="39">
        <v>0.2</v>
      </c>
      <c r="E23" s="39">
        <v>0.04</v>
      </c>
      <c r="F23" s="30">
        <v>0.24</v>
      </c>
      <c r="G23" s="31">
        <f t="shared" ref="G23" si="4">ROUND(F23/0.702804,6)</f>
        <v>0.34148899999999999</v>
      </c>
      <c r="H23" s="32">
        <f t="shared" ref="H23" si="5">ROUND(F23/0.702804,2)</f>
        <v>0.34</v>
      </c>
      <c r="I23" s="30">
        <f t="shared" ref="I23" si="6">ROUND(D23/0.702804,2)</f>
        <v>0.28000000000000003</v>
      </c>
      <c r="J23" s="36">
        <f t="shared" ref="J23" si="7">H23-I23</f>
        <v>0.06</v>
      </c>
      <c r="K23" s="56">
        <f t="shared" ref="K23" si="8">H23-G23</f>
        <v>-1.4889999999999626E-3</v>
      </c>
      <c r="L23" s="16"/>
      <c r="M23" s="18"/>
    </row>
    <row r="24" spans="1:14" ht="24">
      <c r="A24" s="57" t="s">
        <v>38</v>
      </c>
      <c r="B24" s="37" t="s">
        <v>39</v>
      </c>
      <c r="C24" s="38"/>
      <c r="D24" s="39"/>
      <c r="E24" s="39"/>
      <c r="F24" s="30"/>
      <c r="G24" s="31"/>
      <c r="H24" s="32"/>
      <c r="I24" s="30"/>
      <c r="J24" s="36"/>
      <c r="K24" s="56"/>
      <c r="L24" s="16"/>
      <c r="M24" s="18"/>
    </row>
    <row r="25" spans="1:14" ht="18.75" customHeight="1">
      <c r="A25" s="57" t="s">
        <v>40</v>
      </c>
      <c r="B25" s="37" t="s">
        <v>64</v>
      </c>
      <c r="C25" s="37" t="s">
        <v>41</v>
      </c>
      <c r="D25" s="39">
        <v>5</v>
      </c>
      <c r="E25" s="39">
        <v>0</v>
      </c>
      <c r="F25" s="30">
        <v>5</v>
      </c>
      <c r="G25" s="31">
        <f t="shared" ref="G25:G48" si="9">ROUND(F25/0.702804,6)</f>
        <v>7.1143590000000003</v>
      </c>
      <c r="H25" s="32">
        <f t="shared" ref="H25:H31" si="10">ROUND(F25/0.702804,2)</f>
        <v>7.11</v>
      </c>
      <c r="I25" s="30">
        <f t="shared" ref="I25:I31" si="11">ROUND(D25/0.702804,2)</f>
        <v>7.11</v>
      </c>
      <c r="J25" s="36">
        <f t="shared" ref="J25:J31" si="12">H25-I25</f>
        <v>0</v>
      </c>
      <c r="K25" s="56">
        <f t="shared" ref="K25:K31" si="13">H25-G25</f>
        <v>-4.3590000000000018E-3</v>
      </c>
      <c r="L25" s="18"/>
    </row>
    <row r="26" spans="1:14">
      <c r="A26" s="57" t="s">
        <v>42</v>
      </c>
      <c r="B26" s="37" t="s">
        <v>65</v>
      </c>
      <c r="C26" s="38" t="s">
        <v>41</v>
      </c>
      <c r="D26" s="39">
        <v>10</v>
      </c>
      <c r="E26" s="39">
        <v>0</v>
      </c>
      <c r="F26" s="30">
        <v>10</v>
      </c>
      <c r="G26" s="31">
        <f t="shared" si="9"/>
        <v>14.228718000000001</v>
      </c>
      <c r="H26" s="32">
        <f t="shared" si="10"/>
        <v>14.23</v>
      </c>
      <c r="I26" s="30">
        <f t="shared" si="11"/>
        <v>14.23</v>
      </c>
      <c r="J26" s="36">
        <f t="shared" si="12"/>
        <v>0</v>
      </c>
      <c r="K26" s="56">
        <f t="shared" si="13"/>
        <v>1.2819999999997833E-3</v>
      </c>
      <c r="L26" s="18"/>
    </row>
    <row r="27" spans="1:14">
      <c r="A27" s="57" t="s">
        <v>43</v>
      </c>
      <c r="B27" s="2" t="s">
        <v>66</v>
      </c>
      <c r="C27" s="38" t="s">
        <v>44</v>
      </c>
      <c r="D27" s="39">
        <v>2</v>
      </c>
      <c r="E27" s="39">
        <v>0</v>
      </c>
      <c r="F27" s="30">
        <v>2</v>
      </c>
      <c r="G27" s="31">
        <f t="shared" si="9"/>
        <v>2.8457439999999998</v>
      </c>
      <c r="H27" s="32">
        <f t="shared" si="10"/>
        <v>2.85</v>
      </c>
      <c r="I27" s="30">
        <f t="shared" si="11"/>
        <v>2.85</v>
      </c>
      <c r="J27" s="36">
        <f t="shared" si="12"/>
        <v>0</v>
      </c>
      <c r="K27" s="56">
        <f t="shared" si="13"/>
        <v>4.2560000000002596E-3</v>
      </c>
      <c r="L27" s="18"/>
    </row>
    <row r="28" spans="1:14">
      <c r="A28" s="54" t="s">
        <v>100</v>
      </c>
      <c r="B28" s="2" t="s">
        <v>101</v>
      </c>
      <c r="C28" s="28" t="s">
        <v>44</v>
      </c>
      <c r="D28" s="39">
        <v>6</v>
      </c>
      <c r="E28" s="39">
        <v>0</v>
      </c>
      <c r="F28" s="30">
        <v>6</v>
      </c>
      <c r="G28" s="31">
        <f t="shared" si="9"/>
        <v>8.5372310000000002</v>
      </c>
      <c r="H28" s="32">
        <f t="shared" si="10"/>
        <v>8.5399999999999991</v>
      </c>
      <c r="I28" s="30">
        <f t="shared" si="11"/>
        <v>8.5399999999999991</v>
      </c>
      <c r="J28" s="36">
        <f t="shared" si="12"/>
        <v>0</v>
      </c>
      <c r="K28" s="56">
        <f t="shared" si="13"/>
        <v>2.7689999999989112E-3</v>
      </c>
      <c r="L28" s="18"/>
    </row>
    <row r="29" spans="1:14" ht="24">
      <c r="A29" s="57" t="s">
        <v>45</v>
      </c>
      <c r="B29" s="2" t="s">
        <v>102</v>
      </c>
      <c r="C29" s="38" t="s">
        <v>36</v>
      </c>
      <c r="D29" s="39">
        <v>3</v>
      </c>
      <c r="E29" s="39">
        <v>0</v>
      </c>
      <c r="F29" s="30">
        <f t="shared" ref="F29:F31" si="14">D29+E29</f>
        <v>3</v>
      </c>
      <c r="G29" s="31">
        <f t="shared" si="9"/>
        <v>4.2686149999999996</v>
      </c>
      <c r="H29" s="32">
        <f t="shared" si="10"/>
        <v>4.2699999999999996</v>
      </c>
      <c r="I29" s="30">
        <f t="shared" si="11"/>
        <v>4.2699999999999996</v>
      </c>
      <c r="J29" s="36">
        <f t="shared" si="12"/>
        <v>0</v>
      </c>
      <c r="K29" s="56">
        <f t="shared" si="13"/>
        <v>1.3849999999999696E-3</v>
      </c>
      <c r="L29" s="18"/>
      <c r="M29" s="14"/>
      <c r="N29" s="14"/>
    </row>
    <row r="30" spans="1:14" ht="36">
      <c r="A30" s="58" t="s">
        <v>46</v>
      </c>
      <c r="B30" s="2" t="s">
        <v>103</v>
      </c>
      <c r="C30" s="38" t="s">
        <v>36</v>
      </c>
      <c r="D30" s="39">
        <v>6</v>
      </c>
      <c r="E30" s="39">
        <v>0</v>
      </c>
      <c r="F30" s="30">
        <f t="shared" si="14"/>
        <v>6</v>
      </c>
      <c r="G30" s="31">
        <f t="shared" si="9"/>
        <v>8.5372310000000002</v>
      </c>
      <c r="H30" s="32">
        <f t="shared" si="10"/>
        <v>8.5399999999999991</v>
      </c>
      <c r="I30" s="30">
        <f t="shared" si="11"/>
        <v>8.5399999999999991</v>
      </c>
      <c r="J30" s="36">
        <f t="shared" si="12"/>
        <v>0</v>
      </c>
      <c r="K30" s="56">
        <f t="shared" si="13"/>
        <v>2.7689999999989112E-3</v>
      </c>
      <c r="L30" s="18"/>
    </row>
    <row r="31" spans="1:14" ht="24">
      <c r="A31" s="59" t="s">
        <v>47</v>
      </c>
      <c r="B31" s="37" t="s">
        <v>74</v>
      </c>
      <c r="C31" s="38" t="s">
        <v>48</v>
      </c>
      <c r="D31" s="39">
        <v>4</v>
      </c>
      <c r="E31" s="39">
        <v>0</v>
      </c>
      <c r="F31" s="30">
        <f t="shared" si="14"/>
        <v>4</v>
      </c>
      <c r="G31" s="31">
        <f t="shared" si="9"/>
        <v>5.6914870000000004</v>
      </c>
      <c r="H31" s="32">
        <f t="shared" si="10"/>
        <v>5.69</v>
      </c>
      <c r="I31" s="30">
        <f t="shared" si="11"/>
        <v>5.69</v>
      </c>
      <c r="J31" s="36">
        <f t="shared" si="12"/>
        <v>0</v>
      </c>
      <c r="K31" s="56">
        <f t="shared" si="13"/>
        <v>-1.4870000000000161E-3</v>
      </c>
      <c r="L31" s="18"/>
    </row>
    <row r="32" spans="1:14" ht="27" customHeight="1">
      <c r="A32" s="60" t="s">
        <v>49</v>
      </c>
      <c r="B32" s="28" t="s">
        <v>105</v>
      </c>
      <c r="C32" s="28"/>
      <c r="D32" s="29"/>
      <c r="E32" s="29"/>
      <c r="F32" s="30"/>
      <c r="G32" s="31"/>
      <c r="H32" s="32"/>
      <c r="I32" s="30"/>
      <c r="J32" s="36"/>
      <c r="K32" s="56"/>
      <c r="L32" s="18"/>
    </row>
    <row r="33" spans="1:12" ht="27" customHeight="1">
      <c r="A33" s="60" t="s">
        <v>50</v>
      </c>
      <c r="B33" s="28" t="s">
        <v>104</v>
      </c>
      <c r="C33" s="28"/>
      <c r="D33" s="29"/>
      <c r="E33" s="29"/>
      <c r="F33" s="30"/>
      <c r="G33" s="31"/>
      <c r="H33" s="32"/>
      <c r="I33" s="30"/>
      <c r="J33" s="36"/>
      <c r="K33" s="56"/>
      <c r="L33" s="18"/>
    </row>
    <row r="34" spans="1:12" ht="27" customHeight="1">
      <c r="A34" s="60" t="s">
        <v>106</v>
      </c>
      <c r="B34" s="28" t="s">
        <v>107</v>
      </c>
      <c r="C34" s="28" t="s">
        <v>51</v>
      </c>
      <c r="D34" s="29">
        <v>11</v>
      </c>
      <c r="E34" s="29">
        <v>0</v>
      </c>
      <c r="F34" s="30">
        <v>11</v>
      </c>
      <c r="G34" s="31">
        <f t="shared" ref="G34" si="15">ROUND(F34/0.702804,6)</f>
        <v>15.651590000000001</v>
      </c>
      <c r="H34" s="32">
        <f t="shared" ref="H34:H39" si="16">ROUND(F34/0.702804,2)</f>
        <v>15.65</v>
      </c>
      <c r="I34" s="30">
        <f t="shared" ref="I34:I39" si="17">ROUND(D34/0.702804,2)</f>
        <v>15.65</v>
      </c>
      <c r="J34" s="36">
        <f t="shared" ref="J34:J39" si="18">H34-I34</f>
        <v>0</v>
      </c>
      <c r="K34" s="56">
        <f t="shared" ref="K34:K39" si="19">H34-G34</f>
        <v>-1.5900000000002024E-3</v>
      </c>
      <c r="L34" s="18"/>
    </row>
    <row r="35" spans="1:12" ht="24">
      <c r="A35" s="61" t="s">
        <v>108</v>
      </c>
      <c r="B35" s="2" t="s">
        <v>67</v>
      </c>
      <c r="C35" s="40" t="s">
        <v>51</v>
      </c>
      <c r="D35" s="39">
        <v>7.5</v>
      </c>
      <c r="E35" s="39">
        <v>0</v>
      </c>
      <c r="F35" s="30">
        <f>D35+E35</f>
        <v>7.5</v>
      </c>
      <c r="G35" s="31">
        <f t="shared" si="9"/>
        <v>10.671538999999999</v>
      </c>
      <c r="H35" s="32">
        <f t="shared" si="16"/>
        <v>10.67</v>
      </c>
      <c r="I35" s="30">
        <f t="shared" si="17"/>
        <v>10.67</v>
      </c>
      <c r="J35" s="36">
        <f t="shared" si="18"/>
        <v>0</v>
      </c>
      <c r="K35" s="56">
        <f t="shared" si="19"/>
        <v>-1.5389999999992909E-3</v>
      </c>
    </row>
    <row r="36" spans="1:12" ht="36.75">
      <c r="A36" s="61" t="s">
        <v>109</v>
      </c>
      <c r="B36" s="37" t="s">
        <v>68</v>
      </c>
      <c r="C36" s="41" t="s">
        <v>58</v>
      </c>
      <c r="D36" s="39">
        <v>100</v>
      </c>
      <c r="E36" s="39">
        <v>0</v>
      </c>
      <c r="F36" s="30">
        <f>D36+E36</f>
        <v>100</v>
      </c>
      <c r="G36" s="31">
        <f t="shared" si="9"/>
        <v>142.287181</v>
      </c>
      <c r="H36" s="32">
        <f t="shared" si="16"/>
        <v>142.29</v>
      </c>
      <c r="I36" s="30">
        <f t="shared" si="17"/>
        <v>142.29</v>
      </c>
      <c r="J36" s="36">
        <f t="shared" si="18"/>
        <v>0</v>
      </c>
      <c r="K36" s="56">
        <f t="shared" si="19"/>
        <v>2.8189999999881366E-3</v>
      </c>
    </row>
    <row r="37" spans="1:12" ht="48">
      <c r="A37" s="61" t="s">
        <v>52</v>
      </c>
      <c r="B37" s="2" t="s">
        <v>110</v>
      </c>
      <c r="C37" s="35" t="s">
        <v>28</v>
      </c>
      <c r="D37" s="39">
        <v>5</v>
      </c>
      <c r="E37" s="39">
        <v>0</v>
      </c>
      <c r="F37" s="30">
        <v>5</v>
      </c>
      <c r="G37" s="31">
        <f t="shared" ref="G37:G38" si="20">ROUND(F37/0.702804,6)</f>
        <v>7.1143590000000003</v>
      </c>
      <c r="H37" s="32">
        <f t="shared" si="16"/>
        <v>7.11</v>
      </c>
      <c r="I37" s="30">
        <f t="shared" si="17"/>
        <v>7.11</v>
      </c>
      <c r="J37" s="36">
        <f t="shared" si="18"/>
        <v>0</v>
      </c>
      <c r="K37" s="56">
        <f t="shared" si="19"/>
        <v>-4.3590000000000018E-3</v>
      </c>
    </row>
    <row r="38" spans="1:12" ht="24">
      <c r="A38" s="61" t="s">
        <v>53</v>
      </c>
      <c r="B38" s="2" t="s">
        <v>112</v>
      </c>
      <c r="C38" s="35" t="s">
        <v>41</v>
      </c>
      <c r="D38" s="39">
        <v>10</v>
      </c>
      <c r="E38" s="29" t="s">
        <v>111</v>
      </c>
      <c r="F38" s="30">
        <v>10</v>
      </c>
      <c r="G38" s="31">
        <f t="shared" si="20"/>
        <v>14.228718000000001</v>
      </c>
      <c r="H38" s="32">
        <f t="shared" si="16"/>
        <v>14.23</v>
      </c>
      <c r="I38" s="30">
        <f t="shared" si="17"/>
        <v>14.23</v>
      </c>
      <c r="J38" s="36">
        <f t="shared" si="18"/>
        <v>0</v>
      </c>
      <c r="K38" s="56">
        <f t="shared" si="19"/>
        <v>1.2819999999997833E-3</v>
      </c>
    </row>
    <row r="39" spans="1:12" ht="24.75">
      <c r="A39" s="58" t="s">
        <v>54</v>
      </c>
      <c r="B39" s="2" t="s">
        <v>113</v>
      </c>
      <c r="C39" s="35" t="s">
        <v>114</v>
      </c>
      <c r="D39" s="39">
        <v>0.85</v>
      </c>
      <c r="E39" s="39">
        <v>0.18</v>
      </c>
      <c r="F39" s="30">
        <v>1.03</v>
      </c>
      <c r="G39" s="31">
        <f t="shared" si="9"/>
        <v>1.4655579999999999</v>
      </c>
      <c r="H39" s="32">
        <f t="shared" si="16"/>
        <v>1.47</v>
      </c>
      <c r="I39" s="30">
        <f t="shared" si="17"/>
        <v>1.21</v>
      </c>
      <c r="J39" s="36">
        <f t="shared" si="18"/>
        <v>0.26</v>
      </c>
      <c r="K39" s="56">
        <f t="shared" si="19"/>
        <v>4.442000000000057E-3</v>
      </c>
    </row>
    <row r="40" spans="1:12">
      <c r="A40" s="61" t="s">
        <v>115</v>
      </c>
      <c r="B40" s="2" t="s">
        <v>116</v>
      </c>
      <c r="C40" s="35"/>
      <c r="D40" s="39"/>
      <c r="E40" s="39"/>
      <c r="F40" s="30"/>
      <c r="G40" s="31"/>
      <c r="H40" s="32"/>
      <c r="I40" s="30"/>
      <c r="J40" s="36"/>
      <c r="K40" s="56"/>
    </row>
    <row r="41" spans="1:12" ht="24.75">
      <c r="A41" s="61" t="s">
        <v>56</v>
      </c>
      <c r="B41" s="2" t="s">
        <v>117</v>
      </c>
      <c r="C41" s="35" t="s">
        <v>61</v>
      </c>
      <c r="D41" s="39">
        <v>0.23</v>
      </c>
      <c r="E41" s="39">
        <v>0.05</v>
      </c>
      <c r="F41" s="30">
        <v>0.28000000000000003</v>
      </c>
      <c r="G41" s="31">
        <f t="shared" ref="G41:G42" si="21">ROUND(F41/0.702804,6)</f>
        <v>0.39840399999999998</v>
      </c>
      <c r="H41" s="32">
        <f t="shared" ref="H41:H42" si="22">ROUND(F41/0.702804,2)</f>
        <v>0.4</v>
      </c>
      <c r="I41" s="30">
        <f t="shared" ref="I41:I42" si="23">ROUND(D41/0.702804,2)</f>
        <v>0.33</v>
      </c>
      <c r="J41" s="36">
        <f t="shared" ref="J41:J42" si="24">H41-I41</f>
        <v>7.0000000000000007E-2</v>
      </c>
      <c r="K41" s="56">
        <f t="shared" ref="K41:K42" si="25">H41-G41</f>
        <v>1.5960000000000418E-3</v>
      </c>
    </row>
    <row r="42" spans="1:12">
      <c r="A42" s="61" t="s">
        <v>57</v>
      </c>
      <c r="B42" s="2" t="s">
        <v>118</v>
      </c>
      <c r="C42" s="35" t="s">
        <v>119</v>
      </c>
      <c r="D42" s="39">
        <v>4.1399999999999997</v>
      </c>
      <c r="E42" s="39">
        <v>0.86</v>
      </c>
      <c r="F42" s="30">
        <v>5</v>
      </c>
      <c r="G42" s="31">
        <f t="shared" si="21"/>
        <v>7.1143590000000003</v>
      </c>
      <c r="H42" s="32">
        <f t="shared" si="22"/>
        <v>7.11</v>
      </c>
      <c r="I42" s="30">
        <f t="shared" si="23"/>
        <v>5.89</v>
      </c>
      <c r="J42" s="36">
        <f t="shared" si="24"/>
        <v>1.2200000000000006</v>
      </c>
      <c r="K42" s="56">
        <f t="shared" si="25"/>
        <v>-4.3590000000000018E-3</v>
      </c>
    </row>
    <row r="43" spans="1:12" ht="48">
      <c r="A43" s="61" t="s">
        <v>4</v>
      </c>
      <c r="B43" s="42" t="s">
        <v>120</v>
      </c>
      <c r="C43" s="43"/>
      <c r="D43" s="39"/>
      <c r="E43" s="39"/>
      <c r="F43" s="30"/>
      <c r="G43" s="31"/>
      <c r="H43" s="32"/>
      <c r="I43" s="30"/>
      <c r="J43" s="36"/>
      <c r="K43" s="56"/>
    </row>
    <row r="44" spans="1:12" ht="36" customHeight="1">
      <c r="A44" s="62" t="s">
        <v>121</v>
      </c>
      <c r="B44" s="40" t="s">
        <v>69</v>
      </c>
      <c r="C44" s="44" t="s">
        <v>132</v>
      </c>
      <c r="D44" s="39">
        <v>20.28</v>
      </c>
      <c r="E44" s="39">
        <v>0</v>
      </c>
      <c r="F44" s="30">
        <f t="shared" ref="F44:F48" si="26">D44+E44</f>
        <v>20.28</v>
      </c>
      <c r="G44" s="31">
        <f t="shared" si="9"/>
        <v>28.855840000000001</v>
      </c>
      <c r="H44" s="32">
        <f t="shared" ref="H44:H48" si="27">ROUND(F44/0.702804,2)</f>
        <v>28.86</v>
      </c>
      <c r="I44" s="30">
        <f t="shared" ref="I44:I48" si="28">ROUND(D44/0.702804,2)</f>
        <v>28.86</v>
      </c>
      <c r="J44" s="36">
        <f t="shared" ref="J44:J48" si="29">H44-I44</f>
        <v>0</v>
      </c>
      <c r="K44" s="56">
        <f t="shared" ref="K44:K48" si="30">H44-G44</f>
        <v>4.1599999999988313E-3</v>
      </c>
    </row>
    <row r="45" spans="1:12" ht="14.25" customHeight="1">
      <c r="A45" s="61" t="s">
        <v>122</v>
      </c>
      <c r="B45" s="40" t="s">
        <v>55</v>
      </c>
      <c r="C45" s="43"/>
      <c r="D45" s="39"/>
      <c r="E45" s="39"/>
      <c r="F45" s="30"/>
      <c r="G45" s="31"/>
      <c r="H45" s="32"/>
      <c r="I45" s="30"/>
      <c r="J45" s="36"/>
      <c r="K45" s="56"/>
    </row>
    <row r="46" spans="1:12">
      <c r="A46" s="61" t="s">
        <v>123</v>
      </c>
      <c r="B46" s="2" t="s">
        <v>124</v>
      </c>
      <c r="C46" s="44" t="s">
        <v>60</v>
      </c>
      <c r="D46" s="39">
        <v>3.29</v>
      </c>
      <c r="E46" s="39">
        <v>0</v>
      </c>
      <c r="F46" s="30">
        <f t="shared" si="26"/>
        <v>3.29</v>
      </c>
      <c r="G46" s="31">
        <f t="shared" si="9"/>
        <v>4.6812480000000001</v>
      </c>
      <c r="H46" s="32">
        <f t="shared" si="27"/>
        <v>4.68</v>
      </c>
      <c r="I46" s="30">
        <f t="shared" si="28"/>
        <v>4.68</v>
      </c>
      <c r="J46" s="36">
        <f t="shared" si="29"/>
        <v>0</v>
      </c>
      <c r="K46" s="56">
        <f t="shared" si="30"/>
        <v>-1.2480000000003599E-3</v>
      </c>
    </row>
    <row r="47" spans="1:12">
      <c r="A47" s="61" t="s">
        <v>125</v>
      </c>
      <c r="B47" s="2" t="s">
        <v>126</v>
      </c>
      <c r="C47" s="44" t="s">
        <v>59</v>
      </c>
      <c r="D47" s="39">
        <v>6.56</v>
      </c>
      <c r="E47" s="39">
        <v>0</v>
      </c>
      <c r="F47" s="30">
        <f t="shared" si="26"/>
        <v>6.56</v>
      </c>
      <c r="G47" s="31">
        <f t="shared" si="9"/>
        <v>9.3340390000000006</v>
      </c>
      <c r="H47" s="32">
        <f t="shared" si="27"/>
        <v>9.33</v>
      </c>
      <c r="I47" s="30">
        <f t="shared" si="28"/>
        <v>9.33</v>
      </c>
      <c r="J47" s="36">
        <f t="shared" si="29"/>
        <v>0</v>
      </c>
      <c r="K47" s="56">
        <f t="shared" si="30"/>
        <v>-4.0390000000005699E-3</v>
      </c>
    </row>
    <row r="48" spans="1:12" ht="24.75" thickBot="1">
      <c r="A48" s="63" t="s">
        <v>127</v>
      </c>
      <c r="B48" s="64" t="s">
        <v>128</v>
      </c>
      <c r="C48" s="65" t="s">
        <v>129</v>
      </c>
      <c r="D48" s="66">
        <v>27.26</v>
      </c>
      <c r="E48" s="66">
        <v>0</v>
      </c>
      <c r="F48" s="67">
        <f t="shared" si="26"/>
        <v>27.26</v>
      </c>
      <c r="G48" s="68">
        <f t="shared" si="9"/>
        <v>38.787486000000001</v>
      </c>
      <c r="H48" s="69">
        <f t="shared" si="27"/>
        <v>38.79</v>
      </c>
      <c r="I48" s="67">
        <f t="shared" si="28"/>
        <v>38.79</v>
      </c>
      <c r="J48" s="70">
        <f t="shared" si="29"/>
        <v>0</v>
      </c>
      <c r="K48" s="71">
        <f t="shared" si="30"/>
        <v>2.5139999999979068E-3</v>
      </c>
    </row>
    <row r="50" spans="1:10">
      <c r="A50" s="24"/>
      <c r="B50" s="15" t="s">
        <v>75</v>
      </c>
    </row>
    <row r="51" spans="1:10" ht="15" customHeight="1">
      <c r="B51" s="78" t="s">
        <v>76</v>
      </c>
      <c r="C51" s="78"/>
      <c r="D51" s="78"/>
      <c r="E51" s="78"/>
      <c r="F51" s="78"/>
      <c r="G51" s="78"/>
      <c r="H51" s="79"/>
      <c r="I51" s="79"/>
      <c r="J51" s="79"/>
    </row>
    <row r="52" spans="1:10" ht="15" customHeight="1">
      <c r="B52" s="82" t="s">
        <v>77</v>
      </c>
      <c r="C52" s="82"/>
      <c r="D52" s="82"/>
      <c r="E52" s="82"/>
      <c r="F52" s="82"/>
      <c r="G52" s="82"/>
      <c r="H52" s="82"/>
      <c r="I52" s="82"/>
    </row>
    <row r="55" spans="1:10" ht="15.75">
      <c r="B55" s="80" t="s">
        <v>70</v>
      </c>
      <c r="C55" s="81"/>
      <c r="G55" s="80" t="s">
        <v>71</v>
      </c>
      <c r="H55" s="81"/>
    </row>
    <row r="56" spans="1:10" ht="15.75">
      <c r="B56" s="73"/>
      <c r="C56" s="74"/>
      <c r="G56" s="73"/>
      <c r="H56" s="74"/>
    </row>
    <row r="57" spans="1:10" ht="15.75">
      <c r="B57" s="73" t="s">
        <v>133</v>
      </c>
      <c r="C57" s="73"/>
      <c r="D57" s="89"/>
      <c r="E57" s="89"/>
      <c r="F57" s="89"/>
      <c r="G57" s="73"/>
      <c r="H57" s="74"/>
    </row>
    <row r="58" spans="1:10">
      <c r="B58" s="89" t="s">
        <v>134</v>
      </c>
      <c r="C58" s="89"/>
      <c r="D58" s="89"/>
      <c r="E58" s="89"/>
      <c r="F58" s="89"/>
      <c r="G58" s="89" t="s">
        <v>135</v>
      </c>
    </row>
    <row r="59" spans="1:10">
      <c r="B59" s="47">
        <v>41485.445138888892</v>
      </c>
      <c r="C59" s="21"/>
      <c r="D59" s="21"/>
      <c r="E59" s="21"/>
    </row>
    <row r="60" spans="1:10" ht="48.75" customHeight="1">
      <c r="B60" s="22" t="s">
        <v>79</v>
      </c>
      <c r="C60" s="21"/>
      <c r="D60" s="21"/>
      <c r="E60" s="21"/>
    </row>
    <row r="61" spans="1:10">
      <c r="B61" s="45" t="s">
        <v>80</v>
      </c>
      <c r="C61" s="46"/>
    </row>
    <row r="62" spans="1:10">
      <c r="B62" s="23">
        <v>67047824</v>
      </c>
    </row>
  </sheetData>
  <mergeCells count="7">
    <mergeCell ref="A2:K2"/>
    <mergeCell ref="G1:K1"/>
    <mergeCell ref="B51:J51"/>
    <mergeCell ref="B55:C55"/>
    <mergeCell ref="G55:H55"/>
    <mergeCell ref="B52:I52"/>
    <mergeCell ref="A3:K3"/>
  </mergeCells>
  <phoneticPr fontId="0" type="noConversion"/>
  <hyperlinks>
    <hyperlink ref="B61" r:id="rId1"/>
  </hyperlinks>
  <pageMargins left="0.70866141732283472" right="0.70866141732283472" top="1.023622047244094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Roman,Regular"IZMAnotp_300713_DMK_CR; Pielikums Ministru kabineta noteikumu projekta "Daugavpils medicīnas koledžas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86"/>
      <c r="B1" s="86"/>
      <c r="C1" s="87"/>
      <c r="D1" s="87"/>
      <c r="E1" s="87"/>
      <c r="F1" s="87"/>
      <c r="G1" s="87"/>
      <c r="H1" s="87"/>
      <c r="I1" s="88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Daugavpils medicīnas koledžas sniegto maksas pakalpojumu cenrādis</dc:title>
  <dc:subject>Anotācijas pielikums Ministru kabineta noteikumiem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2013-07-30T07:41:13Z</dcterms:modified>
  <cp:category>Tehniskais projekts </cp:category>
</cp:coreProperties>
</file>