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 activeTab="1"/>
  </bookViews>
  <sheets>
    <sheet name="NAietvertais pārrēķins" sheetId="12" r:id="rId1"/>
    <sheet name="Rundāles pils muzejs" sheetId="13" r:id="rId2"/>
  </sheets>
  <definedNames>
    <definedName name="_xlnm.Print_Area" localSheetId="0">'NAietvertais pārrēķins'!$A$1:$F$20</definedName>
  </definedNames>
  <calcPr calcId="125725"/>
</workbook>
</file>

<file path=xl/calcChain.xml><?xml version="1.0" encoding="utf-8"?>
<calcChain xmlns="http://schemas.openxmlformats.org/spreadsheetml/2006/main">
  <c r="G55" i="13"/>
  <c r="F90" l="1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91"/>
  <c r="G91" s="1"/>
  <c r="F92"/>
  <c r="G92" s="1"/>
  <c r="F93"/>
  <c r="G93" s="1"/>
  <c r="F94"/>
  <c r="G94" s="1"/>
  <c r="F95"/>
  <c r="G95" s="1"/>
  <c r="H94" l="1"/>
  <c r="I94"/>
  <c r="H66"/>
  <c r="I66" s="1"/>
  <c r="H70"/>
  <c r="I70" s="1"/>
  <c r="I74"/>
  <c r="H74"/>
  <c r="H78"/>
  <c r="I78" s="1"/>
  <c r="H82"/>
  <c r="I82" s="1"/>
  <c r="H86"/>
  <c r="I86" s="1"/>
  <c r="I90"/>
  <c r="H90"/>
  <c r="H95"/>
  <c r="I95" s="1"/>
  <c r="H91"/>
  <c r="I91" s="1"/>
  <c r="H69"/>
  <c r="I69" s="1"/>
  <c r="I73"/>
  <c r="H73"/>
  <c r="H77"/>
  <c r="I77" s="1"/>
  <c r="H81"/>
  <c r="I81" s="1"/>
  <c r="H85"/>
  <c r="I85" s="1"/>
  <c r="I89"/>
  <c r="H89"/>
  <c r="H92"/>
  <c r="I92" s="1"/>
  <c r="H68"/>
  <c r="I68" s="1"/>
  <c r="H72"/>
  <c r="I72"/>
  <c r="H76"/>
  <c r="I76" s="1"/>
  <c r="H80"/>
  <c r="I80" s="1"/>
  <c r="H84"/>
  <c r="I84" s="1"/>
  <c r="H88"/>
  <c r="I88"/>
  <c r="H93"/>
  <c r="I93" s="1"/>
  <c r="H67"/>
  <c r="I67"/>
  <c r="H71"/>
  <c r="I71" s="1"/>
  <c r="H75"/>
  <c r="I75" s="1"/>
  <c r="H79"/>
  <c r="I79" s="1"/>
  <c r="H83"/>
  <c r="I83"/>
  <c r="H87"/>
  <c r="I87" s="1"/>
  <c r="F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J39" l="1"/>
  <c r="H39"/>
  <c r="J47"/>
  <c r="H47"/>
  <c r="J55"/>
  <c r="H55"/>
  <c r="I55" s="1"/>
  <c r="J63"/>
  <c r="H63"/>
  <c r="I63" s="1"/>
  <c r="J46"/>
  <c r="H46"/>
  <c r="J54"/>
  <c r="H54"/>
  <c r="I54" s="1"/>
  <c r="J62"/>
  <c r="H62"/>
  <c r="I62" s="1"/>
  <c r="J41"/>
  <c r="H41"/>
  <c r="J49"/>
  <c r="H49"/>
  <c r="J53"/>
  <c r="I53"/>
  <c r="H53"/>
  <c r="J57"/>
  <c r="H57"/>
  <c r="I57" s="1"/>
  <c r="J65"/>
  <c r="I65"/>
  <c r="H65"/>
  <c r="J40"/>
  <c r="H40"/>
  <c r="J44"/>
  <c r="H44"/>
  <c r="J48"/>
  <c r="H48"/>
  <c r="J52"/>
  <c r="H52"/>
  <c r="I52" s="1"/>
  <c r="J56"/>
  <c r="H56"/>
  <c r="I56" s="1"/>
  <c r="J60"/>
  <c r="H60"/>
  <c r="I60"/>
  <c r="J64"/>
  <c r="H64"/>
  <c r="I64" s="1"/>
  <c r="J43"/>
  <c r="H43"/>
  <c r="J51"/>
  <c r="H51"/>
  <c r="I51" s="1"/>
  <c r="J59"/>
  <c r="H59"/>
  <c r="I59" s="1"/>
  <c r="J42"/>
  <c r="H42"/>
  <c r="J50"/>
  <c r="H50"/>
  <c r="J58"/>
  <c r="H58"/>
  <c r="I58" s="1"/>
  <c r="J45"/>
  <c r="H45"/>
  <c r="J61"/>
  <c r="I61"/>
  <c r="H61"/>
  <c r="G96"/>
  <c r="F32"/>
  <c r="G32" s="1"/>
  <c r="F33"/>
  <c r="G33" s="1"/>
  <c r="F34"/>
  <c r="G34" s="1"/>
  <c r="F35"/>
  <c r="G35" s="1"/>
  <c r="F36"/>
  <c r="G36" s="1"/>
  <c r="F37"/>
  <c r="G37" s="1"/>
  <c r="F38"/>
  <c r="G38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10"/>
  <c r="G10" s="1"/>
  <c r="F9"/>
  <c r="G9" s="1"/>
  <c r="F8"/>
  <c r="G8" s="1"/>
  <c r="F7"/>
  <c r="D13" i="12"/>
  <c r="F13" s="1"/>
  <c r="D8"/>
  <c r="F8" s="1"/>
  <c r="D9"/>
  <c r="F9" s="1"/>
  <c r="D10"/>
  <c r="F10" s="1"/>
  <c r="D11"/>
  <c r="F11" s="1"/>
  <c r="D12"/>
  <c r="F12" s="1"/>
  <c r="D7"/>
  <c r="F7" s="1"/>
  <c r="J16" i="13" l="1"/>
  <c r="H16"/>
  <c r="J29"/>
  <c r="H29"/>
  <c r="J21"/>
  <c r="H21"/>
  <c r="J96"/>
  <c r="H96"/>
  <c r="I96" s="1"/>
  <c r="J17"/>
  <c r="H17"/>
  <c r="J30"/>
  <c r="H30"/>
  <c r="J22"/>
  <c r="H22"/>
  <c r="J36"/>
  <c r="H36"/>
  <c r="J9"/>
  <c r="H9"/>
  <c r="J18"/>
  <c r="H18"/>
  <c r="J31"/>
  <c r="H31"/>
  <c r="J27"/>
  <c r="H27"/>
  <c r="J23"/>
  <c r="H23"/>
  <c r="J33"/>
  <c r="H33"/>
  <c r="J8"/>
  <c r="H8"/>
  <c r="J19"/>
  <c r="H19"/>
  <c r="J15"/>
  <c r="H15"/>
  <c r="J11"/>
  <c r="H11"/>
  <c r="J28"/>
  <c r="H28"/>
  <c r="J24"/>
  <c r="H24"/>
  <c r="J38"/>
  <c r="H38"/>
  <c r="J34"/>
  <c r="H34"/>
  <c r="J20"/>
  <c r="H20"/>
  <c r="J12"/>
  <c r="H12"/>
  <c r="J25"/>
  <c r="H25"/>
  <c r="J35"/>
  <c r="H35"/>
  <c r="J10"/>
  <c r="H10"/>
  <c r="J13"/>
  <c r="H13"/>
  <c r="J26"/>
  <c r="H26"/>
  <c r="J32"/>
  <c r="H32"/>
  <c r="J14"/>
  <c r="H14"/>
  <c r="J37"/>
  <c r="H37"/>
  <c r="G7"/>
  <c r="J7" l="1"/>
  <c r="H7"/>
</calcChain>
</file>

<file path=xl/sharedStrings.xml><?xml version="1.0" encoding="utf-8"?>
<sst xmlns="http://schemas.openxmlformats.org/spreadsheetml/2006/main" count="230" uniqueCount="137">
  <si>
    <t>Normatīvā akta nosaukums:</t>
  </si>
  <si>
    <t>Fiskālās disciplīnas likums</t>
  </si>
  <si>
    <t>31. panta 6. daļas 4. punkta b apakšpunkts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</si>
  <si>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</si>
  <si>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</si>
  <si>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</si>
  <si>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</si>
  <si>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</si>
  <si>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</si>
  <si>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</si>
  <si>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</si>
  <si>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</si>
  <si>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</si>
  <si>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</si>
  <si>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</si>
  <si>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</si>
  <si>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</si>
  <si>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</si>
  <si>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</si>
  <si>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</si>
  <si>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</si>
  <si>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</si>
  <si>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</si>
  <si>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</si>
  <si>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pielikuma 1.1.1.apakšpunkts</t>
  </si>
  <si>
    <t>pielikuma 1.1.2.apakšpunkts</t>
  </si>
  <si>
    <t>pielikuma 1.1.3.apakšpunkts</t>
  </si>
  <si>
    <t>pielikuma 1.1.4.apakšpunkts</t>
  </si>
  <si>
    <t>pielikuma 1.2.1.apakšpunkts</t>
  </si>
  <si>
    <t>pielikuma 1.2.2.apakšpunkts</t>
  </si>
  <si>
    <t>pielikuma 1.2.3.apakšpunkts</t>
  </si>
  <si>
    <t>pielikuma 1.2.4.apakšpunkts</t>
  </si>
  <si>
    <t>pielikuma 1.3.punkts</t>
  </si>
  <si>
    <t>pielikuma 1.4.punkts</t>
  </si>
  <si>
    <t>pielikuma 1.5.1.apakšpunkts</t>
  </si>
  <si>
    <t>pielikuma 1.5.2.apakšpunkts</t>
  </si>
  <si>
    <t>pielikuma 1.5.3.apakšpunkts</t>
  </si>
  <si>
    <t>pielikuma 1.5.4.apakšpunkts</t>
  </si>
  <si>
    <t>pielikuma 1.6.1.apakšpunkts</t>
  </si>
  <si>
    <t>pielikuma 1.6.2.apakšpunkts</t>
  </si>
  <si>
    <t>pielikuma 1.7.1.apakšpunkts</t>
  </si>
  <si>
    <t>pielikuma 1.7.2.apakšpunkts</t>
  </si>
  <si>
    <t>pielikuma 1.8.1.apakšpunkts</t>
  </si>
  <si>
    <t>pielikuma 1.8.2.apakšpunkts</t>
  </si>
  <si>
    <t>pielikuma 1.8.3.apakšpunkts</t>
  </si>
  <si>
    <t>pielikuma 1.9.1.apakšpunkts</t>
  </si>
  <si>
    <t>pielikuma 1.9.2.apakšpunkts</t>
  </si>
  <si>
    <t>pielikuma 1.9.3.apakšpunkts</t>
  </si>
  <si>
    <t>pielikuma 1.10.1.apakšpunkts</t>
  </si>
  <si>
    <t>pielikuma 1.10.2.apakšpunkts</t>
  </si>
  <si>
    <t>pielikuma 1.10.3.apakšpunkts</t>
  </si>
  <si>
    <t>pielikuma 1.11.1.apakšpunkts</t>
  </si>
  <si>
    <t>pielikuma 1.11.2.apakšpunkts</t>
  </si>
  <si>
    <t>pielikuma 1.11.3.apakšpunkts</t>
  </si>
  <si>
    <t>pielikuma 1.12.1.apakšpunkts</t>
  </si>
  <si>
    <t>pielikuma 1.12.2.apakšpunkts</t>
  </si>
  <si>
    <t>pielikuma 1.13.1.apakšpunkts</t>
  </si>
  <si>
    <t>pielikuma 1.13.2.apakšpunkts</t>
  </si>
  <si>
    <t>pielikuma 1.14.1.apakšpunkts</t>
  </si>
  <si>
    <t>pielikuma 1.14.2.apakšpunkts</t>
  </si>
  <si>
    <t>pielikuma 1.14.3.apakšpunkts</t>
  </si>
  <si>
    <t>pielikuma 1.15.1.apakšpunkts</t>
  </si>
  <si>
    <t>pielikuma 1.15.2.apakšpunkts</t>
  </si>
  <si>
    <t>pielikuma 1.15.3.apakšpunkts</t>
  </si>
  <si>
    <t>pielikuma 1.16.1.apakšpunkts</t>
  </si>
  <si>
    <t>pielikuma 1.16.2.apakšpunkts</t>
  </si>
  <si>
    <t>pielikuma 1.16.3.apakšpunkts</t>
  </si>
  <si>
    <t>pielikuma 1.17.punkts</t>
  </si>
  <si>
    <t>pielikuma 2.1.punkts</t>
  </si>
  <si>
    <t>pielikuma 2.2.punkts</t>
  </si>
  <si>
    <t>pielikuma 2.3.punkts</t>
  </si>
  <si>
    <t>pielikuma 2.4.1.apakšpunkts</t>
  </si>
  <si>
    <t>pielikuma 2.4.2.apakšpunkts</t>
  </si>
  <si>
    <t>pielikuma 2.4.3.apakšpunkts</t>
  </si>
  <si>
    <t>pielikuma 3.1.punkts</t>
  </si>
  <si>
    <t>pielikuma 3.2.punkts</t>
  </si>
  <si>
    <t>pielikuma 3.3.punkts</t>
  </si>
  <si>
    <t>pielikuma 3.4.punkts</t>
  </si>
  <si>
    <t>pielikuma 3.5.punkts</t>
  </si>
  <si>
    <t>pielikuma 3.6.punkts</t>
  </si>
  <si>
    <t>pielikuma 3.7.punkts</t>
  </si>
  <si>
    <t>pielikuma 3.8.punkts</t>
  </si>
  <si>
    <t>pielikuma 3.9.punkts</t>
  </si>
  <si>
    <t>pielikuma 3.10.punkts</t>
  </si>
  <si>
    <t>pielikuma 3.11.punkts</t>
  </si>
  <si>
    <t>pielikuma 3.22.punkts</t>
  </si>
  <si>
    <t>pielikuma 3.12.punkts</t>
  </si>
  <si>
    <t>pielikuma 3.13.punkts</t>
  </si>
  <si>
    <t>pielikuma 3.14.punkts</t>
  </si>
  <si>
    <t>pielikuma 3.15.punkts</t>
  </si>
  <si>
    <t>pielikuma 3.16.punkts</t>
  </si>
  <si>
    <t>pielikuma 3.17.punkts</t>
  </si>
  <si>
    <t>pielikuma 3.18.punkts</t>
  </si>
  <si>
    <t>pielikuma 3.19.punkts</t>
  </si>
  <si>
    <t>pielikuma 3.20.punkts</t>
  </si>
  <si>
    <t>pielikuma 3.21.punkts</t>
  </si>
  <si>
    <t>pielikuma 3.23.punkts</t>
  </si>
  <si>
    <t>pielikuma 3.24.punkts</t>
  </si>
  <si>
    <t>pielikuma 3.25.punkts</t>
  </si>
  <si>
    <t>pielikuma 3.26.punkts</t>
  </si>
  <si>
    <t>pielikuma 3.27.punkts</t>
  </si>
  <si>
    <t>pielikuma 3.28.punkts</t>
  </si>
  <si>
    <t>pielikuma 3.29.punkts</t>
  </si>
  <si>
    <t>pielikuma 3.30.punkts</t>
  </si>
  <si>
    <t>pielikuma 3.31.punkts</t>
  </si>
  <si>
    <t>pielikuma 4.1.punkts</t>
  </si>
  <si>
    <t>pielikuma 4.2.punkts</t>
  </si>
  <si>
    <t>pielikuma 4.3.punkts</t>
  </si>
  <si>
    <t>pielikuma 4.4.punkts</t>
  </si>
  <si>
    <t>pielikuma 4.5.punkts</t>
  </si>
  <si>
    <t>pielikuma 4.6.punkts</t>
  </si>
  <si>
    <t>pielikuma 4.7.punkts</t>
  </si>
  <si>
    <t>pielikuma 4.8.punkts</t>
  </si>
  <si>
    <t>pielikuma 4.9.punkts</t>
  </si>
  <si>
    <r>
      <t xml:space="preserve">Normatīvajos aktos ietverto skaitļu pārrēķins no latiem uz </t>
    </r>
    <r>
      <rPr>
        <b/>
        <i/>
        <sz val="16"/>
        <color theme="1"/>
        <rFont val="Times New Roman"/>
        <family val="1"/>
        <charset val="186"/>
      </rPr>
      <t>euro</t>
    </r>
  </si>
  <si>
    <t>Mērvienība</t>
  </si>
  <si>
    <t>2a</t>
  </si>
  <si>
    <t xml:space="preserve">1  apmeklējums  </t>
  </si>
  <si>
    <t>1  apmeklējums   personai</t>
  </si>
  <si>
    <t>1  apmeklējums   ģimenei</t>
  </si>
  <si>
    <t>1  reize</t>
  </si>
  <si>
    <t>1  fotografēšanās reize</t>
  </si>
  <si>
    <t>1  ekskursija</t>
  </si>
  <si>
    <t>1 stunda</t>
  </si>
  <si>
    <t>1 telpa/1 stunda</t>
  </si>
  <si>
    <t>1 boskets/1 stunda</t>
  </si>
  <si>
    <t>1 pasākums</t>
  </si>
  <si>
    <t>1 diena</t>
  </si>
  <si>
    <t>1 mēnesis</t>
  </si>
  <si>
    <t>2 c</t>
  </si>
  <si>
    <t>Spēkā esošajā normatīvajā aktā paredzētā skaitļa izteiksme latos (ar PVN 21%)</t>
  </si>
  <si>
    <t>PVN(Ls)</t>
  </si>
  <si>
    <t>Summa, kas paredzēta normatīvā akta grozījumos, euro ar PVN</t>
  </si>
  <si>
    <r>
      <t>PVN(ar 2 cipariem aiz komata</t>
    </r>
    <r>
      <rPr>
        <i/>
        <sz val="11"/>
        <color theme="1"/>
        <rFont val="Times New Roman"/>
        <family val="1"/>
        <charset val="186"/>
      </rPr>
      <t xml:space="preserve"> euro</t>
    </r>
    <r>
      <rPr>
        <sz val="11"/>
        <color theme="1"/>
        <rFont val="Times New Roman"/>
        <family val="1"/>
        <charset val="186"/>
      </rPr>
      <t>)</t>
    </r>
  </si>
  <si>
    <r>
      <t xml:space="preserve">Cena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bez PVN(2 cipari aiz komata)</t>
    </r>
  </si>
  <si>
    <t>Rundāles pils muzeja publisko maksas pakalpojumu cenrādis</t>
  </si>
  <si>
    <t>Pielikums Nr.5 anotācijai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</si>
</sst>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68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1" fillId="2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0" zoomScaleNormal="70" zoomScaleSheetLayoutView="70" workbookViewId="0">
      <selection activeCell="N15" sqref="N15"/>
    </sheetView>
  </sheetViews>
  <sheetFormatPr defaultRowHeight="1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>
      <c r="A1" s="6"/>
      <c r="B1" s="6"/>
      <c r="C1" s="6"/>
      <c r="D1" s="6"/>
      <c r="E1" s="6"/>
      <c r="F1" s="7"/>
      <c r="G1" s="6"/>
    </row>
    <row r="2" spans="1:7" s="6" customFormat="1">
      <c r="E2" s="7"/>
      <c r="F2" s="7" t="s">
        <v>4</v>
      </c>
    </row>
    <row r="3" spans="1:7" s="6" customFormat="1" ht="54.75" customHeight="1">
      <c r="B3" s="65" t="s">
        <v>12</v>
      </c>
      <c r="C3" s="65"/>
      <c r="D3" s="65"/>
      <c r="E3" s="65"/>
      <c r="F3" s="65"/>
    </row>
    <row r="4" spans="1:7" s="18" customFormat="1" ht="36.75" customHeight="1">
      <c r="A4" s="17" t="s">
        <v>0</v>
      </c>
      <c r="C4" s="17" t="s">
        <v>1</v>
      </c>
      <c r="D4" s="17"/>
      <c r="E4" s="17"/>
      <c r="F4" s="17"/>
    </row>
    <row r="5" spans="1:7" ht="78">
      <c r="A5" s="16" t="s">
        <v>5</v>
      </c>
      <c r="B5" s="16" t="s">
        <v>3</v>
      </c>
      <c r="C5" s="16" t="s">
        <v>14</v>
      </c>
      <c r="D5" s="16" t="s">
        <v>20</v>
      </c>
      <c r="E5" s="16" t="s">
        <v>18</v>
      </c>
      <c r="F5" s="16" t="s">
        <v>19</v>
      </c>
    </row>
    <row r="6" spans="1:7" s="5" customFormat="1" ht="24" customHeight="1">
      <c r="A6" s="14" t="s">
        <v>6</v>
      </c>
      <c r="B6" s="14" t="s">
        <v>9</v>
      </c>
      <c r="C6" s="5" t="s">
        <v>10</v>
      </c>
      <c r="D6" s="24" t="s">
        <v>7</v>
      </c>
      <c r="E6" s="14" t="s">
        <v>11</v>
      </c>
      <c r="F6" s="15" t="s">
        <v>8</v>
      </c>
    </row>
    <row r="7" spans="1:7" ht="57" customHeight="1">
      <c r="A7" s="12" t="s">
        <v>6</v>
      </c>
      <c r="B7" s="8" t="s">
        <v>2</v>
      </c>
      <c r="C7" s="2">
        <v>70</v>
      </c>
      <c r="D7" s="10">
        <f>C7/0.702804</f>
        <v>99.601026744298551</v>
      </c>
      <c r="E7" s="9">
        <v>100</v>
      </c>
      <c r="F7" s="10">
        <f>E7-D7</f>
        <v>0.39897325570144915</v>
      </c>
    </row>
    <row r="8" spans="1:7" ht="46.5" customHeight="1">
      <c r="A8" s="13"/>
      <c r="B8" s="1"/>
      <c r="C8" s="3"/>
      <c r="D8" s="10">
        <f t="shared" ref="D8:D12" si="0">C8/0.702804</f>
        <v>0</v>
      </c>
      <c r="E8" s="3"/>
      <c r="F8" s="10">
        <f t="shared" ref="F8:F13" si="1">E8-D8</f>
        <v>0</v>
      </c>
    </row>
    <row r="9" spans="1:7" ht="35.25" customHeight="1">
      <c r="A9" s="13"/>
      <c r="B9" s="1"/>
      <c r="C9" s="3"/>
      <c r="D9" s="10">
        <f t="shared" si="0"/>
        <v>0</v>
      </c>
      <c r="E9" s="3"/>
      <c r="F9" s="10">
        <f t="shared" si="1"/>
        <v>0</v>
      </c>
    </row>
    <row r="10" spans="1:7" s="6" customFormat="1" ht="43.5" customHeight="1">
      <c r="A10" s="13"/>
      <c r="B10" s="1"/>
      <c r="C10" s="11"/>
      <c r="D10" s="10">
        <f t="shared" si="0"/>
        <v>0</v>
      </c>
      <c r="E10" s="11"/>
      <c r="F10" s="10">
        <f t="shared" si="1"/>
        <v>0</v>
      </c>
    </row>
    <row r="11" spans="1:7" s="6" customFormat="1" ht="72.75" customHeight="1">
      <c r="A11" s="13"/>
      <c r="B11" s="1"/>
      <c r="C11" s="11"/>
      <c r="D11" s="10">
        <f t="shared" si="0"/>
        <v>0</v>
      </c>
      <c r="E11" s="11"/>
      <c r="F11" s="10">
        <f t="shared" si="1"/>
        <v>0</v>
      </c>
    </row>
    <row r="12" spans="1:7" s="6" customFormat="1" ht="35.25" customHeight="1">
      <c r="A12" s="13"/>
      <c r="B12" s="1"/>
      <c r="C12" s="3"/>
      <c r="D12" s="10">
        <f t="shared" si="0"/>
        <v>0</v>
      </c>
      <c r="E12" s="3"/>
      <c r="F12" s="10">
        <f t="shared" si="1"/>
        <v>0</v>
      </c>
    </row>
    <row r="13" spans="1:7" s="6" customFormat="1" ht="37.5" customHeight="1">
      <c r="A13" s="13"/>
      <c r="B13" s="1"/>
      <c r="C13" s="1"/>
      <c r="D13" s="10">
        <f>C13/0.702804</f>
        <v>0</v>
      </c>
      <c r="E13" s="1"/>
      <c r="F13" s="10">
        <f t="shared" si="1"/>
        <v>0</v>
      </c>
    </row>
    <row r="14" spans="1:7" s="6" customFormat="1"/>
    <row r="15" spans="1:7" s="6" customFormat="1" ht="40.5" customHeight="1">
      <c r="A15" s="22" t="s">
        <v>21</v>
      </c>
      <c r="B15" s="66" t="s">
        <v>22</v>
      </c>
      <c r="C15" s="66"/>
      <c r="D15" s="66"/>
      <c r="E15" s="66"/>
      <c r="F15" s="66"/>
    </row>
    <row r="16" spans="1:7" s="6" customFormat="1">
      <c r="A16" s="23" t="s">
        <v>13</v>
      </c>
      <c r="B16" s="20"/>
      <c r="C16" s="20"/>
    </row>
    <row r="17" spans="1:6" s="6" customFormat="1" ht="18">
      <c r="A17" s="19">
        <v>1</v>
      </c>
      <c r="B17" s="21" t="s">
        <v>15</v>
      </c>
      <c r="C17" s="21"/>
    </row>
    <row r="18" spans="1:6" ht="18">
      <c r="A18" s="19">
        <v>2</v>
      </c>
      <c r="B18" s="6" t="s">
        <v>23</v>
      </c>
      <c r="C18" s="6"/>
      <c r="D18" s="6"/>
      <c r="E18" s="6"/>
      <c r="F18" s="6"/>
    </row>
    <row r="19" spans="1:6" ht="18">
      <c r="A19" s="19">
        <v>3</v>
      </c>
      <c r="B19" s="6" t="s">
        <v>16</v>
      </c>
      <c r="C19" s="6"/>
      <c r="D19" s="6"/>
      <c r="E19" s="6"/>
      <c r="F19" s="6"/>
    </row>
    <row r="20" spans="1:6" ht="18">
      <c r="A20" s="19">
        <v>4</v>
      </c>
      <c r="B20" s="6" t="s">
        <v>17</v>
      </c>
      <c r="C20" s="6"/>
      <c r="D20" s="6"/>
      <c r="E20" s="6"/>
      <c r="F20" s="6"/>
    </row>
  </sheetData>
  <mergeCells count="2">
    <mergeCell ref="B3:F3"/>
    <mergeCell ref="B15:F15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selection activeCell="B4" sqref="B4"/>
    </sheetView>
  </sheetViews>
  <sheetFormatPr defaultRowHeight="15"/>
  <cols>
    <col min="1" max="1" width="10.140625" style="38" bestFit="1" customWidth="1"/>
    <col min="2" max="2" width="41.85546875" style="4" customWidth="1"/>
    <col min="3" max="3" width="18" style="4" customWidth="1"/>
    <col min="4" max="4" width="10.42578125" style="62" customWidth="1"/>
    <col min="5" max="5" width="19.28515625" style="29" customWidth="1"/>
    <col min="6" max="6" width="17.140625" style="4" customWidth="1"/>
    <col min="7" max="8" width="17" style="29" customWidth="1"/>
    <col min="9" max="9" width="14.5703125" style="29" customWidth="1"/>
    <col min="10" max="10" width="24.7109375" style="4" customWidth="1"/>
    <col min="11" max="16384" width="9.140625" style="4"/>
  </cols>
  <sheetData>
    <row r="1" spans="1:11">
      <c r="A1" s="35"/>
      <c r="B1" s="6"/>
      <c r="C1" s="6"/>
      <c r="D1" s="56"/>
      <c r="E1" s="27"/>
      <c r="F1" s="6"/>
      <c r="G1" s="27"/>
      <c r="H1" s="27"/>
      <c r="I1" s="27"/>
      <c r="J1" s="7"/>
      <c r="K1" s="6"/>
    </row>
    <row r="2" spans="1:11" s="6" customFormat="1">
      <c r="A2" s="35"/>
      <c r="D2" s="56"/>
      <c r="E2" s="27"/>
      <c r="G2" s="27"/>
      <c r="H2" s="27"/>
      <c r="I2" s="27"/>
      <c r="J2" s="7" t="s">
        <v>136</v>
      </c>
    </row>
    <row r="3" spans="1:11" s="6" customFormat="1" ht="54.75" customHeight="1">
      <c r="A3" s="35"/>
      <c r="B3" s="67" t="s">
        <v>114</v>
      </c>
      <c r="C3" s="67"/>
      <c r="D3" s="67"/>
      <c r="E3" s="67"/>
      <c r="F3" s="67"/>
      <c r="G3" s="67"/>
      <c r="H3" s="67"/>
      <c r="I3" s="67"/>
      <c r="J3" s="67"/>
    </row>
    <row r="4" spans="1:11" s="18" customFormat="1" ht="36.75" customHeight="1">
      <c r="A4" s="45" t="s">
        <v>0</v>
      </c>
      <c r="B4" s="46"/>
      <c r="C4" s="46"/>
      <c r="D4" s="57"/>
      <c r="E4" s="48" t="s">
        <v>135</v>
      </c>
      <c r="F4" s="48"/>
      <c r="G4" s="47"/>
      <c r="H4" s="47"/>
      <c r="I4" s="47"/>
      <c r="J4" s="48"/>
    </row>
    <row r="5" spans="1:11" ht="78">
      <c r="A5" s="16" t="s">
        <v>5</v>
      </c>
      <c r="B5" s="16" t="s">
        <v>3</v>
      </c>
      <c r="C5" s="16" t="s">
        <v>115</v>
      </c>
      <c r="D5" s="16" t="s">
        <v>131</v>
      </c>
      <c r="E5" s="28" t="s">
        <v>130</v>
      </c>
      <c r="F5" s="32" t="s">
        <v>20</v>
      </c>
      <c r="G5" s="28" t="s">
        <v>132</v>
      </c>
      <c r="H5" s="53" t="s">
        <v>134</v>
      </c>
      <c r="I5" s="53" t="s">
        <v>133</v>
      </c>
      <c r="J5" s="33" t="s">
        <v>19</v>
      </c>
    </row>
    <row r="6" spans="1:11" s="5" customFormat="1" ht="24" customHeight="1">
      <c r="A6" s="14">
        <v>1</v>
      </c>
      <c r="B6" s="14">
        <v>2</v>
      </c>
      <c r="C6" s="14" t="s">
        <v>116</v>
      </c>
      <c r="D6" s="14" t="s">
        <v>129</v>
      </c>
      <c r="E6" s="5">
        <v>3</v>
      </c>
      <c r="F6" s="43" t="s">
        <v>7</v>
      </c>
      <c r="G6" s="14">
        <v>5</v>
      </c>
      <c r="H6" s="54">
        <v>6</v>
      </c>
      <c r="I6" s="54">
        <v>7</v>
      </c>
      <c r="J6" s="34" t="s">
        <v>8</v>
      </c>
    </row>
    <row r="7" spans="1:11">
      <c r="A7" s="25">
        <v>1</v>
      </c>
      <c r="B7" s="26" t="s">
        <v>24</v>
      </c>
      <c r="C7" s="26" t="s">
        <v>117</v>
      </c>
      <c r="D7" s="58">
        <v>0</v>
      </c>
      <c r="E7" s="50">
        <v>2.5</v>
      </c>
      <c r="F7" s="40">
        <f t="shared" ref="F7:F38" si="0">E7/0.702804</f>
        <v>3.5571795265820914</v>
      </c>
      <c r="G7" s="39">
        <f t="shared" ref="G7:H55" si="1">ROUND(F7,2)</f>
        <v>3.56</v>
      </c>
      <c r="H7" s="39">
        <f t="shared" si="1"/>
        <v>3.56</v>
      </c>
      <c r="I7" s="55">
        <v>0</v>
      </c>
      <c r="J7" s="41">
        <f t="shared" ref="J7:J55" si="2">G7-F7</f>
        <v>2.8204734179086977E-3</v>
      </c>
    </row>
    <row r="8" spans="1:11" s="6" customFormat="1">
      <c r="A8" s="25">
        <v>2</v>
      </c>
      <c r="B8" s="26" t="s">
        <v>25</v>
      </c>
      <c r="C8" s="26" t="s">
        <v>117</v>
      </c>
      <c r="D8" s="58">
        <v>0</v>
      </c>
      <c r="E8" s="50">
        <v>2</v>
      </c>
      <c r="F8" s="40">
        <f t="shared" si="0"/>
        <v>2.8457436212656728</v>
      </c>
      <c r="G8" s="39">
        <f t="shared" si="1"/>
        <v>2.85</v>
      </c>
      <c r="H8" s="39">
        <f t="shared" si="1"/>
        <v>2.85</v>
      </c>
      <c r="I8" s="55">
        <v>0</v>
      </c>
      <c r="J8" s="41">
        <f t="shared" si="2"/>
        <v>4.2563787343272708E-3</v>
      </c>
    </row>
    <row r="9" spans="1:11" s="6" customFormat="1">
      <c r="A9" s="25">
        <v>3</v>
      </c>
      <c r="B9" s="26" t="s">
        <v>26</v>
      </c>
      <c r="C9" s="26" t="s">
        <v>117</v>
      </c>
      <c r="D9" s="58">
        <v>0</v>
      </c>
      <c r="E9" s="50">
        <v>1.5</v>
      </c>
      <c r="F9" s="40">
        <f t="shared" si="0"/>
        <v>2.1343077159492547</v>
      </c>
      <c r="G9" s="39">
        <f t="shared" si="1"/>
        <v>2.13</v>
      </c>
      <c r="H9" s="39">
        <f t="shared" si="1"/>
        <v>2.13</v>
      </c>
      <c r="I9" s="55">
        <v>0</v>
      </c>
      <c r="J9" s="41">
        <f t="shared" si="2"/>
        <v>-4.3077159492548311E-3</v>
      </c>
    </row>
    <row r="10" spans="1:11" s="6" customFormat="1" ht="30">
      <c r="A10" s="25">
        <v>4</v>
      </c>
      <c r="B10" s="26" t="s">
        <v>27</v>
      </c>
      <c r="C10" s="49" t="s">
        <v>118</v>
      </c>
      <c r="D10" s="58">
        <v>0</v>
      </c>
      <c r="E10" s="50">
        <v>1</v>
      </c>
      <c r="F10" s="42">
        <f t="shared" si="0"/>
        <v>1.4228718106328364</v>
      </c>
      <c r="G10" s="39">
        <f t="shared" si="1"/>
        <v>1.42</v>
      </c>
      <c r="H10" s="39">
        <f t="shared" si="1"/>
        <v>1.42</v>
      </c>
      <c r="I10" s="55">
        <v>0</v>
      </c>
      <c r="J10" s="41">
        <f t="shared" si="2"/>
        <v>-2.8718106328364801E-3</v>
      </c>
    </row>
    <row r="11" spans="1:11" s="6" customFormat="1">
      <c r="A11" s="25">
        <v>5</v>
      </c>
      <c r="B11" s="26" t="s">
        <v>28</v>
      </c>
      <c r="C11" s="26" t="s">
        <v>117</v>
      </c>
      <c r="D11" s="58">
        <v>0</v>
      </c>
      <c r="E11" s="50">
        <v>3.5</v>
      </c>
      <c r="F11" s="42">
        <f t="shared" si="0"/>
        <v>4.9800513372149275</v>
      </c>
      <c r="G11" s="39">
        <f t="shared" si="1"/>
        <v>4.9800000000000004</v>
      </c>
      <c r="H11" s="39">
        <f t="shared" si="1"/>
        <v>4.9800000000000004</v>
      </c>
      <c r="I11" s="55">
        <v>0</v>
      </c>
      <c r="J11" s="41">
        <f t="shared" si="2"/>
        <v>-5.1337214927116293E-5</v>
      </c>
    </row>
    <row r="12" spans="1:11" s="6" customFormat="1">
      <c r="A12" s="25">
        <v>6</v>
      </c>
      <c r="B12" s="26" t="s">
        <v>29</v>
      </c>
      <c r="C12" s="26" t="s">
        <v>117</v>
      </c>
      <c r="D12" s="58">
        <v>0</v>
      </c>
      <c r="E12" s="50">
        <v>3</v>
      </c>
      <c r="F12" s="42">
        <f t="shared" si="0"/>
        <v>4.2686154318985094</v>
      </c>
      <c r="G12" s="39">
        <f t="shared" si="1"/>
        <v>4.2699999999999996</v>
      </c>
      <c r="H12" s="39">
        <f t="shared" si="1"/>
        <v>4.2699999999999996</v>
      </c>
      <c r="I12" s="55">
        <v>0</v>
      </c>
      <c r="J12" s="41">
        <f t="shared" si="2"/>
        <v>1.3845681014901245E-3</v>
      </c>
    </row>
    <row r="13" spans="1:11" s="6" customFormat="1">
      <c r="A13" s="25">
        <v>7</v>
      </c>
      <c r="B13" s="26" t="s">
        <v>30</v>
      </c>
      <c r="C13" s="26" t="s">
        <v>117</v>
      </c>
      <c r="D13" s="58">
        <v>0</v>
      </c>
      <c r="E13" s="51">
        <v>2</v>
      </c>
      <c r="F13" s="42">
        <f t="shared" si="0"/>
        <v>2.8457436212656728</v>
      </c>
      <c r="G13" s="39">
        <f t="shared" si="1"/>
        <v>2.85</v>
      </c>
      <c r="H13" s="39">
        <f t="shared" si="1"/>
        <v>2.85</v>
      </c>
      <c r="I13" s="55">
        <v>0</v>
      </c>
      <c r="J13" s="41">
        <f t="shared" si="2"/>
        <v>4.2563787343272708E-3</v>
      </c>
    </row>
    <row r="14" spans="1:11" s="6" customFormat="1" ht="30">
      <c r="A14" s="25">
        <v>8</v>
      </c>
      <c r="B14" s="26" t="s">
        <v>31</v>
      </c>
      <c r="C14" s="49" t="s">
        <v>118</v>
      </c>
      <c r="D14" s="58">
        <v>0</v>
      </c>
      <c r="E14" s="51">
        <v>1.5</v>
      </c>
      <c r="F14" s="42">
        <f t="shared" si="0"/>
        <v>2.1343077159492547</v>
      </c>
      <c r="G14" s="39">
        <f t="shared" si="1"/>
        <v>2.13</v>
      </c>
      <c r="H14" s="39">
        <f t="shared" si="1"/>
        <v>2.13</v>
      </c>
      <c r="I14" s="55">
        <v>0</v>
      </c>
      <c r="J14" s="41">
        <f t="shared" si="2"/>
        <v>-4.3077159492548311E-3</v>
      </c>
    </row>
    <row r="15" spans="1:11" s="6" customFormat="1">
      <c r="A15" s="44">
        <v>9</v>
      </c>
      <c r="B15" s="26" t="s">
        <v>32</v>
      </c>
      <c r="C15" s="26" t="s">
        <v>117</v>
      </c>
      <c r="D15" s="58">
        <v>0</v>
      </c>
      <c r="E15" s="51">
        <v>1</v>
      </c>
      <c r="F15" s="42">
        <f t="shared" si="0"/>
        <v>1.4228718106328364</v>
      </c>
      <c r="G15" s="39">
        <f t="shared" si="1"/>
        <v>1.42</v>
      </c>
      <c r="H15" s="39">
        <f t="shared" si="1"/>
        <v>1.42</v>
      </c>
      <c r="I15" s="55">
        <v>0</v>
      </c>
      <c r="J15" s="41">
        <f t="shared" si="2"/>
        <v>-2.8718106328364801E-3</v>
      </c>
    </row>
    <row r="16" spans="1:11" s="6" customFormat="1">
      <c r="A16" s="25">
        <v>10</v>
      </c>
      <c r="B16" s="26" t="s">
        <v>33</v>
      </c>
      <c r="C16" s="26" t="s">
        <v>117</v>
      </c>
      <c r="D16" s="58">
        <v>0</v>
      </c>
      <c r="E16" s="51">
        <v>1</v>
      </c>
      <c r="F16" s="42">
        <f t="shared" si="0"/>
        <v>1.4228718106328364</v>
      </c>
      <c r="G16" s="39">
        <f t="shared" si="1"/>
        <v>1.42</v>
      </c>
      <c r="H16" s="39">
        <f t="shared" si="1"/>
        <v>1.42</v>
      </c>
      <c r="I16" s="55">
        <v>0</v>
      </c>
      <c r="J16" s="41">
        <f t="shared" si="2"/>
        <v>-2.8718106328364801E-3</v>
      </c>
    </row>
    <row r="17" spans="1:10" s="6" customFormat="1">
      <c r="A17" s="25">
        <v>11</v>
      </c>
      <c r="B17" s="26" t="s">
        <v>34</v>
      </c>
      <c r="C17" s="26" t="s">
        <v>117</v>
      </c>
      <c r="D17" s="58">
        <v>0</v>
      </c>
      <c r="E17" s="50">
        <v>2</v>
      </c>
      <c r="F17" s="40">
        <f t="shared" si="0"/>
        <v>2.8457436212656728</v>
      </c>
      <c r="G17" s="39">
        <f t="shared" si="1"/>
        <v>2.85</v>
      </c>
      <c r="H17" s="39">
        <f t="shared" si="1"/>
        <v>2.85</v>
      </c>
      <c r="I17" s="55">
        <v>0</v>
      </c>
      <c r="J17" s="41">
        <f t="shared" si="2"/>
        <v>4.2563787343272708E-3</v>
      </c>
    </row>
    <row r="18" spans="1:10" s="6" customFormat="1">
      <c r="A18" s="25">
        <v>12</v>
      </c>
      <c r="B18" s="26" t="s">
        <v>35</v>
      </c>
      <c r="C18" s="26" t="s">
        <v>117</v>
      </c>
      <c r="D18" s="58">
        <v>0</v>
      </c>
      <c r="E18" s="50">
        <v>1.5</v>
      </c>
      <c r="F18" s="40">
        <f t="shared" si="0"/>
        <v>2.1343077159492547</v>
      </c>
      <c r="G18" s="39">
        <f t="shared" si="1"/>
        <v>2.13</v>
      </c>
      <c r="H18" s="39">
        <f t="shared" si="1"/>
        <v>2.13</v>
      </c>
      <c r="I18" s="55">
        <v>0</v>
      </c>
      <c r="J18" s="41">
        <f t="shared" si="2"/>
        <v>-4.3077159492548311E-3</v>
      </c>
    </row>
    <row r="19" spans="1:10" s="6" customFormat="1">
      <c r="A19" s="25">
        <v>13</v>
      </c>
      <c r="B19" s="26" t="s">
        <v>36</v>
      </c>
      <c r="C19" s="26" t="s">
        <v>117</v>
      </c>
      <c r="D19" s="58">
        <v>0</v>
      </c>
      <c r="E19" s="50">
        <v>1</v>
      </c>
      <c r="F19" s="40">
        <f t="shared" si="0"/>
        <v>1.4228718106328364</v>
      </c>
      <c r="G19" s="39">
        <f t="shared" si="1"/>
        <v>1.42</v>
      </c>
      <c r="H19" s="39">
        <f t="shared" si="1"/>
        <v>1.42</v>
      </c>
      <c r="I19" s="55">
        <v>0</v>
      </c>
      <c r="J19" s="41">
        <f t="shared" si="2"/>
        <v>-2.8718106328364801E-3</v>
      </c>
    </row>
    <row r="20" spans="1:10" s="6" customFormat="1" ht="30">
      <c r="A20" s="44">
        <v>14</v>
      </c>
      <c r="B20" s="26" t="s">
        <v>37</v>
      </c>
      <c r="C20" s="49" t="s">
        <v>118</v>
      </c>
      <c r="D20" s="58">
        <v>0</v>
      </c>
      <c r="E20" s="50">
        <v>0.8</v>
      </c>
      <c r="F20" s="40">
        <f t="shared" si="0"/>
        <v>1.1382974485062693</v>
      </c>
      <c r="G20" s="39">
        <f t="shared" si="1"/>
        <v>1.1399999999999999</v>
      </c>
      <c r="H20" s="39">
        <f t="shared" si="1"/>
        <v>1.1399999999999999</v>
      </c>
      <c r="I20" s="55">
        <v>0</v>
      </c>
      <c r="J20" s="41">
        <f t="shared" si="2"/>
        <v>1.702551493730553E-3</v>
      </c>
    </row>
    <row r="21" spans="1:10" s="6" customFormat="1">
      <c r="A21" s="25">
        <v>15</v>
      </c>
      <c r="B21" s="26" t="s">
        <v>38</v>
      </c>
      <c r="C21" s="26" t="s">
        <v>117</v>
      </c>
      <c r="D21" s="58">
        <v>0</v>
      </c>
      <c r="E21" s="50">
        <v>1</v>
      </c>
      <c r="F21" s="40">
        <f t="shared" si="0"/>
        <v>1.4228718106328364</v>
      </c>
      <c r="G21" s="39">
        <f t="shared" si="1"/>
        <v>1.42</v>
      </c>
      <c r="H21" s="39">
        <f t="shared" si="1"/>
        <v>1.42</v>
      </c>
      <c r="I21" s="55">
        <v>0</v>
      </c>
      <c r="J21" s="41">
        <f t="shared" si="2"/>
        <v>-2.8718106328364801E-3</v>
      </c>
    </row>
    <row r="22" spans="1:10" s="6" customFormat="1">
      <c r="A22" s="25">
        <v>16</v>
      </c>
      <c r="B22" s="26" t="s">
        <v>39</v>
      </c>
      <c r="C22" s="26" t="s">
        <v>117</v>
      </c>
      <c r="D22" s="58">
        <v>0</v>
      </c>
      <c r="E22" s="50">
        <v>0.5</v>
      </c>
      <c r="F22" s="40">
        <f t="shared" si="0"/>
        <v>0.7114359053164182</v>
      </c>
      <c r="G22" s="39">
        <f t="shared" si="1"/>
        <v>0.71</v>
      </c>
      <c r="H22" s="39">
        <f t="shared" si="1"/>
        <v>0.71</v>
      </c>
      <c r="I22" s="55">
        <v>0</v>
      </c>
      <c r="J22" s="41">
        <f t="shared" si="2"/>
        <v>-1.43590531641824E-3</v>
      </c>
    </row>
    <row r="23" spans="1:10" s="6" customFormat="1">
      <c r="A23" s="25">
        <v>17</v>
      </c>
      <c r="B23" s="26" t="s">
        <v>40</v>
      </c>
      <c r="C23" s="26" t="s">
        <v>117</v>
      </c>
      <c r="D23" s="58">
        <v>0</v>
      </c>
      <c r="E23" s="50">
        <v>2</v>
      </c>
      <c r="F23" s="40">
        <f t="shared" si="0"/>
        <v>2.8457436212656728</v>
      </c>
      <c r="G23" s="39">
        <f t="shared" si="1"/>
        <v>2.85</v>
      </c>
      <c r="H23" s="39">
        <f t="shared" si="1"/>
        <v>2.85</v>
      </c>
      <c r="I23" s="55">
        <v>0</v>
      </c>
      <c r="J23" s="41">
        <f t="shared" si="2"/>
        <v>4.2563787343272708E-3</v>
      </c>
    </row>
    <row r="24" spans="1:10" s="6" customFormat="1">
      <c r="A24" s="25">
        <v>18</v>
      </c>
      <c r="B24" s="26" t="s">
        <v>41</v>
      </c>
      <c r="C24" s="26" t="s">
        <v>117</v>
      </c>
      <c r="D24" s="58">
        <v>0</v>
      </c>
      <c r="E24" s="50">
        <v>1</v>
      </c>
      <c r="F24" s="40">
        <f t="shared" si="0"/>
        <v>1.4228718106328364</v>
      </c>
      <c r="G24" s="39">
        <f t="shared" si="1"/>
        <v>1.42</v>
      </c>
      <c r="H24" s="39">
        <f t="shared" si="1"/>
        <v>1.42</v>
      </c>
      <c r="I24" s="55">
        <v>0</v>
      </c>
      <c r="J24" s="41">
        <f t="shared" si="2"/>
        <v>-2.8718106328364801E-3</v>
      </c>
    </row>
    <row r="25" spans="1:10" s="6" customFormat="1">
      <c r="A25" s="25">
        <v>19</v>
      </c>
      <c r="B25" s="26" t="s">
        <v>42</v>
      </c>
      <c r="C25" s="26" t="s">
        <v>117</v>
      </c>
      <c r="D25" s="58">
        <v>0</v>
      </c>
      <c r="E25" s="50">
        <v>5</v>
      </c>
      <c r="F25" s="40">
        <f t="shared" si="0"/>
        <v>7.1143590531641827</v>
      </c>
      <c r="G25" s="39">
        <f t="shared" si="1"/>
        <v>7.11</v>
      </c>
      <c r="H25" s="39">
        <f t="shared" si="1"/>
        <v>7.11</v>
      </c>
      <c r="I25" s="55">
        <v>0</v>
      </c>
      <c r="J25" s="41">
        <f t="shared" si="2"/>
        <v>-4.3590531641823915E-3</v>
      </c>
    </row>
    <row r="26" spans="1:10" s="6" customFormat="1">
      <c r="A26" s="25">
        <v>20</v>
      </c>
      <c r="B26" s="26" t="s">
        <v>43</v>
      </c>
      <c r="C26" s="26" t="s">
        <v>117</v>
      </c>
      <c r="D26" s="58">
        <v>0</v>
      </c>
      <c r="E26" s="50">
        <v>4.5</v>
      </c>
      <c r="F26" s="40">
        <f t="shared" si="0"/>
        <v>6.4029231478477646</v>
      </c>
      <c r="G26" s="39">
        <f t="shared" si="1"/>
        <v>6.4</v>
      </c>
      <c r="H26" s="39">
        <f t="shared" si="1"/>
        <v>6.4</v>
      </c>
      <c r="I26" s="55">
        <v>0</v>
      </c>
      <c r="J26" s="41">
        <f t="shared" si="2"/>
        <v>-2.9231478477642625E-3</v>
      </c>
    </row>
    <row r="27" spans="1:10" s="6" customFormat="1">
      <c r="A27" s="25">
        <v>21</v>
      </c>
      <c r="B27" s="26" t="s">
        <v>44</v>
      </c>
      <c r="C27" s="26" t="s">
        <v>117</v>
      </c>
      <c r="D27" s="58">
        <v>0</v>
      </c>
      <c r="E27" s="50">
        <v>2.5</v>
      </c>
      <c r="F27" s="40">
        <f t="shared" si="0"/>
        <v>3.5571795265820914</v>
      </c>
      <c r="G27" s="39">
        <f t="shared" si="1"/>
        <v>3.56</v>
      </c>
      <c r="H27" s="39">
        <f t="shared" si="1"/>
        <v>3.56</v>
      </c>
      <c r="I27" s="55">
        <v>0</v>
      </c>
      <c r="J27" s="41">
        <f t="shared" si="2"/>
        <v>2.8204734179086977E-3</v>
      </c>
    </row>
    <row r="28" spans="1:10" s="6" customFormat="1">
      <c r="A28" s="25">
        <v>22</v>
      </c>
      <c r="B28" s="26" t="s">
        <v>45</v>
      </c>
      <c r="C28" s="26" t="s">
        <v>117</v>
      </c>
      <c r="D28" s="58">
        <v>0</v>
      </c>
      <c r="E28" s="50">
        <v>4</v>
      </c>
      <c r="F28" s="40">
        <f t="shared" si="0"/>
        <v>5.6914872425313456</v>
      </c>
      <c r="G28" s="39">
        <f t="shared" si="1"/>
        <v>5.69</v>
      </c>
      <c r="H28" s="39">
        <f t="shared" si="1"/>
        <v>5.69</v>
      </c>
      <c r="I28" s="55">
        <v>0</v>
      </c>
      <c r="J28" s="41">
        <f t="shared" si="2"/>
        <v>-1.4872425313452453E-3</v>
      </c>
    </row>
    <row r="29" spans="1:10" s="6" customFormat="1">
      <c r="A29" s="25">
        <v>23</v>
      </c>
      <c r="B29" s="26" t="s">
        <v>46</v>
      </c>
      <c r="C29" s="26" t="s">
        <v>117</v>
      </c>
      <c r="D29" s="58">
        <v>0</v>
      </c>
      <c r="E29" s="50">
        <v>3.5</v>
      </c>
      <c r="F29" s="40">
        <f t="shared" si="0"/>
        <v>4.9800513372149275</v>
      </c>
      <c r="G29" s="39">
        <f t="shared" si="1"/>
        <v>4.9800000000000004</v>
      </c>
      <c r="H29" s="39">
        <f t="shared" si="1"/>
        <v>4.9800000000000004</v>
      </c>
      <c r="I29" s="55">
        <v>0</v>
      </c>
      <c r="J29" s="41">
        <f t="shared" si="2"/>
        <v>-5.1337214927116293E-5</v>
      </c>
    </row>
    <row r="30" spans="1:10" s="6" customFormat="1">
      <c r="A30" s="25">
        <v>24</v>
      </c>
      <c r="B30" s="26" t="s">
        <v>47</v>
      </c>
      <c r="C30" s="26" t="s">
        <v>117</v>
      </c>
      <c r="D30" s="58">
        <v>0</v>
      </c>
      <c r="E30" s="50">
        <v>2</v>
      </c>
      <c r="F30" s="40">
        <f t="shared" si="0"/>
        <v>2.8457436212656728</v>
      </c>
      <c r="G30" s="39">
        <f t="shared" si="1"/>
        <v>2.85</v>
      </c>
      <c r="H30" s="39">
        <f t="shared" si="1"/>
        <v>2.85</v>
      </c>
      <c r="I30" s="55">
        <v>0</v>
      </c>
      <c r="J30" s="41">
        <f t="shared" si="2"/>
        <v>4.2563787343272708E-3</v>
      </c>
    </row>
    <row r="31" spans="1:10" s="6" customFormat="1">
      <c r="A31" s="25">
        <v>25</v>
      </c>
      <c r="B31" s="26" t="s">
        <v>48</v>
      </c>
      <c r="C31" s="26" t="s">
        <v>117</v>
      </c>
      <c r="D31" s="58">
        <v>0</v>
      </c>
      <c r="E31" s="50">
        <v>4</v>
      </c>
      <c r="F31" s="40">
        <f t="shared" si="0"/>
        <v>5.6914872425313456</v>
      </c>
      <c r="G31" s="39">
        <f t="shared" si="1"/>
        <v>5.69</v>
      </c>
      <c r="H31" s="39">
        <f t="shared" si="1"/>
        <v>5.69</v>
      </c>
      <c r="I31" s="55">
        <v>0</v>
      </c>
      <c r="J31" s="41">
        <f t="shared" si="2"/>
        <v>-1.4872425313452453E-3</v>
      </c>
    </row>
    <row r="32" spans="1:10" s="6" customFormat="1">
      <c r="A32" s="25">
        <v>26</v>
      </c>
      <c r="B32" s="26" t="s">
        <v>49</v>
      </c>
      <c r="C32" s="26" t="s">
        <v>117</v>
      </c>
      <c r="D32" s="58">
        <v>0</v>
      </c>
      <c r="E32" s="50">
        <v>3.5</v>
      </c>
      <c r="F32" s="40">
        <f t="shared" si="0"/>
        <v>4.9800513372149275</v>
      </c>
      <c r="G32" s="39">
        <f t="shared" si="1"/>
        <v>4.9800000000000004</v>
      </c>
      <c r="H32" s="39">
        <f t="shared" si="1"/>
        <v>4.9800000000000004</v>
      </c>
      <c r="I32" s="55">
        <v>0</v>
      </c>
      <c r="J32" s="41">
        <f t="shared" si="2"/>
        <v>-5.1337214927116293E-5</v>
      </c>
    </row>
    <row r="33" spans="1:10" s="6" customFormat="1">
      <c r="A33" s="25">
        <v>27</v>
      </c>
      <c r="B33" s="26" t="s">
        <v>50</v>
      </c>
      <c r="C33" s="26" t="s">
        <v>117</v>
      </c>
      <c r="D33" s="58">
        <v>0</v>
      </c>
      <c r="E33" s="50">
        <v>2</v>
      </c>
      <c r="F33" s="40">
        <f t="shared" si="0"/>
        <v>2.8457436212656728</v>
      </c>
      <c r="G33" s="39">
        <f t="shared" si="1"/>
        <v>2.85</v>
      </c>
      <c r="H33" s="39">
        <f t="shared" si="1"/>
        <v>2.85</v>
      </c>
      <c r="I33" s="55">
        <v>0</v>
      </c>
      <c r="J33" s="41">
        <f t="shared" si="2"/>
        <v>4.2563787343272708E-3</v>
      </c>
    </row>
    <row r="34" spans="1:10" s="6" customFormat="1">
      <c r="A34" s="25">
        <v>28</v>
      </c>
      <c r="B34" s="26" t="s">
        <v>51</v>
      </c>
      <c r="C34" s="26" t="s">
        <v>117</v>
      </c>
      <c r="D34" s="58">
        <v>0</v>
      </c>
      <c r="E34" s="50">
        <v>3</v>
      </c>
      <c r="F34" s="40">
        <f t="shared" si="0"/>
        <v>4.2686154318985094</v>
      </c>
      <c r="G34" s="39">
        <f t="shared" si="1"/>
        <v>4.2699999999999996</v>
      </c>
      <c r="H34" s="39">
        <f t="shared" si="1"/>
        <v>4.2699999999999996</v>
      </c>
      <c r="I34" s="55">
        <v>0</v>
      </c>
      <c r="J34" s="41">
        <f t="shared" si="2"/>
        <v>1.3845681014901245E-3</v>
      </c>
    </row>
    <row r="35" spans="1:10" s="6" customFormat="1">
      <c r="A35" s="25">
        <v>29</v>
      </c>
      <c r="B35" s="26" t="s">
        <v>52</v>
      </c>
      <c r="C35" s="26" t="s">
        <v>117</v>
      </c>
      <c r="D35" s="58">
        <v>0</v>
      </c>
      <c r="E35" s="50">
        <v>2.5</v>
      </c>
      <c r="F35" s="40">
        <f t="shared" si="0"/>
        <v>3.5571795265820914</v>
      </c>
      <c r="G35" s="39">
        <f t="shared" si="1"/>
        <v>3.56</v>
      </c>
      <c r="H35" s="39">
        <f t="shared" si="1"/>
        <v>3.56</v>
      </c>
      <c r="I35" s="55">
        <v>0</v>
      </c>
      <c r="J35" s="41">
        <f t="shared" si="2"/>
        <v>2.8204734179086977E-3</v>
      </c>
    </row>
    <row r="36" spans="1:10" s="6" customFormat="1">
      <c r="A36" s="25">
        <v>30</v>
      </c>
      <c r="B36" s="26" t="s">
        <v>53</v>
      </c>
      <c r="C36" s="26" t="s">
        <v>117</v>
      </c>
      <c r="D36" s="58">
        <v>0</v>
      </c>
      <c r="E36" s="50">
        <v>1.5</v>
      </c>
      <c r="F36" s="40">
        <f t="shared" si="0"/>
        <v>2.1343077159492547</v>
      </c>
      <c r="G36" s="39">
        <f t="shared" si="1"/>
        <v>2.13</v>
      </c>
      <c r="H36" s="39">
        <f t="shared" si="1"/>
        <v>2.13</v>
      </c>
      <c r="I36" s="55">
        <v>0</v>
      </c>
      <c r="J36" s="41">
        <f t="shared" si="2"/>
        <v>-4.3077159492548311E-3</v>
      </c>
    </row>
    <row r="37" spans="1:10" s="6" customFormat="1" ht="30">
      <c r="A37" s="25">
        <v>31</v>
      </c>
      <c r="B37" s="26" t="s">
        <v>54</v>
      </c>
      <c r="C37" s="49" t="s">
        <v>119</v>
      </c>
      <c r="D37" s="58">
        <v>0</v>
      </c>
      <c r="E37" s="50">
        <v>7</v>
      </c>
      <c r="F37" s="42">
        <f t="shared" si="0"/>
        <v>9.9601026744298551</v>
      </c>
      <c r="G37" s="39">
        <f t="shared" si="1"/>
        <v>9.9600000000000009</v>
      </c>
      <c r="H37" s="39">
        <f t="shared" si="1"/>
        <v>9.9600000000000009</v>
      </c>
      <c r="I37" s="55">
        <v>0</v>
      </c>
      <c r="J37" s="41">
        <f t="shared" si="2"/>
        <v>-1.0267442985423259E-4</v>
      </c>
    </row>
    <row r="38" spans="1:10" s="6" customFormat="1" ht="30">
      <c r="A38" s="25">
        <v>32</v>
      </c>
      <c r="B38" s="26" t="s">
        <v>55</v>
      </c>
      <c r="C38" s="49" t="s">
        <v>119</v>
      </c>
      <c r="D38" s="58">
        <v>0</v>
      </c>
      <c r="E38" s="50">
        <v>10</v>
      </c>
      <c r="F38" s="42">
        <f t="shared" si="0"/>
        <v>14.228718106328365</v>
      </c>
      <c r="G38" s="39">
        <f t="shared" si="1"/>
        <v>14.23</v>
      </c>
      <c r="H38" s="39">
        <f t="shared" si="1"/>
        <v>14.23</v>
      </c>
      <c r="I38" s="55">
        <v>0</v>
      </c>
      <c r="J38" s="41">
        <f t="shared" si="2"/>
        <v>1.2818936716350038E-3</v>
      </c>
    </row>
    <row r="39" spans="1:10" s="6" customFormat="1" ht="30">
      <c r="A39" s="25">
        <v>33</v>
      </c>
      <c r="B39" s="26" t="s">
        <v>56</v>
      </c>
      <c r="C39" s="49" t="s">
        <v>119</v>
      </c>
      <c r="D39" s="58">
        <v>0</v>
      </c>
      <c r="E39" s="50">
        <v>3</v>
      </c>
      <c r="F39" s="42">
        <f t="shared" ref="F39:F56" si="3">E39/0.702804</f>
        <v>4.2686154318985094</v>
      </c>
      <c r="G39" s="39">
        <f t="shared" si="1"/>
        <v>4.2699999999999996</v>
      </c>
      <c r="H39" s="39">
        <f t="shared" si="1"/>
        <v>4.2699999999999996</v>
      </c>
      <c r="I39" s="55">
        <v>0</v>
      </c>
      <c r="J39" s="41">
        <f t="shared" si="2"/>
        <v>1.3845681014901245E-3</v>
      </c>
    </row>
    <row r="40" spans="1:10" s="6" customFormat="1" ht="30">
      <c r="A40" s="25">
        <v>34</v>
      </c>
      <c r="B40" s="26" t="s">
        <v>57</v>
      </c>
      <c r="C40" s="49" t="s">
        <v>119</v>
      </c>
      <c r="D40" s="58">
        <v>0</v>
      </c>
      <c r="E40" s="50">
        <v>5</v>
      </c>
      <c r="F40" s="42">
        <f t="shared" si="3"/>
        <v>7.1143590531641827</v>
      </c>
      <c r="G40" s="39">
        <f t="shared" si="1"/>
        <v>7.11</v>
      </c>
      <c r="H40" s="39">
        <f t="shared" si="1"/>
        <v>7.11</v>
      </c>
      <c r="I40" s="55">
        <v>0</v>
      </c>
      <c r="J40" s="41">
        <f t="shared" si="2"/>
        <v>-4.3590531641823915E-3</v>
      </c>
    </row>
    <row r="41" spans="1:10" s="6" customFormat="1">
      <c r="A41" s="25">
        <v>35</v>
      </c>
      <c r="B41" s="26" t="s">
        <v>58</v>
      </c>
      <c r="C41" s="26" t="s">
        <v>117</v>
      </c>
      <c r="D41" s="58">
        <v>0</v>
      </c>
      <c r="E41" s="50">
        <v>2</v>
      </c>
      <c r="F41" s="42">
        <f t="shared" si="3"/>
        <v>2.8457436212656728</v>
      </c>
      <c r="G41" s="39">
        <f t="shared" si="1"/>
        <v>2.85</v>
      </c>
      <c r="H41" s="39">
        <f t="shared" si="1"/>
        <v>2.85</v>
      </c>
      <c r="I41" s="55">
        <v>0</v>
      </c>
      <c r="J41" s="41">
        <f t="shared" si="2"/>
        <v>4.2563787343272708E-3</v>
      </c>
    </row>
    <row r="42" spans="1:10" s="6" customFormat="1">
      <c r="A42" s="25">
        <v>36</v>
      </c>
      <c r="B42" s="26" t="s">
        <v>59</v>
      </c>
      <c r="C42" s="26" t="s">
        <v>117</v>
      </c>
      <c r="D42" s="58">
        <v>0</v>
      </c>
      <c r="E42" s="50">
        <v>1.5</v>
      </c>
      <c r="F42" s="42">
        <f t="shared" si="3"/>
        <v>2.1343077159492547</v>
      </c>
      <c r="G42" s="39">
        <f t="shared" si="1"/>
        <v>2.13</v>
      </c>
      <c r="H42" s="39">
        <f t="shared" si="1"/>
        <v>2.13</v>
      </c>
      <c r="I42" s="55">
        <v>0</v>
      </c>
      <c r="J42" s="41">
        <f t="shared" si="2"/>
        <v>-4.3077159492548311E-3</v>
      </c>
    </row>
    <row r="43" spans="1:10" s="6" customFormat="1">
      <c r="A43" s="25">
        <v>37</v>
      </c>
      <c r="B43" s="26" t="s">
        <v>60</v>
      </c>
      <c r="C43" s="26" t="s">
        <v>117</v>
      </c>
      <c r="D43" s="58">
        <v>0</v>
      </c>
      <c r="E43" s="50">
        <v>1</v>
      </c>
      <c r="F43" s="42">
        <f t="shared" si="3"/>
        <v>1.4228718106328364</v>
      </c>
      <c r="G43" s="39">
        <f t="shared" si="1"/>
        <v>1.42</v>
      </c>
      <c r="H43" s="39">
        <f t="shared" si="1"/>
        <v>1.42</v>
      </c>
      <c r="I43" s="55">
        <v>0</v>
      </c>
      <c r="J43" s="41">
        <f t="shared" si="2"/>
        <v>-2.8718106328364801E-3</v>
      </c>
    </row>
    <row r="44" spans="1:10" s="6" customFormat="1" ht="30">
      <c r="A44" s="25">
        <v>38</v>
      </c>
      <c r="B44" s="26" t="s">
        <v>61</v>
      </c>
      <c r="C44" s="49" t="s">
        <v>118</v>
      </c>
      <c r="D44" s="58">
        <v>0</v>
      </c>
      <c r="E44" s="50">
        <v>3.8</v>
      </c>
      <c r="F44" s="42">
        <f t="shared" si="3"/>
        <v>5.4069128804047786</v>
      </c>
      <c r="G44" s="39">
        <f t="shared" si="1"/>
        <v>5.41</v>
      </c>
      <c r="H44" s="39">
        <f t="shared" si="1"/>
        <v>5.41</v>
      </c>
      <c r="I44" s="55">
        <v>0</v>
      </c>
      <c r="J44" s="41">
        <f t="shared" si="2"/>
        <v>3.0871195952215658E-3</v>
      </c>
    </row>
    <row r="45" spans="1:10" s="6" customFormat="1" ht="30">
      <c r="A45" s="25">
        <v>39</v>
      </c>
      <c r="B45" s="26" t="s">
        <v>62</v>
      </c>
      <c r="C45" s="49" t="s">
        <v>118</v>
      </c>
      <c r="D45" s="58">
        <v>0</v>
      </c>
      <c r="E45" s="50">
        <v>3.3</v>
      </c>
      <c r="F45" s="42">
        <f t="shared" si="3"/>
        <v>4.6954769750883605</v>
      </c>
      <c r="G45" s="39">
        <f t="shared" si="1"/>
        <v>4.7</v>
      </c>
      <c r="H45" s="39">
        <f t="shared" si="1"/>
        <v>4.7</v>
      </c>
      <c r="I45" s="55">
        <v>0</v>
      </c>
      <c r="J45" s="41">
        <f t="shared" si="2"/>
        <v>4.5230249116396948E-3</v>
      </c>
    </row>
    <row r="46" spans="1:10" s="6" customFormat="1" ht="30">
      <c r="A46" s="25">
        <v>40</v>
      </c>
      <c r="B46" s="26" t="s">
        <v>63</v>
      </c>
      <c r="C46" s="49" t="s">
        <v>118</v>
      </c>
      <c r="D46" s="58">
        <v>0</v>
      </c>
      <c r="E46" s="50">
        <v>1.8</v>
      </c>
      <c r="F46" s="42">
        <f t="shared" si="3"/>
        <v>2.5611692591391058</v>
      </c>
      <c r="G46" s="39">
        <f t="shared" si="1"/>
        <v>2.56</v>
      </c>
      <c r="H46" s="39">
        <f t="shared" si="1"/>
        <v>2.56</v>
      </c>
      <c r="I46" s="55">
        <v>0</v>
      </c>
      <c r="J46" s="41">
        <f t="shared" si="2"/>
        <v>-1.169259139105705E-3</v>
      </c>
    </row>
    <row r="47" spans="1:10" s="6" customFormat="1" ht="30">
      <c r="A47" s="25">
        <v>41</v>
      </c>
      <c r="B47" s="26" t="s">
        <v>64</v>
      </c>
      <c r="C47" s="49" t="s">
        <v>118</v>
      </c>
      <c r="D47" s="58">
        <v>0</v>
      </c>
      <c r="E47" s="50">
        <v>2.8</v>
      </c>
      <c r="F47" s="40">
        <f t="shared" si="3"/>
        <v>3.9840410697719419</v>
      </c>
      <c r="G47" s="39">
        <f t="shared" si="1"/>
        <v>3.98</v>
      </c>
      <c r="H47" s="39">
        <f t="shared" si="1"/>
        <v>3.98</v>
      </c>
      <c r="I47" s="55">
        <v>0</v>
      </c>
      <c r="J47" s="41">
        <f t="shared" si="2"/>
        <v>-4.041069771941963E-3</v>
      </c>
    </row>
    <row r="48" spans="1:10" s="6" customFormat="1" ht="30">
      <c r="A48" s="25">
        <v>42</v>
      </c>
      <c r="B48" s="26" t="s">
        <v>65</v>
      </c>
      <c r="C48" s="49" t="s">
        <v>118</v>
      </c>
      <c r="D48" s="58">
        <v>0</v>
      </c>
      <c r="E48" s="50">
        <v>2.2999999999999998</v>
      </c>
      <c r="F48" s="40">
        <f t="shared" si="3"/>
        <v>3.2726051644555239</v>
      </c>
      <c r="G48" s="39">
        <f t="shared" si="1"/>
        <v>3.27</v>
      </c>
      <c r="H48" s="39">
        <f t="shared" si="1"/>
        <v>3.27</v>
      </c>
      <c r="I48" s="55">
        <v>0</v>
      </c>
      <c r="J48" s="41">
        <f t="shared" si="2"/>
        <v>-2.605164455523834E-3</v>
      </c>
    </row>
    <row r="49" spans="1:10" s="6" customFormat="1" ht="30">
      <c r="A49" s="25">
        <v>43</v>
      </c>
      <c r="B49" s="26" t="s">
        <v>66</v>
      </c>
      <c r="C49" s="49" t="s">
        <v>118</v>
      </c>
      <c r="D49" s="58">
        <v>0</v>
      </c>
      <c r="E49" s="50">
        <v>1.3</v>
      </c>
      <c r="F49" s="40">
        <f t="shared" si="3"/>
        <v>1.8497333538226874</v>
      </c>
      <c r="G49" s="39">
        <f t="shared" si="1"/>
        <v>1.85</v>
      </c>
      <c r="H49" s="39">
        <f t="shared" si="1"/>
        <v>1.85</v>
      </c>
      <c r="I49" s="55">
        <v>0</v>
      </c>
      <c r="J49" s="41">
        <f t="shared" si="2"/>
        <v>2.6664617731264606E-4</v>
      </c>
    </row>
    <row r="50" spans="1:10" s="6" customFormat="1" ht="30">
      <c r="A50" s="25">
        <v>44</v>
      </c>
      <c r="B50" s="26" t="s">
        <v>67</v>
      </c>
      <c r="C50" s="49" t="s">
        <v>118</v>
      </c>
      <c r="D50" s="58">
        <v>0</v>
      </c>
      <c r="E50" s="50">
        <v>6</v>
      </c>
      <c r="F50" s="40">
        <f t="shared" si="3"/>
        <v>8.5372308637970189</v>
      </c>
      <c r="G50" s="39">
        <f t="shared" si="1"/>
        <v>8.5399999999999991</v>
      </c>
      <c r="H50" s="39">
        <f t="shared" si="1"/>
        <v>8.5399999999999991</v>
      </c>
      <c r="I50" s="55">
        <v>0</v>
      </c>
      <c r="J50" s="41">
        <f t="shared" si="2"/>
        <v>2.7691362029802491E-3</v>
      </c>
    </row>
    <row r="51" spans="1:10" s="6" customFormat="1">
      <c r="A51" s="25">
        <v>45</v>
      </c>
      <c r="B51" s="26" t="s">
        <v>68</v>
      </c>
      <c r="C51" s="49" t="s">
        <v>120</v>
      </c>
      <c r="D51" s="58">
        <v>0.17</v>
      </c>
      <c r="E51" s="52">
        <v>1</v>
      </c>
      <c r="F51" s="40">
        <f t="shared" si="3"/>
        <v>1.4228718106328364</v>
      </c>
      <c r="G51" s="39">
        <f t="shared" si="1"/>
        <v>1.42</v>
      </c>
      <c r="H51" s="63">
        <f>ROUND(G51/1.21,2)</f>
        <v>1.17</v>
      </c>
      <c r="I51" s="55">
        <f>G51-H51</f>
        <v>0.25</v>
      </c>
      <c r="J51" s="41">
        <f t="shared" si="2"/>
        <v>-2.8718106328364801E-3</v>
      </c>
    </row>
    <row r="52" spans="1:10" s="6" customFormat="1">
      <c r="A52" s="25">
        <v>46</v>
      </c>
      <c r="B52" s="26" t="s">
        <v>69</v>
      </c>
      <c r="C52" s="49" t="s">
        <v>120</v>
      </c>
      <c r="D52" s="58">
        <v>0.52</v>
      </c>
      <c r="E52" s="52">
        <v>3</v>
      </c>
      <c r="F52" s="40">
        <f t="shared" si="3"/>
        <v>4.2686154318985094</v>
      </c>
      <c r="G52" s="39">
        <f t="shared" si="1"/>
        <v>4.2699999999999996</v>
      </c>
      <c r="H52" s="63">
        <f t="shared" ref="H52:H96" si="4">ROUND(G52/1.21,2)</f>
        <v>3.53</v>
      </c>
      <c r="I52" s="55">
        <f t="shared" ref="I52:I96" si="5">G52-H52</f>
        <v>0.73999999999999977</v>
      </c>
      <c r="J52" s="41">
        <f t="shared" si="2"/>
        <v>1.3845681014901245E-3</v>
      </c>
    </row>
    <row r="53" spans="1:10" s="6" customFormat="1" ht="30">
      <c r="A53" s="25">
        <v>47</v>
      </c>
      <c r="B53" s="26" t="s">
        <v>70</v>
      </c>
      <c r="C53" s="49" t="s">
        <v>121</v>
      </c>
      <c r="D53" s="58">
        <v>4.34</v>
      </c>
      <c r="E53" s="52">
        <v>25</v>
      </c>
      <c r="F53" s="40">
        <f t="shared" si="3"/>
        <v>35.57179526582091</v>
      </c>
      <c r="G53" s="39">
        <f t="shared" si="1"/>
        <v>35.57</v>
      </c>
      <c r="H53" s="63">
        <f t="shared" si="4"/>
        <v>29.4</v>
      </c>
      <c r="I53" s="55">
        <f t="shared" si="5"/>
        <v>6.1700000000000017</v>
      </c>
      <c r="J53" s="41">
        <f t="shared" si="2"/>
        <v>-1.7952658209097194E-3</v>
      </c>
    </row>
    <row r="54" spans="1:10" s="6" customFormat="1">
      <c r="A54" s="25">
        <v>48</v>
      </c>
      <c r="B54" s="26" t="s">
        <v>71</v>
      </c>
      <c r="C54" s="49" t="s">
        <v>122</v>
      </c>
      <c r="D54" s="58">
        <v>0.35</v>
      </c>
      <c r="E54" s="52">
        <v>2</v>
      </c>
      <c r="F54" s="42">
        <f t="shared" si="3"/>
        <v>2.8457436212656728</v>
      </c>
      <c r="G54" s="39">
        <f t="shared" si="1"/>
        <v>2.85</v>
      </c>
      <c r="H54" s="63">
        <f t="shared" si="4"/>
        <v>2.36</v>
      </c>
      <c r="I54" s="55">
        <f t="shared" si="5"/>
        <v>0.49000000000000021</v>
      </c>
      <c r="J54" s="41">
        <f t="shared" si="2"/>
        <v>4.2563787343272708E-3</v>
      </c>
    </row>
    <row r="55" spans="1:10" s="6" customFormat="1">
      <c r="A55" s="25">
        <v>49</v>
      </c>
      <c r="B55" s="26" t="s">
        <v>72</v>
      </c>
      <c r="C55" s="49" t="s">
        <v>122</v>
      </c>
      <c r="D55" s="58">
        <v>1.734</v>
      </c>
      <c r="E55" s="64">
        <v>9.99</v>
      </c>
      <c r="F55" s="42">
        <f t="shared" si="3"/>
        <v>14.214489388222036</v>
      </c>
      <c r="G55" s="39">
        <f t="shared" si="1"/>
        <v>14.21</v>
      </c>
      <c r="H55" s="63">
        <f t="shared" si="4"/>
        <v>11.74</v>
      </c>
      <c r="I55" s="55">
        <f t="shared" si="5"/>
        <v>2.4700000000000006</v>
      </c>
      <c r="J55" s="41">
        <f t="shared" si="2"/>
        <v>-4.4893882220353731E-3</v>
      </c>
    </row>
    <row r="56" spans="1:10" s="6" customFormat="1">
      <c r="A56" s="25">
        <v>50</v>
      </c>
      <c r="B56" s="26" t="s">
        <v>73</v>
      </c>
      <c r="C56" s="49" t="s">
        <v>122</v>
      </c>
      <c r="D56" s="58">
        <v>0.17</v>
      </c>
      <c r="E56" s="52">
        <v>1</v>
      </c>
      <c r="F56" s="42">
        <f t="shared" si="3"/>
        <v>1.4228718106328364</v>
      </c>
      <c r="G56" s="39">
        <f t="shared" ref="G56:G93" si="6">ROUND(F56,2)</f>
        <v>1.42</v>
      </c>
      <c r="H56" s="63">
        <f t="shared" si="4"/>
        <v>1.17</v>
      </c>
      <c r="I56" s="55">
        <f t="shared" si="5"/>
        <v>0.25</v>
      </c>
      <c r="J56" s="41">
        <f t="shared" ref="J56:J96" si="7">G56-F56</f>
        <v>-2.8718106328364801E-3</v>
      </c>
    </row>
    <row r="57" spans="1:10" s="6" customFormat="1">
      <c r="A57" s="25">
        <v>51</v>
      </c>
      <c r="B57" s="26" t="s">
        <v>74</v>
      </c>
      <c r="C57" s="26" t="s">
        <v>123</v>
      </c>
      <c r="D57" s="58">
        <v>48.3</v>
      </c>
      <c r="E57" s="52">
        <v>278.3</v>
      </c>
      <c r="F57" s="42">
        <f t="shared" ref="F57:F65" si="8">E57/0.702804</f>
        <v>395.98522489911841</v>
      </c>
      <c r="G57" s="39">
        <f t="shared" si="6"/>
        <v>395.99</v>
      </c>
      <c r="H57" s="63">
        <f t="shared" si="4"/>
        <v>327.26</v>
      </c>
      <c r="I57" s="55">
        <f t="shared" si="5"/>
        <v>68.730000000000018</v>
      </c>
      <c r="J57" s="41">
        <f t="shared" si="7"/>
        <v>4.7751008816021567E-3</v>
      </c>
    </row>
    <row r="58" spans="1:10" s="6" customFormat="1">
      <c r="A58" s="25">
        <v>52</v>
      </c>
      <c r="B58" s="26" t="s">
        <v>75</v>
      </c>
      <c r="C58" s="26" t="s">
        <v>123</v>
      </c>
      <c r="D58" s="58">
        <v>52.5</v>
      </c>
      <c r="E58" s="52">
        <v>302.5</v>
      </c>
      <c r="F58" s="42">
        <f t="shared" si="8"/>
        <v>430.41872271643302</v>
      </c>
      <c r="G58" s="39">
        <f t="shared" si="6"/>
        <v>430.42</v>
      </c>
      <c r="H58" s="63">
        <f t="shared" si="4"/>
        <v>355.72</v>
      </c>
      <c r="I58" s="55">
        <f t="shared" si="5"/>
        <v>74.699999999999989</v>
      </c>
      <c r="J58" s="41">
        <f t="shared" si="7"/>
        <v>1.2772835669920823E-3</v>
      </c>
    </row>
    <row r="59" spans="1:10" s="6" customFormat="1">
      <c r="A59" s="25">
        <v>53</v>
      </c>
      <c r="B59" s="26" t="s">
        <v>76</v>
      </c>
      <c r="C59" s="26" t="s">
        <v>123</v>
      </c>
      <c r="D59" s="58">
        <v>31.5</v>
      </c>
      <c r="E59" s="52">
        <v>181.5</v>
      </c>
      <c r="F59" s="42">
        <f t="shared" si="8"/>
        <v>258.25123362985983</v>
      </c>
      <c r="G59" s="39">
        <f t="shared" si="6"/>
        <v>258.25</v>
      </c>
      <c r="H59" s="63">
        <f t="shared" si="4"/>
        <v>213.43</v>
      </c>
      <c r="I59" s="55">
        <f t="shared" si="5"/>
        <v>44.819999999999993</v>
      </c>
      <c r="J59" s="41">
        <f t="shared" si="7"/>
        <v>-1.233629859825669E-3</v>
      </c>
    </row>
    <row r="60" spans="1:10" s="6" customFormat="1">
      <c r="A60" s="25">
        <v>54</v>
      </c>
      <c r="B60" s="26" t="s">
        <v>77</v>
      </c>
      <c r="C60" s="26" t="s">
        <v>123</v>
      </c>
      <c r="D60" s="58">
        <v>30.45</v>
      </c>
      <c r="E60" s="52">
        <v>175.45</v>
      </c>
      <c r="F60" s="42">
        <f t="shared" si="8"/>
        <v>249.64285917553116</v>
      </c>
      <c r="G60" s="39">
        <f t="shared" si="6"/>
        <v>249.64</v>
      </c>
      <c r="H60" s="63">
        <f t="shared" si="4"/>
        <v>206.31</v>
      </c>
      <c r="I60" s="55">
        <f t="shared" si="5"/>
        <v>43.329999999999984</v>
      </c>
      <c r="J60" s="41">
        <f t="shared" si="7"/>
        <v>-2.8591755311708766E-3</v>
      </c>
    </row>
    <row r="61" spans="1:10" s="6" customFormat="1">
      <c r="A61" s="25">
        <v>55</v>
      </c>
      <c r="B61" s="26" t="s">
        <v>78</v>
      </c>
      <c r="C61" s="26" t="s">
        <v>123</v>
      </c>
      <c r="D61" s="58">
        <v>12.6</v>
      </c>
      <c r="E61" s="52">
        <v>72.599999999999994</v>
      </c>
      <c r="F61" s="42">
        <f t="shared" si="8"/>
        <v>103.30049345194392</v>
      </c>
      <c r="G61" s="39">
        <f t="shared" si="6"/>
        <v>103.3</v>
      </c>
      <c r="H61" s="63">
        <f t="shared" si="4"/>
        <v>85.37</v>
      </c>
      <c r="I61" s="55">
        <f t="shared" si="5"/>
        <v>17.929999999999993</v>
      </c>
      <c r="J61" s="41">
        <f t="shared" si="7"/>
        <v>-4.9345194392458325E-4</v>
      </c>
    </row>
    <row r="62" spans="1:10" s="6" customFormat="1">
      <c r="A62" s="25">
        <v>56</v>
      </c>
      <c r="B62" s="26" t="s">
        <v>79</v>
      </c>
      <c r="C62" s="26" t="s">
        <v>123</v>
      </c>
      <c r="D62" s="58">
        <v>10.5</v>
      </c>
      <c r="E62" s="52">
        <v>60.5</v>
      </c>
      <c r="F62" s="42">
        <f t="shared" si="8"/>
        <v>86.083744543286613</v>
      </c>
      <c r="G62" s="39">
        <f t="shared" si="6"/>
        <v>86.08</v>
      </c>
      <c r="H62" s="63">
        <f t="shared" si="4"/>
        <v>71.14</v>
      </c>
      <c r="I62" s="55">
        <f t="shared" si="5"/>
        <v>14.939999999999998</v>
      </c>
      <c r="J62" s="41">
        <f t="shared" si="7"/>
        <v>-3.7445432866149986E-3</v>
      </c>
    </row>
    <row r="63" spans="1:10" s="6" customFormat="1">
      <c r="A63" s="25">
        <v>57</v>
      </c>
      <c r="B63" s="26" t="s">
        <v>80</v>
      </c>
      <c r="C63" s="26" t="s">
        <v>123</v>
      </c>
      <c r="D63" s="58">
        <v>10.5</v>
      </c>
      <c r="E63" s="52">
        <v>60.5</v>
      </c>
      <c r="F63" s="42">
        <f t="shared" si="8"/>
        <v>86.083744543286613</v>
      </c>
      <c r="G63" s="39">
        <f t="shared" si="6"/>
        <v>86.08</v>
      </c>
      <c r="H63" s="63">
        <f t="shared" si="4"/>
        <v>71.14</v>
      </c>
      <c r="I63" s="55">
        <f t="shared" si="5"/>
        <v>14.939999999999998</v>
      </c>
      <c r="J63" s="41">
        <f t="shared" si="7"/>
        <v>-3.7445432866149986E-3</v>
      </c>
    </row>
    <row r="64" spans="1:10" s="6" customFormat="1">
      <c r="A64" s="25">
        <v>58</v>
      </c>
      <c r="B64" s="26" t="s">
        <v>81</v>
      </c>
      <c r="C64" s="26" t="s">
        <v>123</v>
      </c>
      <c r="D64" s="58">
        <v>30.45</v>
      </c>
      <c r="E64" s="52">
        <v>175.45</v>
      </c>
      <c r="F64" s="42">
        <f t="shared" si="8"/>
        <v>249.64285917553116</v>
      </c>
      <c r="G64" s="39">
        <f t="shared" si="6"/>
        <v>249.64</v>
      </c>
      <c r="H64" s="63">
        <f t="shared" si="4"/>
        <v>206.31</v>
      </c>
      <c r="I64" s="55">
        <f t="shared" si="5"/>
        <v>43.329999999999984</v>
      </c>
      <c r="J64" s="41">
        <f t="shared" si="7"/>
        <v>-2.8591755311708766E-3</v>
      </c>
    </row>
    <row r="65" spans="1:10" s="6" customFormat="1">
      <c r="A65" s="25">
        <v>59</v>
      </c>
      <c r="B65" s="26" t="s">
        <v>82</v>
      </c>
      <c r="C65" s="26" t="s">
        <v>123</v>
      </c>
      <c r="D65" s="58">
        <v>7.35</v>
      </c>
      <c r="E65" s="52">
        <v>42.35</v>
      </c>
      <c r="F65" s="42">
        <f t="shared" si="8"/>
        <v>60.258621180300629</v>
      </c>
      <c r="G65" s="39">
        <f t="shared" si="6"/>
        <v>60.26</v>
      </c>
      <c r="H65" s="63">
        <f t="shared" si="4"/>
        <v>49.8</v>
      </c>
      <c r="I65" s="55">
        <f t="shared" si="5"/>
        <v>10.46</v>
      </c>
      <c r="J65" s="41">
        <f t="shared" si="7"/>
        <v>1.3788196993687052E-3</v>
      </c>
    </row>
    <row r="66" spans="1:10" s="6" customFormat="1">
      <c r="A66" s="25">
        <v>60</v>
      </c>
      <c r="B66" s="26" t="s">
        <v>83</v>
      </c>
      <c r="C66" s="26" t="s">
        <v>123</v>
      </c>
      <c r="D66" s="58">
        <v>12.6</v>
      </c>
      <c r="E66" s="52">
        <v>72.599999999999994</v>
      </c>
      <c r="F66" s="42">
        <f t="shared" ref="F66:F96" si="9">E66/0.702804</f>
        <v>103.30049345194392</v>
      </c>
      <c r="G66" s="39">
        <f t="shared" si="6"/>
        <v>103.3</v>
      </c>
      <c r="H66" s="63">
        <f t="shared" si="4"/>
        <v>85.37</v>
      </c>
      <c r="I66" s="55">
        <f t="shared" si="5"/>
        <v>17.929999999999993</v>
      </c>
      <c r="J66" s="41">
        <f t="shared" si="7"/>
        <v>-4.9345194392458325E-4</v>
      </c>
    </row>
    <row r="67" spans="1:10" s="6" customFormat="1">
      <c r="A67" s="25">
        <v>61</v>
      </c>
      <c r="B67" s="26" t="s">
        <v>84</v>
      </c>
      <c r="C67" s="26" t="s">
        <v>123</v>
      </c>
      <c r="D67" s="58">
        <v>10.5</v>
      </c>
      <c r="E67" s="52">
        <v>60.5</v>
      </c>
      <c r="F67" s="42">
        <f t="shared" si="9"/>
        <v>86.083744543286613</v>
      </c>
      <c r="G67" s="39">
        <f t="shared" si="6"/>
        <v>86.08</v>
      </c>
      <c r="H67" s="63">
        <f t="shared" si="4"/>
        <v>71.14</v>
      </c>
      <c r="I67" s="55">
        <f t="shared" si="5"/>
        <v>14.939999999999998</v>
      </c>
      <c r="J67" s="41">
        <f t="shared" si="7"/>
        <v>-3.7445432866149986E-3</v>
      </c>
    </row>
    <row r="68" spans="1:10" s="6" customFormat="1">
      <c r="A68" s="25">
        <v>62</v>
      </c>
      <c r="B68" s="26" t="s">
        <v>86</v>
      </c>
      <c r="C68" s="26" t="s">
        <v>124</v>
      </c>
      <c r="D68" s="58">
        <v>19.95</v>
      </c>
      <c r="E68" s="52">
        <v>114.95</v>
      </c>
      <c r="F68" s="42">
        <f t="shared" si="9"/>
        <v>163.55911463224456</v>
      </c>
      <c r="G68" s="39">
        <f t="shared" si="6"/>
        <v>163.56</v>
      </c>
      <c r="H68" s="63">
        <f t="shared" si="4"/>
        <v>135.16999999999999</v>
      </c>
      <c r="I68" s="55">
        <f t="shared" si="5"/>
        <v>28.390000000000015</v>
      </c>
      <c r="J68" s="41">
        <f t="shared" si="7"/>
        <v>8.8536775544412194E-4</v>
      </c>
    </row>
    <row r="69" spans="1:10" s="6" customFormat="1">
      <c r="A69" s="25">
        <v>63</v>
      </c>
      <c r="B69" s="26" t="s">
        <v>87</v>
      </c>
      <c r="C69" s="26" t="s">
        <v>124</v>
      </c>
      <c r="D69" s="58">
        <v>19.95</v>
      </c>
      <c r="E69" s="52">
        <v>114.95</v>
      </c>
      <c r="F69" s="42">
        <f t="shared" si="9"/>
        <v>163.55911463224456</v>
      </c>
      <c r="G69" s="39">
        <f t="shared" si="6"/>
        <v>163.56</v>
      </c>
      <c r="H69" s="63">
        <f t="shared" si="4"/>
        <v>135.16999999999999</v>
      </c>
      <c r="I69" s="55">
        <f t="shared" si="5"/>
        <v>28.390000000000015</v>
      </c>
      <c r="J69" s="41">
        <f t="shared" si="7"/>
        <v>8.8536775544412194E-4</v>
      </c>
    </row>
    <row r="70" spans="1:10" s="6" customFormat="1">
      <c r="A70" s="25">
        <v>64</v>
      </c>
      <c r="B70" s="26" t="s">
        <v>88</v>
      </c>
      <c r="C70" s="26" t="s">
        <v>123</v>
      </c>
      <c r="D70" s="58">
        <v>10.5</v>
      </c>
      <c r="E70" s="52">
        <v>60.5</v>
      </c>
      <c r="F70" s="42">
        <f t="shared" si="9"/>
        <v>86.083744543286613</v>
      </c>
      <c r="G70" s="39">
        <f t="shared" si="6"/>
        <v>86.08</v>
      </c>
      <c r="H70" s="63">
        <f t="shared" si="4"/>
        <v>71.14</v>
      </c>
      <c r="I70" s="55">
        <f t="shared" si="5"/>
        <v>14.939999999999998</v>
      </c>
      <c r="J70" s="41">
        <f t="shared" si="7"/>
        <v>-3.7445432866149986E-3</v>
      </c>
    </row>
    <row r="71" spans="1:10" s="6" customFormat="1">
      <c r="A71" s="25">
        <v>65</v>
      </c>
      <c r="B71" s="26" t="s">
        <v>89</v>
      </c>
      <c r="C71" s="26" t="s">
        <v>123</v>
      </c>
      <c r="D71" s="58">
        <v>10.5</v>
      </c>
      <c r="E71" s="52">
        <v>60.5</v>
      </c>
      <c r="F71" s="42">
        <f t="shared" si="9"/>
        <v>86.083744543286613</v>
      </c>
      <c r="G71" s="39">
        <f t="shared" si="6"/>
        <v>86.08</v>
      </c>
      <c r="H71" s="63">
        <f t="shared" si="4"/>
        <v>71.14</v>
      </c>
      <c r="I71" s="55">
        <f t="shared" si="5"/>
        <v>14.939999999999998</v>
      </c>
      <c r="J71" s="41">
        <f t="shared" si="7"/>
        <v>-3.7445432866149986E-3</v>
      </c>
    </row>
    <row r="72" spans="1:10" s="6" customFormat="1">
      <c r="A72" s="25">
        <v>66</v>
      </c>
      <c r="B72" s="26" t="s">
        <v>90</v>
      </c>
      <c r="C72" s="26" t="s">
        <v>123</v>
      </c>
      <c r="D72" s="58">
        <v>7.35</v>
      </c>
      <c r="E72" s="52">
        <v>42.35</v>
      </c>
      <c r="F72" s="42">
        <f t="shared" si="9"/>
        <v>60.258621180300629</v>
      </c>
      <c r="G72" s="39">
        <f t="shared" si="6"/>
        <v>60.26</v>
      </c>
      <c r="H72" s="63">
        <f t="shared" si="4"/>
        <v>49.8</v>
      </c>
      <c r="I72" s="55">
        <f t="shared" si="5"/>
        <v>10.46</v>
      </c>
      <c r="J72" s="41">
        <f t="shared" si="7"/>
        <v>1.3788196993687052E-3</v>
      </c>
    </row>
    <row r="73" spans="1:10" s="6" customFormat="1">
      <c r="A73" s="25">
        <v>67</v>
      </c>
      <c r="B73" s="26" t="s">
        <v>91</v>
      </c>
      <c r="C73" s="26" t="s">
        <v>123</v>
      </c>
      <c r="D73" s="58">
        <v>7.35</v>
      </c>
      <c r="E73" s="52">
        <v>42.35</v>
      </c>
      <c r="F73" s="42">
        <f t="shared" si="9"/>
        <v>60.258621180300629</v>
      </c>
      <c r="G73" s="39">
        <f t="shared" si="6"/>
        <v>60.26</v>
      </c>
      <c r="H73" s="63">
        <f t="shared" si="4"/>
        <v>49.8</v>
      </c>
      <c r="I73" s="55">
        <f t="shared" si="5"/>
        <v>10.46</v>
      </c>
      <c r="J73" s="41">
        <f t="shared" si="7"/>
        <v>1.3788196993687052E-3</v>
      </c>
    </row>
    <row r="74" spans="1:10" s="6" customFormat="1">
      <c r="A74" s="25">
        <v>68</v>
      </c>
      <c r="B74" s="26" t="s">
        <v>92</v>
      </c>
      <c r="C74" s="26" t="s">
        <v>123</v>
      </c>
      <c r="D74" s="58">
        <v>7.35</v>
      </c>
      <c r="E74" s="52">
        <v>42.35</v>
      </c>
      <c r="F74" s="42">
        <f t="shared" si="9"/>
        <v>60.258621180300629</v>
      </c>
      <c r="G74" s="39">
        <f t="shared" si="6"/>
        <v>60.26</v>
      </c>
      <c r="H74" s="63">
        <f t="shared" si="4"/>
        <v>49.8</v>
      </c>
      <c r="I74" s="55">
        <f t="shared" si="5"/>
        <v>10.46</v>
      </c>
      <c r="J74" s="41">
        <f t="shared" si="7"/>
        <v>1.3788196993687052E-3</v>
      </c>
    </row>
    <row r="75" spans="1:10" s="6" customFormat="1">
      <c r="A75" s="25">
        <v>69</v>
      </c>
      <c r="B75" s="26" t="s">
        <v>93</v>
      </c>
      <c r="C75" s="26" t="s">
        <v>124</v>
      </c>
      <c r="D75" s="58">
        <v>5.25</v>
      </c>
      <c r="E75" s="52">
        <v>30.25</v>
      </c>
      <c r="F75" s="42">
        <f t="shared" si="9"/>
        <v>43.041872271643307</v>
      </c>
      <c r="G75" s="39">
        <f t="shared" si="6"/>
        <v>43.04</v>
      </c>
      <c r="H75" s="63">
        <f t="shared" si="4"/>
        <v>35.57</v>
      </c>
      <c r="I75" s="55">
        <f t="shared" si="5"/>
        <v>7.4699999999999989</v>
      </c>
      <c r="J75" s="41">
        <f t="shared" si="7"/>
        <v>-1.8722716433074993E-3</v>
      </c>
    </row>
    <row r="76" spans="1:10" s="6" customFormat="1">
      <c r="A76" s="25">
        <v>70</v>
      </c>
      <c r="B76" s="26" t="s">
        <v>94</v>
      </c>
      <c r="C76" s="26" t="s">
        <v>123</v>
      </c>
      <c r="D76" s="58">
        <v>25.2</v>
      </c>
      <c r="E76" s="52">
        <v>145.19999999999999</v>
      </c>
      <c r="F76" s="42">
        <f t="shared" si="9"/>
        <v>206.60098690388784</v>
      </c>
      <c r="G76" s="39">
        <f t="shared" si="6"/>
        <v>206.6</v>
      </c>
      <c r="H76" s="63">
        <f t="shared" si="4"/>
        <v>170.74</v>
      </c>
      <c r="I76" s="55">
        <f t="shared" si="5"/>
        <v>35.859999999999985</v>
      </c>
      <c r="J76" s="41">
        <f t="shared" si="7"/>
        <v>-9.8690388784916649E-4</v>
      </c>
    </row>
    <row r="77" spans="1:10" s="6" customFormat="1">
      <c r="A77" s="25">
        <v>71</v>
      </c>
      <c r="B77" s="26" t="s">
        <v>95</v>
      </c>
      <c r="C77" s="26" t="s">
        <v>124</v>
      </c>
      <c r="D77" s="58">
        <v>7.35</v>
      </c>
      <c r="E77" s="52">
        <v>42.35</v>
      </c>
      <c r="F77" s="42">
        <f t="shared" si="9"/>
        <v>60.258621180300629</v>
      </c>
      <c r="G77" s="39">
        <f t="shared" si="6"/>
        <v>60.26</v>
      </c>
      <c r="H77" s="63">
        <f t="shared" si="4"/>
        <v>49.8</v>
      </c>
      <c r="I77" s="55">
        <f t="shared" si="5"/>
        <v>10.46</v>
      </c>
      <c r="J77" s="41">
        <f t="shared" si="7"/>
        <v>1.3788196993687052E-3</v>
      </c>
    </row>
    <row r="78" spans="1:10" s="6" customFormat="1">
      <c r="A78" s="25">
        <v>72</v>
      </c>
      <c r="B78" s="26" t="s">
        <v>85</v>
      </c>
      <c r="C78" s="26" t="s">
        <v>124</v>
      </c>
      <c r="D78" s="58">
        <v>5.25</v>
      </c>
      <c r="E78" s="52">
        <v>30.25</v>
      </c>
      <c r="F78" s="42">
        <f t="shared" si="9"/>
        <v>43.041872271643307</v>
      </c>
      <c r="G78" s="39">
        <f t="shared" si="6"/>
        <v>43.04</v>
      </c>
      <c r="H78" s="63">
        <f t="shared" si="4"/>
        <v>35.57</v>
      </c>
      <c r="I78" s="55">
        <f t="shared" si="5"/>
        <v>7.4699999999999989</v>
      </c>
      <c r="J78" s="41">
        <f t="shared" si="7"/>
        <v>-1.8722716433074993E-3</v>
      </c>
    </row>
    <row r="79" spans="1:10" s="6" customFormat="1">
      <c r="A79" s="25">
        <v>73</v>
      </c>
      <c r="B79" s="26" t="s">
        <v>96</v>
      </c>
      <c r="C79" s="26" t="s">
        <v>123</v>
      </c>
      <c r="D79" s="58">
        <v>7.35</v>
      </c>
      <c r="E79" s="52">
        <v>42.35</v>
      </c>
      <c r="F79" s="42">
        <f t="shared" si="9"/>
        <v>60.258621180300629</v>
      </c>
      <c r="G79" s="39">
        <f t="shared" si="6"/>
        <v>60.26</v>
      </c>
      <c r="H79" s="63">
        <f t="shared" si="4"/>
        <v>49.8</v>
      </c>
      <c r="I79" s="55">
        <f t="shared" si="5"/>
        <v>10.46</v>
      </c>
      <c r="J79" s="41">
        <f t="shared" si="7"/>
        <v>1.3788196993687052E-3</v>
      </c>
    </row>
    <row r="80" spans="1:10" s="6" customFormat="1">
      <c r="A80" s="25">
        <v>74</v>
      </c>
      <c r="B80" s="26" t="s">
        <v>97</v>
      </c>
      <c r="C80" s="26" t="s">
        <v>123</v>
      </c>
      <c r="D80" s="58">
        <v>0.3</v>
      </c>
      <c r="E80" s="52">
        <v>1.75</v>
      </c>
      <c r="F80" s="42">
        <f t="shared" si="9"/>
        <v>2.4900256686074638</v>
      </c>
      <c r="G80" s="39">
        <f t="shared" si="6"/>
        <v>2.4900000000000002</v>
      </c>
      <c r="H80" s="63">
        <f t="shared" si="4"/>
        <v>2.06</v>
      </c>
      <c r="I80" s="55">
        <f t="shared" si="5"/>
        <v>0.43000000000000016</v>
      </c>
      <c r="J80" s="41">
        <f t="shared" si="7"/>
        <v>-2.5668607463558146E-5</v>
      </c>
    </row>
    <row r="81" spans="1:10" s="6" customFormat="1">
      <c r="A81" s="25">
        <v>75</v>
      </c>
      <c r="B81" s="26" t="s">
        <v>98</v>
      </c>
      <c r="C81" s="26" t="s">
        <v>123</v>
      </c>
      <c r="D81" s="58">
        <v>14.7</v>
      </c>
      <c r="E81" s="52">
        <v>84.7</v>
      </c>
      <c r="F81" s="42">
        <f t="shared" si="9"/>
        <v>120.51724236060126</v>
      </c>
      <c r="G81" s="39">
        <f t="shared" si="6"/>
        <v>120.52</v>
      </c>
      <c r="H81" s="63">
        <f t="shared" si="4"/>
        <v>99.6</v>
      </c>
      <c r="I81" s="55">
        <f t="shared" si="5"/>
        <v>20.92</v>
      </c>
      <c r="J81" s="41">
        <f t="shared" si="7"/>
        <v>2.7576393987374104E-3</v>
      </c>
    </row>
    <row r="82" spans="1:10" s="6" customFormat="1">
      <c r="A82" s="25">
        <v>76</v>
      </c>
      <c r="B82" s="26" t="s">
        <v>99</v>
      </c>
      <c r="C82" s="26" t="s">
        <v>123</v>
      </c>
      <c r="D82" s="58">
        <v>0.3</v>
      </c>
      <c r="E82" s="52">
        <v>1.75</v>
      </c>
      <c r="F82" s="42">
        <f t="shared" si="9"/>
        <v>2.4900256686074638</v>
      </c>
      <c r="G82" s="39">
        <f t="shared" si="6"/>
        <v>2.4900000000000002</v>
      </c>
      <c r="H82" s="63">
        <f t="shared" si="4"/>
        <v>2.06</v>
      </c>
      <c r="I82" s="55">
        <f t="shared" si="5"/>
        <v>0.43000000000000016</v>
      </c>
      <c r="J82" s="41">
        <f t="shared" si="7"/>
        <v>-2.5668607463558146E-5</v>
      </c>
    </row>
    <row r="83" spans="1:10" s="6" customFormat="1">
      <c r="A83" s="25">
        <v>77</v>
      </c>
      <c r="B83" s="26" t="s">
        <v>100</v>
      </c>
      <c r="C83" s="26" t="s">
        <v>123</v>
      </c>
      <c r="D83" s="58">
        <v>6.3</v>
      </c>
      <c r="E83" s="52">
        <v>36.299999999999997</v>
      </c>
      <c r="F83" s="42">
        <f t="shared" si="9"/>
        <v>51.650246725971961</v>
      </c>
      <c r="G83" s="39">
        <f t="shared" si="6"/>
        <v>51.65</v>
      </c>
      <c r="H83" s="63">
        <f t="shared" si="4"/>
        <v>42.69</v>
      </c>
      <c r="I83" s="55">
        <f t="shared" si="5"/>
        <v>8.9600000000000009</v>
      </c>
      <c r="J83" s="41">
        <f t="shared" si="7"/>
        <v>-2.4672597196229162E-4</v>
      </c>
    </row>
    <row r="84" spans="1:10" s="6" customFormat="1">
      <c r="A84" s="25">
        <v>78</v>
      </c>
      <c r="B84" s="26" t="s">
        <v>101</v>
      </c>
      <c r="C84" s="26" t="s">
        <v>123</v>
      </c>
      <c r="D84" s="59">
        <v>14.7</v>
      </c>
      <c r="E84" s="52">
        <v>84.7</v>
      </c>
      <c r="F84" s="42">
        <f t="shared" si="9"/>
        <v>120.51724236060126</v>
      </c>
      <c r="G84" s="39">
        <f t="shared" si="6"/>
        <v>120.52</v>
      </c>
      <c r="H84" s="63">
        <f t="shared" si="4"/>
        <v>99.6</v>
      </c>
      <c r="I84" s="55">
        <f t="shared" si="5"/>
        <v>20.92</v>
      </c>
      <c r="J84" s="41">
        <f t="shared" si="7"/>
        <v>2.7576393987374104E-3</v>
      </c>
    </row>
    <row r="85" spans="1:10" s="6" customFormat="1">
      <c r="A85" s="25">
        <v>79</v>
      </c>
      <c r="B85" s="26" t="s">
        <v>102</v>
      </c>
      <c r="C85" s="26" t="s">
        <v>123</v>
      </c>
      <c r="D85" s="59">
        <v>0.3</v>
      </c>
      <c r="E85" s="52">
        <v>1.75</v>
      </c>
      <c r="F85" s="42">
        <f t="shared" si="9"/>
        <v>2.4900256686074638</v>
      </c>
      <c r="G85" s="39">
        <f t="shared" si="6"/>
        <v>2.4900000000000002</v>
      </c>
      <c r="H85" s="63">
        <f t="shared" si="4"/>
        <v>2.06</v>
      </c>
      <c r="I85" s="55">
        <f t="shared" si="5"/>
        <v>0.43000000000000016</v>
      </c>
      <c r="J85" s="41">
        <f t="shared" si="7"/>
        <v>-2.5668607463558146E-5</v>
      </c>
    </row>
    <row r="86" spans="1:10" s="6" customFormat="1" ht="30">
      <c r="A86" s="25">
        <v>80</v>
      </c>
      <c r="B86" s="26" t="s">
        <v>103</v>
      </c>
      <c r="C86" s="49" t="s">
        <v>118</v>
      </c>
      <c r="D86" s="58">
        <v>0.25</v>
      </c>
      <c r="E86" s="52">
        <v>1.45</v>
      </c>
      <c r="F86" s="42">
        <f t="shared" si="9"/>
        <v>2.0631641254176127</v>
      </c>
      <c r="G86" s="39">
        <f t="shared" si="6"/>
        <v>2.06</v>
      </c>
      <c r="H86" s="63">
        <f t="shared" si="4"/>
        <v>1.7</v>
      </c>
      <c r="I86" s="55">
        <f t="shared" si="5"/>
        <v>0.3600000000000001</v>
      </c>
      <c r="J86" s="41">
        <f t="shared" si="7"/>
        <v>-3.1641254176126843E-3</v>
      </c>
    </row>
    <row r="87" spans="1:10" s="6" customFormat="1">
      <c r="A87" s="25">
        <v>81</v>
      </c>
      <c r="B87" s="26" t="s">
        <v>104</v>
      </c>
      <c r="C87" s="26" t="s">
        <v>125</v>
      </c>
      <c r="D87" s="58">
        <v>14.7</v>
      </c>
      <c r="E87" s="52">
        <v>84.7</v>
      </c>
      <c r="F87" s="42">
        <f t="shared" si="9"/>
        <v>120.51724236060126</v>
      </c>
      <c r="G87" s="39">
        <f t="shared" si="6"/>
        <v>120.52</v>
      </c>
      <c r="H87" s="63">
        <f t="shared" si="4"/>
        <v>99.6</v>
      </c>
      <c r="I87" s="55">
        <f t="shared" si="5"/>
        <v>20.92</v>
      </c>
      <c r="J87" s="41">
        <f t="shared" si="7"/>
        <v>2.7576393987374104E-3</v>
      </c>
    </row>
    <row r="88" spans="1:10" s="6" customFormat="1">
      <c r="A88" s="25">
        <v>82</v>
      </c>
      <c r="B88" s="26" t="s">
        <v>105</v>
      </c>
      <c r="C88" s="26" t="s">
        <v>126</v>
      </c>
      <c r="D88" s="58">
        <v>3.47</v>
      </c>
      <c r="E88" s="52">
        <v>20</v>
      </c>
      <c r="F88" s="42">
        <f t="shared" si="9"/>
        <v>28.457436212656731</v>
      </c>
      <c r="G88" s="39">
        <f t="shared" si="6"/>
        <v>28.46</v>
      </c>
      <c r="H88" s="63">
        <f t="shared" si="4"/>
        <v>23.52</v>
      </c>
      <c r="I88" s="55">
        <f t="shared" si="5"/>
        <v>4.9400000000000013</v>
      </c>
      <c r="J88" s="41">
        <f t="shared" si="7"/>
        <v>2.5637873432700076E-3</v>
      </c>
    </row>
    <row r="89" spans="1:10" s="6" customFormat="1">
      <c r="A89" s="25">
        <v>83</v>
      </c>
      <c r="B89" s="26" t="s">
        <v>106</v>
      </c>
      <c r="C89" s="26" t="s">
        <v>126</v>
      </c>
      <c r="D89" s="58">
        <v>3.47</v>
      </c>
      <c r="E89" s="52">
        <v>20</v>
      </c>
      <c r="F89" s="42">
        <f t="shared" si="9"/>
        <v>28.457436212656731</v>
      </c>
      <c r="G89" s="39">
        <f t="shared" si="6"/>
        <v>28.46</v>
      </c>
      <c r="H89" s="63">
        <f t="shared" si="4"/>
        <v>23.52</v>
      </c>
      <c r="I89" s="55">
        <f t="shared" si="5"/>
        <v>4.9400000000000013</v>
      </c>
      <c r="J89" s="41">
        <f t="shared" si="7"/>
        <v>2.5637873432700076E-3</v>
      </c>
    </row>
    <row r="90" spans="1:10" s="6" customFormat="1">
      <c r="A90" s="25">
        <v>84</v>
      </c>
      <c r="B90" s="26" t="s">
        <v>107</v>
      </c>
      <c r="C90" s="26" t="s">
        <v>126</v>
      </c>
      <c r="D90" s="58">
        <v>10.5</v>
      </c>
      <c r="E90" s="52">
        <v>60.5</v>
      </c>
      <c r="F90" s="42">
        <f t="shared" si="9"/>
        <v>86.083744543286613</v>
      </c>
      <c r="G90" s="39">
        <f t="shared" si="6"/>
        <v>86.08</v>
      </c>
      <c r="H90" s="63">
        <f t="shared" si="4"/>
        <v>71.14</v>
      </c>
      <c r="I90" s="55">
        <f t="shared" si="5"/>
        <v>14.939999999999998</v>
      </c>
      <c r="J90" s="41">
        <f t="shared" si="7"/>
        <v>-3.7445432866149986E-3</v>
      </c>
    </row>
    <row r="91" spans="1:10" s="6" customFormat="1">
      <c r="A91" s="25">
        <v>85</v>
      </c>
      <c r="B91" s="26" t="s">
        <v>108</v>
      </c>
      <c r="C91" s="26" t="s">
        <v>126</v>
      </c>
      <c r="D91" s="58">
        <v>2.1</v>
      </c>
      <c r="E91" s="52">
        <v>12.1</v>
      </c>
      <c r="F91" s="42">
        <f t="shared" si="9"/>
        <v>17.216748908657323</v>
      </c>
      <c r="G91" s="39">
        <f t="shared" si="6"/>
        <v>17.22</v>
      </c>
      <c r="H91" s="63">
        <f t="shared" si="4"/>
        <v>14.23</v>
      </c>
      <c r="I91" s="55">
        <f t="shared" si="5"/>
        <v>2.9899999999999984</v>
      </c>
      <c r="J91" s="41">
        <f t="shared" si="7"/>
        <v>3.2510913426762045E-3</v>
      </c>
    </row>
    <row r="92" spans="1:10" s="6" customFormat="1">
      <c r="A92" s="25">
        <v>86</v>
      </c>
      <c r="B92" s="26" t="s">
        <v>109</v>
      </c>
      <c r="C92" s="26" t="s">
        <v>127</v>
      </c>
      <c r="D92" s="58">
        <v>0.32</v>
      </c>
      <c r="E92" s="52">
        <v>1.82</v>
      </c>
      <c r="F92" s="42">
        <f t="shared" si="9"/>
        <v>2.5896266953517624</v>
      </c>
      <c r="G92" s="39">
        <f t="shared" si="6"/>
        <v>2.59</v>
      </c>
      <c r="H92" s="63">
        <f t="shared" si="4"/>
        <v>2.14</v>
      </c>
      <c r="I92" s="55">
        <f t="shared" si="5"/>
        <v>0.44999999999999973</v>
      </c>
      <c r="J92" s="41">
        <f t="shared" si="7"/>
        <v>3.7330464823748244E-4</v>
      </c>
    </row>
    <row r="93" spans="1:10" s="6" customFormat="1">
      <c r="A93" s="25">
        <v>87</v>
      </c>
      <c r="B93" s="26" t="s">
        <v>110</v>
      </c>
      <c r="C93" s="26" t="s">
        <v>127</v>
      </c>
      <c r="D93" s="58">
        <v>0.63</v>
      </c>
      <c r="E93" s="52">
        <v>3.63</v>
      </c>
      <c r="F93" s="42">
        <f t="shared" si="9"/>
        <v>5.1650246725971964</v>
      </c>
      <c r="G93" s="39">
        <f t="shared" si="6"/>
        <v>5.17</v>
      </c>
      <c r="H93" s="63">
        <f t="shared" si="4"/>
        <v>4.2699999999999996</v>
      </c>
      <c r="I93" s="55">
        <f t="shared" si="5"/>
        <v>0.90000000000000036</v>
      </c>
      <c r="J93" s="41">
        <f t="shared" si="7"/>
        <v>4.9753274028034866E-3</v>
      </c>
    </row>
    <row r="94" spans="1:10" s="6" customFormat="1">
      <c r="A94" s="25">
        <v>88</v>
      </c>
      <c r="B94" s="26" t="s">
        <v>111</v>
      </c>
      <c r="C94" s="26" t="s">
        <v>127</v>
      </c>
      <c r="D94" s="58">
        <v>8.19</v>
      </c>
      <c r="E94" s="52">
        <v>47.19</v>
      </c>
      <c r="F94" s="42">
        <f t="shared" si="9"/>
        <v>67.145320743763548</v>
      </c>
      <c r="G94" s="39">
        <f t="shared" ref="G94:G95" si="10">ROUND(F94,2)</f>
        <v>67.150000000000006</v>
      </c>
      <c r="H94" s="63">
        <f t="shared" si="4"/>
        <v>55.5</v>
      </c>
      <c r="I94" s="55">
        <f t="shared" si="5"/>
        <v>11.650000000000006</v>
      </c>
      <c r="J94" s="41">
        <f t="shared" si="7"/>
        <v>4.6792562364572632E-3</v>
      </c>
    </row>
    <row r="95" spans="1:10" s="6" customFormat="1">
      <c r="A95" s="25">
        <v>89</v>
      </c>
      <c r="B95" s="26" t="s">
        <v>112</v>
      </c>
      <c r="C95" s="26" t="s">
        <v>128</v>
      </c>
      <c r="D95" s="58">
        <v>16.38</v>
      </c>
      <c r="E95" s="52">
        <v>94.38</v>
      </c>
      <c r="F95" s="42">
        <f t="shared" si="9"/>
        <v>134.2906414875271</v>
      </c>
      <c r="G95" s="39">
        <f t="shared" si="10"/>
        <v>134.29</v>
      </c>
      <c r="H95" s="63">
        <f t="shared" si="4"/>
        <v>110.98</v>
      </c>
      <c r="I95" s="55">
        <f t="shared" si="5"/>
        <v>23.309999999999988</v>
      </c>
      <c r="J95" s="41">
        <f t="shared" si="7"/>
        <v>-6.4148752710480039E-4</v>
      </c>
    </row>
    <row r="96" spans="1:10" s="6" customFormat="1">
      <c r="A96" s="25">
        <v>90</v>
      </c>
      <c r="B96" s="26" t="s">
        <v>113</v>
      </c>
      <c r="C96" s="26" t="s">
        <v>126</v>
      </c>
      <c r="D96" s="58">
        <v>4.2</v>
      </c>
      <c r="E96" s="52">
        <v>24.2</v>
      </c>
      <c r="F96" s="42">
        <f t="shared" si="9"/>
        <v>34.433497817314645</v>
      </c>
      <c r="G96" s="39">
        <f>ROUND(F96,2)</f>
        <v>34.43</v>
      </c>
      <c r="H96" s="63">
        <f t="shared" si="4"/>
        <v>28.45</v>
      </c>
      <c r="I96" s="55">
        <f t="shared" si="5"/>
        <v>5.98</v>
      </c>
      <c r="J96" s="41">
        <f t="shared" si="7"/>
        <v>-3.4978173146456015E-3</v>
      </c>
    </row>
    <row r="97" spans="1:10" s="6" customFormat="1">
      <c r="A97" s="35"/>
      <c r="D97" s="56"/>
      <c r="E97" s="27"/>
      <c r="G97" s="27"/>
      <c r="H97" s="27"/>
      <c r="I97" s="27"/>
    </row>
    <row r="98" spans="1:10" s="6" customFormat="1" ht="40.5" customHeight="1">
      <c r="A98" s="36" t="s">
        <v>21</v>
      </c>
      <c r="B98" s="66" t="s">
        <v>22</v>
      </c>
      <c r="C98" s="66"/>
      <c r="D98" s="66"/>
      <c r="E98" s="66"/>
      <c r="F98" s="66"/>
      <c r="G98" s="66"/>
      <c r="H98" s="66"/>
      <c r="I98" s="66"/>
      <c r="J98" s="66"/>
    </row>
    <row r="99" spans="1:10" s="6" customFormat="1">
      <c r="A99" s="36" t="s">
        <v>13</v>
      </c>
      <c r="B99" s="20"/>
      <c r="C99" s="20"/>
      <c r="D99" s="60"/>
      <c r="E99" s="30"/>
      <c r="G99" s="27"/>
      <c r="H99" s="27"/>
      <c r="I99" s="27"/>
    </row>
    <row r="100" spans="1:10" s="6" customFormat="1" ht="18">
      <c r="A100" s="37">
        <v>1</v>
      </c>
      <c r="B100" s="21" t="s">
        <v>15</v>
      </c>
      <c r="C100" s="21"/>
      <c r="D100" s="61"/>
      <c r="E100" s="31"/>
      <c r="G100" s="27"/>
      <c r="H100" s="27"/>
      <c r="I100" s="27"/>
    </row>
    <row r="101" spans="1:10" ht="18">
      <c r="A101" s="37">
        <v>2</v>
      </c>
      <c r="B101" s="6" t="s">
        <v>23</v>
      </c>
      <c r="C101" s="6"/>
      <c r="D101" s="56"/>
      <c r="E101" s="27"/>
      <c r="F101" s="6"/>
      <c r="G101" s="27"/>
      <c r="H101" s="27"/>
      <c r="I101" s="27"/>
      <c r="J101" s="6"/>
    </row>
    <row r="102" spans="1:10" ht="18">
      <c r="A102" s="37">
        <v>3</v>
      </c>
      <c r="B102" s="6" t="s">
        <v>16</v>
      </c>
      <c r="C102" s="6"/>
      <c r="D102" s="56"/>
      <c r="E102" s="27"/>
      <c r="F102" s="6"/>
      <c r="G102" s="27"/>
      <c r="H102" s="27"/>
      <c r="I102" s="27"/>
      <c r="J102" s="6"/>
    </row>
    <row r="103" spans="1:10" ht="18">
      <c r="A103" s="37">
        <v>4</v>
      </c>
      <c r="B103" s="6" t="s">
        <v>17</v>
      </c>
      <c r="C103" s="6"/>
      <c r="D103" s="56"/>
      <c r="E103" s="27"/>
      <c r="F103" s="6"/>
      <c r="G103" s="27"/>
      <c r="H103" s="27"/>
      <c r="I103" s="27"/>
      <c r="J103" s="6"/>
    </row>
  </sheetData>
  <mergeCells count="2">
    <mergeCell ref="B3:J3"/>
    <mergeCell ref="B98:J9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NAietvertais pārrēķins</vt:lpstr>
      <vt:lpstr>Rundāles pils muzejs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2013-09-26T07:06:13Z</dcterms:modified>
</cp:coreProperties>
</file>