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9440" windowHeight="12630"/>
  </bookViews>
  <sheets>
    <sheet name="NAietvertais pārrēķins" sheetId="12" r:id="rId1"/>
    <sheet name="Lapa1" sheetId="13" r:id="rId2"/>
    <sheet name="Lapa2" sheetId="14" r:id="rId3"/>
    <sheet name="Lapa3" sheetId="15" r:id="rId4"/>
  </sheets>
  <definedNames>
    <definedName name="_xlnm._FilterDatabase" localSheetId="0" hidden="1">'NAietvertais pārrēķins'!$A$6:$L$265</definedName>
    <definedName name="_xlnm.Print_Area" localSheetId="0">'NAietvertais pārrēķins'!$A$1:$K$270</definedName>
  </definedNames>
  <calcPr calcId="125725"/>
</workbook>
</file>

<file path=xl/calcChain.xml><?xml version="1.0" encoding="utf-8"?>
<calcChain xmlns="http://schemas.openxmlformats.org/spreadsheetml/2006/main">
  <c r="F224" i="12"/>
  <c r="I264"/>
  <c r="J264" s="1"/>
  <c r="I263"/>
  <c r="J263" s="1"/>
  <c r="I262"/>
  <c r="J262" s="1"/>
  <c r="I261"/>
  <c r="J261" s="1"/>
  <c r="I260"/>
  <c r="J260" s="1"/>
  <c r="I259"/>
  <c r="J259" s="1"/>
  <c r="I258"/>
  <c r="J258" s="1"/>
  <c r="I257"/>
  <c r="J257" s="1"/>
  <c r="I255"/>
  <c r="J255" s="1"/>
  <c r="I254"/>
  <c r="J254" s="1"/>
  <c r="I253"/>
  <c r="J253" s="1"/>
  <c r="I252"/>
  <c r="J252" s="1"/>
  <c r="I250"/>
  <c r="J250" s="1"/>
  <c r="I249"/>
  <c r="J249" s="1"/>
  <c r="I248"/>
  <c r="J248" s="1"/>
  <c r="I247"/>
  <c r="J247" s="1"/>
  <c r="I245"/>
  <c r="J245" s="1"/>
  <c r="I244"/>
  <c r="J244" s="1"/>
  <c r="I243"/>
  <c r="J243" s="1"/>
  <c r="I242"/>
  <c r="J242" s="1"/>
  <c r="I241"/>
  <c r="J241" s="1"/>
  <c r="E264" l="1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5"/>
  <c r="F255" s="1"/>
  <c r="E254"/>
  <c r="F254" s="1"/>
  <c r="E253"/>
  <c r="F253" s="1"/>
  <c r="E252"/>
  <c r="F252" s="1"/>
  <c r="E250"/>
  <c r="F250" s="1"/>
  <c r="E249"/>
  <c r="F249" s="1"/>
  <c r="E248"/>
  <c r="F248" s="1"/>
  <c r="E247"/>
  <c r="F247" s="1"/>
  <c r="E245"/>
  <c r="F245" s="1"/>
  <c r="E244"/>
  <c r="F244" s="1"/>
  <c r="E243"/>
  <c r="F243" s="1"/>
  <c r="E242"/>
  <c r="F242" s="1"/>
  <c r="E241"/>
  <c r="F241" s="1"/>
  <c r="G10"/>
  <c r="G12"/>
  <c r="G13"/>
  <c r="G216" l="1"/>
  <c r="I216" s="1"/>
  <c r="K216" s="1"/>
  <c r="G168"/>
  <c r="I168" s="1"/>
  <c r="K168" s="1"/>
  <c r="G167"/>
  <c r="I167" s="1"/>
  <c r="K167" s="1"/>
  <c r="G166"/>
  <c r="I166" s="1"/>
  <c r="K166" s="1"/>
  <c r="G165"/>
  <c r="I165" s="1"/>
  <c r="K165" s="1"/>
  <c r="G163"/>
  <c r="I163" s="1"/>
  <c r="K163" s="1"/>
  <c r="G162"/>
  <c r="I162" s="1"/>
  <c r="K162" s="1"/>
  <c r="G161"/>
  <c r="I161" s="1"/>
  <c r="K161" s="1"/>
  <c r="G160"/>
  <c r="I160" s="1"/>
  <c r="K160" s="1"/>
  <c r="G116"/>
  <c r="I116" s="1"/>
  <c r="K116" s="1"/>
  <c r="G16"/>
  <c r="I16" s="1"/>
  <c r="K16" s="1"/>
  <c r="G264" l="1"/>
  <c r="K264" s="1"/>
  <c r="G263"/>
  <c r="K263" s="1"/>
  <c r="G262"/>
  <c r="K262" s="1"/>
  <c r="G261"/>
  <c r="K261" s="1"/>
  <c r="G260"/>
  <c r="K260" s="1"/>
  <c r="G259"/>
  <c r="K259" s="1"/>
  <c r="G258"/>
  <c r="K258" s="1"/>
  <c r="G257"/>
  <c r="K257" s="1"/>
  <c r="G255"/>
  <c r="K255" s="1"/>
  <c r="G254"/>
  <c r="K254" s="1"/>
  <c r="G253"/>
  <c r="K253" s="1"/>
  <c r="G252"/>
  <c r="K252" s="1"/>
  <c r="G250"/>
  <c r="K250" s="1"/>
  <c r="G249"/>
  <c r="K249" s="1"/>
  <c r="G248"/>
  <c r="K248" s="1"/>
  <c r="G247"/>
  <c r="K247" s="1"/>
  <c r="G245"/>
  <c r="K245" s="1"/>
  <c r="G244"/>
  <c r="K244" s="1"/>
  <c r="G243"/>
  <c r="K243" s="1"/>
  <c r="G242"/>
  <c r="K242" s="1"/>
  <c r="G241"/>
  <c r="K241" s="1"/>
  <c r="G240"/>
  <c r="I240" s="1"/>
  <c r="K240" s="1"/>
  <c r="G239"/>
  <c r="I239" s="1"/>
  <c r="K239" s="1"/>
  <c r="G237"/>
  <c r="I237" s="1"/>
  <c r="K237" s="1"/>
  <c r="G236"/>
  <c r="I236" s="1"/>
  <c r="K236" s="1"/>
  <c r="G235"/>
  <c r="I235" s="1"/>
  <c r="K235" s="1"/>
  <c r="G234"/>
  <c r="I234" s="1"/>
  <c r="K234" s="1"/>
  <c r="G233"/>
  <c r="I233" s="1"/>
  <c r="K233" s="1"/>
  <c r="G229"/>
  <c r="I229" s="1"/>
  <c r="K229" s="1"/>
  <c r="G228"/>
  <c r="I228" s="1"/>
  <c r="K228" s="1"/>
  <c r="G227"/>
  <c r="K227" s="1"/>
  <c r="G226"/>
  <c r="I226" s="1"/>
  <c r="K226" s="1"/>
  <c r="G225"/>
  <c r="I225" s="1"/>
  <c r="K225" s="1"/>
  <c r="G224"/>
  <c r="K224" s="1"/>
  <c r="G223"/>
  <c r="I223" s="1"/>
  <c r="K223" s="1"/>
  <c r="G222"/>
  <c r="I222" s="1"/>
  <c r="K222" s="1"/>
  <c r="G220"/>
  <c r="I220" s="1"/>
  <c r="K220" s="1"/>
  <c r="G219"/>
  <c r="I219" s="1"/>
  <c r="K219" s="1"/>
  <c r="G218"/>
  <c r="I218" s="1"/>
  <c r="K218" s="1"/>
  <c r="G217"/>
  <c r="I217" s="1"/>
  <c r="K217" s="1"/>
  <c r="G214"/>
  <c r="I214" s="1"/>
  <c r="K214" s="1"/>
  <c r="G213"/>
  <c r="I213" s="1"/>
  <c r="K213" s="1"/>
  <c r="G212"/>
  <c r="I212" s="1"/>
  <c r="K212" s="1"/>
  <c r="G211"/>
  <c r="I211" s="1"/>
  <c r="K211" s="1"/>
  <c r="G210"/>
  <c r="I210" s="1"/>
  <c r="K210" s="1"/>
  <c r="G208"/>
  <c r="I208" s="1"/>
  <c r="K208" s="1"/>
  <c r="G207"/>
  <c r="I207" s="1"/>
  <c r="K207" s="1"/>
  <c r="G206"/>
  <c r="I206" s="1"/>
  <c r="K206" s="1"/>
  <c r="G205"/>
  <c r="I205" s="1"/>
  <c r="K205" s="1"/>
  <c r="G204"/>
  <c r="I204" s="1"/>
  <c r="K204" s="1"/>
  <c r="G201"/>
  <c r="I201" s="1"/>
  <c r="K201" s="1"/>
  <c r="G200"/>
  <c r="I200" s="1"/>
  <c r="K200" s="1"/>
  <c r="G199"/>
  <c r="I199" s="1"/>
  <c r="K199" s="1"/>
  <c r="G197"/>
  <c r="I197" s="1"/>
  <c r="K197" s="1"/>
  <c r="G196"/>
  <c r="I196" s="1"/>
  <c r="K196" s="1"/>
  <c r="G195"/>
  <c r="I195" s="1"/>
  <c r="K195" s="1"/>
  <c r="G192"/>
  <c r="I192" s="1"/>
  <c r="K192" s="1"/>
  <c r="G191"/>
  <c r="I191" s="1"/>
  <c r="K191" s="1"/>
  <c r="G190"/>
  <c r="I190" s="1"/>
  <c r="K190" s="1"/>
  <c r="G189"/>
  <c r="I189" s="1"/>
  <c r="K189" s="1"/>
  <c r="G188"/>
  <c r="I188" s="1"/>
  <c r="K188" s="1"/>
  <c r="G186"/>
  <c r="I186" s="1"/>
  <c r="K186" s="1"/>
  <c r="G185"/>
  <c r="I185" s="1"/>
  <c r="K185" s="1"/>
  <c r="G184"/>
  <c r="I184" s="1"/>
  <c r="K184" s="1"/>
  <c r="G183"/>
  <c r="I183" s="1"/>
  <c r="K183" s="1"/>
  <c r="G182"/>
  <c r="I182" s="1"/>
  <c r="K182" s="1"/>
  <c r="G180"/>
  <c r="I180" s="1"/>
  <c r="K180" s="1"/>
  <c r="G179"/>
  <c r="I179" s="1"/>
  <c r="K179" s="1"/>
  <c r="G178"/>
  <c r="I178" s="1"/>
  <c r="K178" s="1"/>
  <c r="G177"/>
  <c r="I177" s="1"/>
  <c r="K177" s="1"/>
  <c r="G176"/>
  <c r="I176" s="1"/>
  <c r="K176" s="1"/>
  <c r="G174"/>
  <c r="I174" s="1"/>
  <c r="K174" s="1"/>
  <c r="G173"/>
  <c r="I173" s="1"/>
  <c r="K173" s="1"/>
  <c r="G172"/>
  <c r="I172" s="1"/>
  <c r="K172" s="1"/>
  <c r="G171"/>
  <c r="I171" s="1"/>
  <c r="K171" s="1"/>
  <c r="G170"/>
  <c r="I170" s="1"/>
  <c r="K170" s="1"/>
  <c r="G159"/>
  <c r="I159" s="1"/>
  <c r="K159" s="1"/>
  <c r="G157"/>
  <c r="I157" s="1"/>
  <c r="K157" s="1"/>
  <c r="G156"/>
  <c r="I156" s="1"/>
  <c r="K156" s="1"/>
  <c r="G155"/>
  <c r="I155" s="1"/>
  <c r="K155" s="1"/>
  <c r="G154"/>
  <c r="I154" s="1"/>
  <c r="K154" s="1"/>
  <c r="G153"/>
  <c r="I153" s="1"/>
  <c r="K153" s="1"/>
  <c r="G151"/>
  <c r="I151" s="1"/>
  <c r="K151" s="1"/>
  <c r="G150"/>
  <c r="I150" s="1"/>
  <c r="K150" s="1"/>
  <c r="G149"/>
  <c r="I149" s="1"/>
  <c r="K149" s="1"/>
  <c r="G148"/>
  <c r="I148" s="1"/>
  <c r="K148" s="1"/>
  <c r="G147"/>
  <c r="I147" s="1"/>
  <c r="K147" s="1"/>
  <c r="G145"/>
  <c r="I145" s="1"/>
  <c r="K145" s="1"/>
  <c r="G144"/>
  <c r="I144" s="1"/>
  <c r="K144" s="1"/>
  <c r="G143"/>
  <c r="I143" s="1"/>
  <c r="K143" s="1"/>
  <c r="G142"/>
  <c r="I142" s="1"/>
  <c r="K142" s="1"/>
  <c r="G141"/>
  <c r="I141" s="1"/>
  <c r="K141" s="1"/>
  <c r="G139"/>
  <c r="I139" s="1"/>
  <c r="K139" s="1"/>
  <c r="G138"/>
  <c r="I138" s="1"/>
  <c r="K138" s="1"/>
  <c r="G137"/>
  <c r="I137" s="1"/>
  <c r="K137" s="1"/>
  <c r="G136"/>
  <c r="I136" s="1"/>
  <c r="K136" s="1"/>
  <c r="G135"/>
  <c r="I135" s="1"/>
  <c r="K135" s="1"/>
  <c r="G133"/>
  <c r="I133" s="1"/>
  <c r="K133" s="1"/>
  <c r="G132"/>
  <c r="I132" s="1"/>
  <c r="K132" s="1"/>
  <c r="G131"/>
  <c r="I131" s="1"/>
  <c r="K131" s="1"/>
  <c r="G130"/>
  <c r="I130" s="1"/>
  <c r="K130" s="1"/>
  <c r="G129"/>
  <c r="I129" s="1"/>
  <c r="K129" s="1"/>
  <c r="G126"/>
  <c r="I126" s="1"/>
  <c r="K126" s="1"/>
  <c r="G125"/>
  <c r="I125" s="1"/>
  <c r="K125" s="1"/>
  <c r="G124"/>
  <c r="I124" s="1"/>
  <c r="K124" s="1"/>
  <c r="G123"/>
  <c r="I123" s="1"/>
  <c r="K123" s="1"/>
  <c r="G122"/>
  <c r="I122" s="1"/>
  <c r="K122" s="1"/>
  <c r="G120"/>
  <c r="I120" s="1"/>
  <c r="K120" s="1"/>
  <c r="G119"/>
  <c r="I119" s="1"/>
  <c r="K119" s="1"/>
  <c r="G118"/>
  <c r="I118" s="1"/>
  <c r="K118" s="1"/>
  <c r="G117"/>
  <c r="I117" s="1"/>
  <c r="K117" s="1"/>
  <c r="G114"/>
  <c r="I114" s="1"/>
  <c r="K114" s="1"/>
  <c r="G113"/>
  <c r="I113" s="1"/>
  <c r="K113" s="1"/>
  <c r="G112"/>
  <c r="I112" s="1"/>
  <c r="K112" s="1"/>
  <c r="G111"/>
  <c r="I111" s="1"/>
  <c r="K111" s="1"/>
  <c r="G110"/>
  <c r="I110" s="1"/>
  <c r="K110" s="1"/>
  <c r="G107"/>
  <c r="I107" s="1"/>
  <c r="K107" s="1"/>
  <c r="G106"/>
  <c r="I106" s="1"/>
  <c r="K106" s="1"/>
  <c r="G105"/>
  <c r="I105" s="1"/>
  <c r="K105" s="1"/>
  <c r="G104"/>
  <c r="I104" s="1"/>
  <c r="K104" s="1"/>
  <c r="G103"/>
  <c r="I103" s="1"/>
  <c r="K103" s="1"/>
  <c r="G101"/>
  <c r="I101" s="1"/>
  <c r="K101" s="1"/>
  <c r="G100"/>
  <c r="I100" s="1"/>
  <c r="K100" s="1"/>
  <c r="G99"/>
  <c r="I99" s="1"/>
  <c r="K99" s="1"/>
  <c r="G97"/>
  <c r="I97" s="1"/>
  <c r="K97" s="1"/>
  <c r="G96"/>
  <c r="I96" s="1"/>
  <c r="K96" s="1"/>
  <c r="G95"/>
  <c r="I95" s="1"/>
  <c r="K95" s="1"/>
  <c r="G92"/>
  <c r="I92" s="1"/>
  <c r="K92" s="1"/>
  <c r="G91"/>
  <c r="I91" s="1"/>
  <c r="K91" s="1"/>
  <c r="G90"/>
  <c r="I90" s="1"/>
  <c r="K90" s="1"/>
  <c r="G89"/>
  <c r="I89" s="1"/>
  <c r="K89" s="1"/>
  <c r="G88"/>
  <c r="I88" s="1"/>
  <c r="K88" s="1"/>
  <c r="G86"/>
  <c r="I86" s="1"/>
  <c r="K86" s="1"/>
  <c r="G85"/>
  <c r="I85" s="1"/>
  <c r="K85" s="1"/>
  <c r="G84"/>
  <c r="I84" s="1"/>
  <c r="K84" s="1"/>
  <c r="G81"/>
  <c r="I81" s="1"/>
  <c r="K81" s="1"/>
  <c r="G80"/>
  <c r="I80" s="1"/>
  <c r="K80" s="1"/>
  <c r="G79"/>
  <c r="I79" s="1"/>
  <c r="K79" s="1"/>
  <c r="G78"/>
  <c r="I78" s="1"/>
  <c r="K78" s="1"/>
  <c r="G76"/>
  <c r="I76" s="1"/>
  <c r="K76" s="1"/>
  <c r="G75"/>
  <c r="I75" s="1"/>
  <c r="K75" s="1"/>
  <c r="G74"/>
  <c r="I74" s="1"/>
  <c r="K74" s="1"/>
  <c r="G73"/>
  <c r="I73" s="1"/>
  <c r="K73" s="1"/>
  <c r="G71"/>
  <c r="I71" s="1"/>
  <c r="K71" s="1"/>
  <c r="G70"/>
  <c r="I70" s="1"/>
  <c r="K70" s="1"/>
  <c r="G69"/>
  <c r="I69" s="1"/>
  <c r="K69" s="1"/>
  <c r="G68"/>
  <c r="I68" s="1"/>
  <c r="K68" s="1"/>
  <c r="G66"/>
  <c r="I66" s="1"/>
  <c r="K66" s="1"/>
  <c r="G65"/>
  <c r="I65" s="1"/>
  <c r="K65" s="1"/>
  <c r="G64"/>
  <c r="I64" s="1"/>
  <c r="K64" s="1"/>
  <c r="G63"/>
  <c r="I63" s="1"/>
  <c r="K63" s="1"/>
  <c r="G60"/>
  <c r="I60" s="1"/>
  <c r="K60" s="1"/>
  <c r="G59"/>
  <c r="I59" s="1"/>
  <c r="K59" s="1"/>
  <c r="G58"/>
  <c r="I58" s="1"/>
  <c r="K58" s="1"/>
  <c r="G57"/>
  <c r="I57" s="1"/>
  <c r="K57" s="1"/>
  <c r="G55"/>
  <c r="I55" s="1"/>
  <c r="K55" s="1"/>
  <c r="G54"/>
  <c r="I54" s="1"/>
  <c r="K54" s="1"/>
  <c r="G53"/>
  <c r="I53" s="1"/>
  <c r="K53" s="1"/>
  <c r="G52"/>
  <c r="I52" s="1"/>
  <c r="K52" s="1"/>
  <c r="G50"/>
  <c r="I50" s="1"/>
  <c r="K50" s="1"/>
  <c r="G49"/>
  <c r="I49" s="1"/>
  <c r="K49" s="1"/>
  <c r="G48"/>
  <c r="I48" s="1"/>
  <c r="K48" s="1"/>
  <c r="G46"/>
  <c r="I46" s="1"/>
  <c r="K46" s="1"/>
  <c r="G45"/>
  <c r="I45" s="1"/>
  <c r="K45" s="1"/>
  <c r="G44"/>
  <c r="I44" s="1"/>
  <c r="K44" s="1"/>
  <c r="G42"/>
  <c r="I42" s="1"/>
  <c r="K42" s="1"/>
  <c r="G41"/>
  <c r="I41" s="1"/>
  <c r="K41" s="1"/>
  <c r="G40"/>
  <c r="I40" s="1"/>
  <c r="K40" s="1"/>
  <c r="G39"/>
  <c r="I39" s="1"/>
  <c r="K39" s="1"/>
  <c r="G35"/>
  <c r="I35" s="1"/>
  <c r="K35" s="1"/>
  <c r="G37"/>
  <c r="I37" s="1"/>
  <c r="K37" s="1"/>
  <c r="G36"/>
  <c r="I36" s="1"/>
  <c r="K36" s="1"/>
  <c r="G34"/>
  <c r="I34" s="1"/>
  <c r="K34" s="1"/>
  <c r="G31"/>
  <c r="I31" s="1"/>
  <c r="K31" s="1"/>
  <c r="G30"/>
  <c r="I30" s="1"/>
  <c r="K30" s="1"/>
  <c r="G29"/>
  <c r="I29" s="1"/>
  <c r="K29" s="1"/>
  <c r="G28"/>
  <c r="I28" s="1"/>
  <c r="K28" s="1"/>
  <c r="G27"/>
  <c r="I27" s="1"/>
  <c r="K27" s="1"/>
  <c r="G22"/>
  <c r="I22" s="1"/>
  <c r="K22" s="1"/>
  <c r="G24"/>
  <c r="I24" s="1"/>
  <c r="K24" s="1"/>
  <c r="G25"/>
  <c r="I25" s="1"/>
  <c r="K25" s="1"/>
  <c r="G23"/>
  <c r="I23" s="1"/>
  <c r="K23" s="1"/>
  <c r="G21"/>
  <c r="I21" s="1"/>
  <c r="K21" s="1"/>
  <c r="G18"/>
  <c r="I18" s="1"/>
  <c r="K18" s="1"/>
  <c r="G17"/>
  <c r="I17" s="1"/>
  <c r="K17" s="1"/>
  <c r="G15"/>
  <c r="I15" s="1"/>
  <c r="K15" s="1"/>
  <c r="I10" l="1"/>
  <c r="K10" s="1"/>
  <c r="I12"/>
  <c r="K12" s="1"/>
  <c r="I13"/>
  <c r="K13" s="1"/>
</calcChain>
</file>

<file path=xl/sharedStrings.xml><?xml version="1.0" encoding="utf-8"?>
<sst xmlns="http://schemas.openxmlformats.org/spreadsheetml/2006/main" count="758" uniqueCount="404">
  <si>
    <t>Normatīvā akta pants, daļa, punkts (ja ir)</t>
  </si>
  <si>
    <t>Nr.p.k.</t>
  </si>
  <si>
    <t>1.</t>
  </si>
  <si>
    <t>(4)=(3)/0,702804</t>
  </si>
  <si>
    <t>2.</t>
  </si>
  <si>
    <t>3.</t>
  </si>
  <si>
    <t>5.</t>
  </si>
  <si>
    <t>1.1.</t>
  </si>
  <si>
    <t>1.2.</t>
  </si>
  <si>
    <t>2.1.</t>
  </si>
  <si>
    <t>2.2.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</si>
  <si>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</si>
  <si>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</si>
  <si>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</si>
  <si>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</si>
  <si>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</si>
  <si>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</si>
  <si>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</si>
  <si>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</si>
  <si>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</si>
  <si>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7.1.</t>
  </si>
  <si>
    <t>7.2.</t>
  </si>
  <si>
    <t>8.1.</t>
  </si>
  <si>
    <t>8.2.</t>
  </si>
  <si>
    <t>6.</t>
  </si>
  <si>
    <t>11.</t>
  </si>
  <si>
    <t>12.</t>
  </si>
  <si>
    <t>9.</t>
  </si>
  <si>
    <t>10.</t>
  </si>
  <si>
    <t>Mērvienība</t>
  </si>
  <si>
    <t>4.</t>
  </si>
  <si>
    <t>7.</t>
  </si>
  <si>
    <t>8.</t>
  </si>
  <si>
    <t>Pielikums</t>
  </si>
  <si>
    <t>Normatīvā akta nosaukums:</t>
  </si>
  <si>
    <t>Pielikums Ministru kabineta noteikumu projekta sākotnējās ietekmes novērtējuma ziņojumam (anotācijai)</t>
  </si>
  <si>
    <t>Muzeja pastāvīgo ekspozīciju apskate individuāliem apmeklētājiem</t>
  </si>
  <si>
    <t>Pastāvīgās ekspozīcijas apskate skolēniem, studentiem, pensionāriem</t>
  </si>
  <si>
    <t>1.1.1.</t>
  </si>
  <si>
    <t>1.1.2.</t>
  </si>
  <si>
    <t>1.1.3.</t>
  </si>
  <si>
    <t>1.1.4.</t>
  </si>
  <si>
    <t>Romana Sutas un Aleksandras Beļcovas muzejā</t>
  </si>
  <si>
    <t>Dekoratīvās mākslas un dizaina muzejā</t>
  </si>
  <si>
    <t>Mākslas muzejā "Rīgas Birža"</t>
  </si>
  <si>
    <t>1 apmeklējums</t>
  </si>
  <si>
    <t>Pastāvīgās ekspozīcijas apskate pārējiem apmeklētājiem</t>
  </si>
  <si>
    <t>1.2.1.</t>
  </si>
  <si>
    <t>1.2.2.</t>
  </si>
  <si>
    <t>1.2.3.</t>
  </si>
  <si>
    <t>1.2.4.</t>
  </si>
  <si>
    <t>Muzeja pastāvīgo ekspozīciju apskate, apmeklējot muzeju grupās (grupā vairāk par 10 apmeklētājiem)</t>
  </si>
  <si>
    <t>Pastāvīgās ekspozīcijas apskate skolēniem, studentiem, pensionāriem grupās</t>
  </si>
  <si>
    <t>2.1.1.</t>
  </si>
  <si>
    <t>2.1.2.</t>
  </si>
  <si>
    <t>2.1.3.</t>
  </si>
  <si>
    <t>2.1.4.</t>
  </si>
  <si>
    <t>1 apmeklējums 1 personai</t>
  </si>
  <si>
    <t>2.1.5.</t>
  </si>
  <si>
    <t>Latvijas Nacionālā mākslas muzeja Ārzemju mākslas departamenta ekspozīcijā</t>
  </si>
  <si>
    <t>Pastāvīgās ekspozīcijas apskate pārējiem apmeklētājiem grupās</t>
  </si>
  <si>
    <t>2.2.1.</t>
  </si>
  <si>
    <t>2.2.2.</t>
  </si>
  <si>
    <t>2.2.3.</t>
  </si>
  <si>
    <t>2.2.4.</t>
  </si>
  <si>
    <t>2.2.5.</t>
  </si>
  <si>
    <t>3.4.</t>
  </si>
  <si>
    <t>3.1.1.</t>
  </si>
  <si>
    <t>3.1.2.</t>
  </si>
  <si>
    <t>3.1.3.</t>
  </si>
  <si>
    <t>3.1.4.</t>
  </si>
  <si>
    <t>Muzeja veidotu izstāžu apskate individuāliem apmeklētājiem</t>
  </si>
  <si>
    <t>3.2.1.</t>
  </si>
  <si>
    <t>3.2.2.</t>
  </si>
  <si>
    <t>3.2.3.</t>
  </si>
  <si>
    <t>3.2.4.</t>
  </si>
  <si>
    <t>Izstādes apskate mazajā izstāžu zālē vai vestibilā skolēniem, studentiem, pensionāriem</t>
  </si>
  <si>
    <t>Izstādes apskate mazajā izstāžu zālē vai vestibilā pārējiem apmeklētājiem</t>
  </si>
  <si>
    <t>Izstāžu zāles Arsenāls mazajā izstāžu zālē</t>
  </si>
  <si>
    <t>Dekoratīvās mākslas un dizaina muzeja vestibilā</t>
  </si>
  <si>
    <t>Mākslas muzeja "Rīgas Birža" mazajā izstāžu zālē</t>
  </si>
  <si>
    <t>3.3.1.</t>
  </si>
  <si>
    <t>3.3.2.</t>
  </si>
  <si>
    <t>3.3.3.</t>
  </si>
  <si>
    <t>3.4.1.</t>
  </si>
  <si>
    <t>3.4.2.</t>
  </si>
  <si>
    <t>3.4.3.</t>
  </si>
  <si>
    <t>3.5.</t>
  </si>
  <si>
    <t>3.6.</t>
  </si>
  <si>
    <t>3.5.1.</t>
  </si>
  <si>
    <t>3.5.2.</t>
  </si>
  <si>
    <t>3.5.3.</t>
  </si>
  <si>
    <t>3.5.4.</t>
  </si>
  <si>
    <t>3.6.1.</t>
  </si>
  <si>
    <t>3.6.2.</t>
  </si>
  <si>
    <t>3.6.3.</t>
  </si>
  <si>
    <t>3.6.4.</t>
  </si>
  <si>
    <t>4.1.1.</t>
  </si>
  <si>
    <t>4.1.2.</t>
  </si>
  <si>
    <t>4.1.3.</t>
  </si>
  <si>
    <t>4.1.4.</t>
  </si>
  <si>
    <t>4.2.1.</t>
  </si>
  <si>
    <t>4.2.2.</t>
  </si>
  <si>
    <t>4.2.3.</t>
  </si>
  <si>
    <t>4.2.4.</t>
  </si>
  <si>
    <t>Muzeja veidotu izstāžu apskate, apmeklējot muzeju grupās (grupā vairāk par 10 apmeklētājiem)</t>
  </si>
  <si>
    <t>Izstādes apskate skolēniem, studentiem, pensionāriem grupās</t>
  </si>
  <si>
    <t>Izstādes apskate pārējiem apmeklētājiem grupās2</t>
  </si>
  <si>
    <t>4.3.1.</t>
  </si>
  <si>
    <t>4.3.2.</t>
  </si>
  <si>
    <t>4.3.3.</t>
  </si>
  <si>
    <t>4.3.4.</t>
  </si>
  <si>
    <t>4.4.</t>
  </si>
  <si>
    <t>4.4.1.</t>
  </si>
  <si>
    <t>4.4.2.</t>
  </si>
  <si>
    <t>4.4.3.</t>
  </si>
  <si>
    <t>4.4.4.</t>
  </si>
  <si>
    <t>Apvienotā biļete un gada biļete pastāvīgās ekspozīcijas un izstāžu apskatei individuāliem apmeklētājiem</t>
  </si>
  <si>
    <t>5.1.1.</t>
  </si>
  <si>
    <t>5.1.2.</t>
  </si>
  <si>
    <t>5.1.3.</t>
  </si>
  <si>
    <t>5.2.1.</t>
  </si>
  <si>
    <t>5.2.2.</t>
  </si>
  <si>
    <t>5.2.3.</t>
  </si>
  <si>
    <t>Gada biļete pastāvīgo ekspozīciju un izstāžu apmeklējumiem visās Latvijas Nacionālā mākslas muzeja ēkās pārējiem apmeklētājiem</t>
  </si>
  <si>
    <t>Abonementa biļete ar derīguma termiņu 1 gads 1 personai</t>
  </si>
  <si>
    <t>5.4.</t>
  </si>
  <si>
    <t>6.1.</t>
  </si>
  <si>
    <t>6.1.1.</t>
  </si>
  <si>
    <t>6.1.2.</t>
  </si>
  <si>
    <t>6.1.3.</t>
  </si>
  <si>
    <t>6.2.</t>
  </si>
  <si>
    <t>6.2.1.</t>
  </si>
  <si>
    <t>6.2.2.</t>
  </si>
  <si>
    <t>6.2.3.</t>
  </si>
  <si>
    <t>Apvienotā biļete pastāvīgās ekspozīcijas un izstāžu apskatei apmeklētājam grupā (grupā vairāk par 10 apmeklētājiem) un ģimenes biļete</t>
  </si>
  <si>
    <t>6.3.</t>
  </si>
  <si>
    <t>6.3.1.</t>
  </si>
  <si>
    <t>6.3.2.</t>
  </si>
  <si>
    <t>6.3.3.</t>
  </si>
  <si>
    <t>6.3.4.</t>
  </si>
  <si>
    <t>6.3.5.</t>
  </si>
  <si>
    <t>Izstāžu zālē Arsenāls</t>
  </si>
  <si>
    <t>1 apmeklējums ģimenei</t>
  </si>
  <si>
    <t>Ģimenes biļete pastāvīgās ekspozīcijas un izstāžu apskatei vienā Latvijas Nacionālā mākslas muzeja ēkā (1–2 pieaugušie ar 1–4 bērniem vai viena daudzbērnu ģimene)</t>
  </si>
  <si>
    <t>Gida pakalpojums muzeja ekspozīcijās un izstādēs (grupā ne vairāk par 25 cilvēkiem)</t>
  </si>
  <si>
    <t>Gida pakalpojums muzeja ekspozīcijās un izstādēs latviešu un krievu valodā skolēniem; latviešu valodā studentiem un pensionāriem</t>
  </si>
  <si>
    <t>7.1.1.</t>
  </si>
  <si>
    <t>7.1.2.</t>
  </si>
  <si>
    <t>7.1.3.</t>
  </si>
  <si>
    <t>7.1.4.</t>
  </si>
  <si>
    <t>7.1.5.</t>
  </si>
  <si>
    <t>1 grupa</t>
  </si>
  <si>
    <t>7.2.1.</t>
  </si>
  <si>
    <t>7.2.2.</t>
  </si>
  <si>
    <t>7.2.3.</t>
  </si>
  <si>
    <t>7.2.4.</t>
  </si>
  <si>
    <t>7.2.5.</t>
  </si>
  <si>
    <t>Gida pakalpojums muzeja ekspozīcijās un izstādēs latviešu valodā pārējiem apmeklētājiem</t>
  </si>
  <si>
    <t>Gida pakalpojums muzeja ekspozīcijās un izstādēs svešvalodās (krievu, angļu, vācu) visiem apmeklētājiem, izņemot skolēniem krievu valodā</t>
  </si>
  <si>
    <t>7.3.</t>
  </si>
  <si>
    <t>7.3.1.</t>
  </si>
  <si>
    <t>7.3.2.</t>
  </si>
  <si>
    <t>7.3.3.</t>
  </si>
  <si>
    <t>7.3.4.</t>
  </si>
  <si>
    <t>7.3.5.</t>
  </si>
  <si>
    <t>8.1.1.</t>
  </si>
  <si>
    <t>8.1.2.</t>
  </si>
  <si>
    <t>8.1.3.</t>
  </si>
  <si>
    <t>8.1.4.</t>
  </si>
  <si>
    <t>8.1.5.</t>
  </si>
  <si>
    <t>Muzeja pedagoģiskās un mūžizglītības programmas individuālajiem apmeklētājiem</t>
  </si>
  <si>
    <t>Praktiskās nodarbības apmeklējums pastāvīgajā ekspozīcijā vai izstādē muzeja pedagoģiskajā programmā "Radošā darbnīca" individuālajiem apmeklētājiem; nodarbības ilgums 60–90 minūtes</t>
  </si>
  <si>
    <t>Praktiskās nodarbības apmeklējums pastāvīgajā ekspozīcijā vai izstādē muzeja pedagoģiskajā programmā "Radošā darbnīca" individuālajiem apmeklētājiem; nodarbības ilgums 90–120 minūtes</t>
  </si>
  <si>
    <t>8.2.1.</t>
  </si>
  <si>
    <t>8.2.2.</t>
  </si>
  <si>
    <t>8.2.3.</t>
  </si>
  <si>
    <t>8.2.4.</t>
  </si>
  <si>
    <t>8.2.5.</t>
  </si>
  <si>
    <t>Muzeja speciālista sagatavotas lekcijas apmeklējums muzeja pedagoģiskās programmas ietvaros skolēniem, studentiem, pensionāriem; lekcijas ilgums 45–60 minūtes (lekciju grupā 5–25 apmeklētāji)</t>
  </si>
  <si>
    <t>8.3.</t>
  </si>
  <si>
    <t>8.3.1.</t>
  </si>
  <si>
    <t>8.3.2.</t>
  </si>
  <si>
    <t>8.3.3.</t>
  </si>
  <si>
    <t>8.3.4.</t>
  </si>
  <si>
    <t>8.3.5.</t>
  </si>
  <si>
    <t>8.4.</t>
  </si>
  <si>
    <t>8.4.1.</t>
  </si>
  <si>
    <t>8.4.2.</t>
  </si>
  <si>
    <t>8.4.3.</t>
  </si>
  <si>
    <t>8.4.4.</t>
  </si>
  <si>
    <t>8.4.5.</t>
  </si>
  <si>
    <t>Muzeja speciālista sagatavotas lekcijas apmeklējums muzeja pedagoģiskās programmas ietvaros pieaugušajiem; lekcijas ilgums 45–60 minūtes (lekciju grupā 5–25 apmeklētāji)</t>
  </si>
  <si>
    <t>Muzeja speciālista sagatavotas lekcijas apmeklējums muzeja pedagoģiskās programmas ietvaros skolēniem, studentiem, pensionāriem; lekcijas ilgums 60–120 minūtes (lekciju grupā 5–25 apmeklētāji)</t>
  </si>
  <si>
    <t>Muzeja speciālista sagatavotas lekcijas apmeklējums muzeja pedagoģiskās programmas ietvaros pieaugušajiem; lekcijas ilgums 60–120 minūtes (lekciju grupā 5–25 apmeklētāji)</t>
  </si>
  <si>
    <t>8.5.</t>
  </si>
  <si>
    <t>8.5.1.</t>
  </si>
  <si>
    <t>8.5.2.</t>
  </si>
  <si>
    <t>8.5.3.</t>
  </si>
  <si>
    <t>8.5.4.</t>
  </si>
  <si>
    <t>8.5.5.</t>
  </si>
  <si>
    <t>8.6.</t>
  </si>
  <si>
    <t>8.6.1.</t>
  </si>
  <si>
    <t>8.6.2.</t>
  </si>
  <si>
    <t>8.6.3.</t>
  </si>
  <si>
    <t>8.6.4.</t>
  </si>
  <si>
    <t>8.6.5.</t>
  </si>
  <si>
    <t>8.7.</t>
  </si>
  <si>
    <t>8.7.1.</t>
  </si>
  <si>
    <t>8.7.2.</t>
  </si>
  <si>
    <t>8.7.3.</t>
  </si>
  <si>
    <t>8.8.</t>
  </si>
  <si>
    <t>Sezonas abonements lekciju cikla apmeklējumam skolēniem, studentiem, pensionāriem</t>
  </si>
  <si>
    <t>Sezonas abonements lekciju cikla apmeklējumam pieaugušajiem</t>
  </si>
  <si>
    <t>1 lekcijas apmeklējums lekciju cikla ietvaros</t>
  </si>
  <si>
    <t>1 abonements 16 lekciju apmeklējumam</t>
  </si>
  <si>
    <t>1 lekcijas apmeklējums</t>
  </si>
  <si>
    <t>1 abonements 5 nodarbību apmeklējumam</t>
  </si>
  <si>
    <t>8.9.</t>
  </si>
  <si>
    <t>8.9.1.</t>
  </si>
  <si>
    <t>8.9.2.</t>
  </si>
  <si>
    <t>8.9.3.</t>
  </si>
  <si>
    <t>8.9.4.</t>
  </si>
  <si>
    <t>8.9.5.</t>
  </si>
  <si>
    <t>8.10.</t>
  </si>
  <si>
    <t>8.10.1.</t>
  </si>
  <si>
    <t>8.10.2.</t>
  </si>
  <si>
    <t>8.10.3.</t>
  </si>
  <si>
    <t>8.10.4.</t>
  </si>
  <si>
    <t>8.10.5.</t>
  </si>
  <si>
    <t>8.11.</t>
  </si>
  <si>
    <t>8.11.1.</t>
  </si>
  <si>
    <t>8.11.2.</t>
  </si>
  <si>
    <t>8.11.3.</t>
  </si>
  <si>
    <t>8.11.4.</t>
  </si>
  <si>
    <t>8.11.5.</t>
  </si>
  <si>
    <t>8.12.</t>
  </si>
  <si>
    <t>8.12.1.</t>
  </si>
  <si>
    <t>8.12.2.</t>
  </si>
  <si>
    <t>8.12.3.</t>
  </si>
  <si>
    <t>8.12.4.</t>
  </si>
  <si>
    <t>8.12.5.</t>
  </si>
  <si>
    <t>8.13.</t>
  </si>
  <si>
    <t>8.13.1.</t>
  </si>
  <si>
    <t>8.13.1.1.</t>
  </si>
  <si>
    <t>8.13.1.2.</t>
  </si>
  <si>
    <t>8.13.1.3.</t>
  </si>
  <si>
    <t>Audiogida izmantošana muzeja pastāvīgās ekspozīcijas apskatei</t>
  </si>
  <si>
    <t>Audiogida izmantošana muzeja pastāvīgās ekspozīcijas apskatei pieaugušo grupām (grupā vairāk par 10 apmeklētājiem), skolēniem, studentiem un pensionāriem</t>
  </si>
  <si>
    <t>1 izmantošanas reize</t>
  </si>
  <si>
    <t>8.13.2.</t>
  </si>
  <si>
    <t>8.13.2.1.</t>
  </si>
  <si>
    <t>8.13.2.2.</t>
  </si>
  <si>
    <t>8.13.2.3.</t>
  </si>
  <si>
    <t>Audiogida izmantošana muzeja pastāvīgās ekspozīcijas apskatei pieaugušajiem</t>
  </si>
  <si>
    <t>Muzeja pedagoģiskās un mūžizglītības programmas vadīšana apmeklētājiem grupās</t>
  </si>
  <si>
    <t>Zīmēšanas vai veidošanas nodarbības vadīšana pastāvīgajā ekspozīcijā vai izstādē pirmsskolas vecuma bērnu grupai (grupā ne vairāk kā 15 bērni); nodarbības ilgums 45–60 minūtes</t>
  </si>
  <si>
    <t>9.1.</t>
  </si>
  <si>
    <t>9.1.1.</t>
  </si>
  <si>
    <t>9.1.2.</t>
  </si>
  <si>
    <t>9.1.3.</t>
  </si>
  <si>
    <t>9.1.4.</t>
  </si>
  <si>
    <t>9.1.5.</t>
  </si>
  <si>
    <t>9.2.</t>
  </si>
  <si>
    <t>9.2.1.</t>
  </si>
  <si>
    <t>9.2.2.</t>
  </si>
  <si>
    <t>9.2.3.</t>
  </si>
  <si>
    <t>9.2.4.</t>
  </si>
  <si>
    <t>9.2.5.</t>
  </si>
  <si>
    <t>9.3.</t>
  </si>
  <si>
    <t>9.3.1.</t>
  </si>
  <si>
    <t>9.3.2.</t>
  </si>
  <si>
    <t>9.3.3.</t>
  </si>
  <si>
    <t>9.3.4.</t>
  </si>
  <si>
    <t>9.3.5.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</si>
  <si>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</si>
  <si>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</si>
  <si>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</si>
  <si>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</si>
  <si>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</si>
  <si>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</si>
  <si>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</si>
  <si>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</si>
  <si>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</si>
  <si>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</si>
  <si>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</si>
  <si>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</si>
  <si>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</si>
  <si>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</si>
  <si>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</si>
  <si>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</si>
  <si>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Krājuma priekšmeta izmantošana publicēšanai mācību un speciālajā zinātniskajā literatūrā</t>
  </si>
  <si>
    <t>Krājuma priekšmeta izmantošana publicēšanai dažādos ar mākslas procesa analīzi nesaistītos izdevumos</t>
  </si>
  <si>
    <t>Krājuma priekšmetu izmantošana publicēšanai reklāmas un citos ar muzeja pamatdarbību nesaistītos komerciālos nolūkos</t>
  </si>
  <si>
    <t>Unikāla un apdraudēta, kā arī lielformāta krājuma priekšmeta izmantošana publicēšanai mācību un speciālajā zinātniskajā literatūrā</t>
  </si>
  <si>
    <t>Unikāla un apdraudēta, kā arī lielformāta krājuma priekšmeta izmantošana publicēšanai dažādos ar mākslas procesa analīzi nesaistītos izdevumos</t>
  </si>
  <si>
    <t>Unikāla un apdraudēta, kā arī lielformāta krājuma priekšmeta izmantošana publicēšanai reklāmas un citos ar muzeja pamatdarbību nesaistītos komerciālos nolūkos</t>
  </si>
  <si>
    <t>Krājuma priekšmeta filmēšana pastāvīgajā ekspozīcijā un izstādēs izmantošanai TV un kino</t>
  </si>
  <si>
    <t>Krājuma priekšmeta filmēšana glabātavās izmantošanai TV un kino</t>
  </si>
  <si>
    <t>Muzeja priekšmeta deponēšana ārpus muzeja sabiedrībai pieejamu izstāžu vajadzībām neakreditētajiem muzejiem</t>
  </si>
  <si>
    <t>Muzeja priekšmeta deponēšana ārpus muzeja sabiedrībai pieejamu izstāžu vajadzībām citām institūcijām</t>
  </si>
  <si>
    <t>Muzeja priekšmeta deponēšana ārpus muzeja citām institūcijām</t>
  </si>
  <si>
    <t>Krājuma priekšmeta fotografēšana uz vietas muzejā bez tiesībām publicēt</t>
  </si>
  <si>
    <t>Muzeja bibliotēkas, zinātnisko dokumentu centra un lietvedības arhīva materiālu kserokopēšana, ko veic muzeja speciālists uz vietas muzejā</t>
  </si>
  <si>
    <t>1 priekšmets</t>
  </si>
  <si>
    <t>1 foto-uzņēmums</t>
  </si>
  <si>
    <t>1 digitālais attēls</t>
  </si>
  <si>
    <t>1 A4 formāta lappuse</t>
  </si>
  <si>
    <t>1 A3 formāta lappuse</t>
  </si>
  <si>
    <t>2 % no muzeja priekšmeta vērtības gadā</t>
  </si>
  <si>
    <t>5 % no muzeja priekšmeta vērtības gadā</t>
  </si>
  <si>
    <t>10 % no muzeja priekšmeta vērtības gadā</t>
  </si>
  <si>
    <t>11.1.</t>
  </si>
  <si>
    <t>11.2.</t>
  </si>
  <si>
    <t>11.3.</t>
  </si>
  <si>
    <t>11.4.</t>
  </si>
  <si>
    <t>11.5.</t>
  </si>
  <si>
    <t>11.6.</t>
  </si>
  <si>
    <t>11.7.</t>
  </si>
  <si>
    <t>Konsultāciju pakalpojumi</t>
  </si>
  <si>
    <t>Mutiska konsultācija par mākslu, kas atbilst muzeja krājuma profilam, bet nav saistīta ar muzeja īpašumā esošajiem eksponātiem</t>
  </si>
  <si>
    <t>Rakstiska konsultācija par mākslu, kas atbilst muzeja krājuma profilam, bet kas nav saistīta ar muzeja īpašumā esošajiem eksponātiem</t>
  </si>
  <si>
    <t>Mākslas darbu vērtēšana, lai noteiktu to naudisko vērtību, pēc atsevišķu juridisko personu pieprasījuma uz vietas muzejā</t>
  </si>
  <si>
    <t>1 konsultācija</t>
  </si>
  <si>
    <t>1 konsultācija apjomā līdz 1800 rakstu zīmēm</t>
  </si>
  <si>
    <t>1 paraugs</t>
  </si>
  <si>
    <t>12.1.</t>
  </si>
  <si>
    <t>12.2.</t>
  </si>
  <si>
    <t>12.3.</t>
  </si>
  <si>
    <t>12.4.</t>
  </si>
  <si>
    <t>12.5.</t>
  </si>
  <si>
    <t>Muzeja telpu izmantošana ar muzeja tiešo darbību nesaistītu populārzinātnisku un izglītojošu televīzijas un kino raidījumu filmēšanai</t>
  </si>
  <si>
    <t>Muzeja telpu izmantošana filmēšanai ar muzeja tiešo darbību nesaistītiem reklāmas u.c. komerciāliem mērķiem</t>
  </si>
  <si>
    <t>Telpu noma muzejā ar muzeja pamatdarbību nesaistītiem pasākumiem</t>
  </si>
  <si>
    <t>1 stunda</t>
  </si>
  <si>
    <t>1 fotografēšanās reize</t>
  </si>
  <si>
    <t>12.5.1.</t>
  </si>
  <si>
    <t>12.5.2.</t>
  </si>
  <si>
    <t>12.5.3.</t>
  </si>
  <si>
    <t>12.5.4.</t>
  </si>
  <si>
    <t>12.5.5.</t>
  </si>
  <si>
    <t>12.5.5.1.</t>
  </si>
  <si>
    <t>12.5.5.2.</t>
  </si>
  <si>
    <t>12.5.5.3.</t>
  </si>
  <si>
    <t>12.5.5.4.</t>
  </si>
  <si>
    <t>12.5.5.5.</t>
  </si>
  <si>
    <t>12.5.5.6.</t>
  </si>
  <si>
    <t>1.stāva ātrijs un lielā izstāžu zāle</t>
  </si>
  <si>
    <t>1.stāva ātrijs</t>
  </si>
  <si>
    <t>1.stāva Jūgenda salons</t>
  </si>
  <si>
    <t>konferenču zāle</t>
  </si>
  <si>
    <t>konferenču zāle ar palīgtelpām</t>
  </si>
  <si>
    <t>tehniskā aprīkojuma uzstādīšana un demontāža nomātajās muzeja telpās</t>
  </si>
  <si>
    <t>12.6.</t>
  </si>
  <si>
    <t>12.7.</t>
  </si>
  <si>
    <t>1 vienība 1 stundā</t>
  </si>
  <si>
    <r>
      <t xml:space="preserve">Izstādes apskate skolēniem, studentiem, pensionāriem 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</si>
  <si>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 xml:space="preserve">Izstādes apskate pārējiem apmeklētājiem 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</si>
  <si>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 xml:space="preserve">Muzeja speciālistu kolektīva veidotas kompleksās izstādes apskate skolēniem, studentiem, pensionāriem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</si>
  <si>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Muzeja speciālistu kolektīva veidotas kompleksās izstādes apskate pārējiem apmeklētājiem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</si>
  <si>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Muzeja speciālistu kolektīva veidotas kompleksās izstādes apskate skolēniem, studentiem, pensionāriem grupās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</si>
  <si>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Muzeja speciālistu kolektīva veidotas kompleksās izstādes apskate pārējiem apmeklētājiem grupās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</si>
  <si>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Apvienotā biļete pastāvīgās ekspozīcijas un izstāžu apskatei vienā Latvijas Nacionālā mākslas muzeja ēkā skolēniem, studentiem, pensionāriem</t>
    </r>
    <r>
      <rPr>
        <vertAlign val="superscript"/>
        <sz val="12"/>
        <color theme="1"/>
        <rFont val="Times New Roman"/>
        <family val="1"/>
        <charset val="186"/>
      </rPr>
      <t>4</t>
    </r>
  </si>
  <si>
    <t>Gada biļete pastāvīgo ekspozīciju un izstāžu apmeklējumiem visās Latvijas Nacionālā mākslas muzeja ēkās skolēniem, studentiem, pensionāriem</t>
  </si>
  <si>
    <r>
      <t>Apvienotā biļete pastāvīgās ekspozīcijas un izstāžu apskatei vienā Latvijas Nacionālā mākslas muzeja ēkā skolēniem, studentiem, pensionāriem grupās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</si>
  <si>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>Apvienotā biļete pastāvīgās ekspozīcijas un izstāžu apskatei vienā Latvijas Nacionālā mākslas muzeja ēkā pārējiem apmeklētājiem grupās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</si>
  <si>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>16 lekciju cikla apmeklējums muzeja pedagoģiskās programmas ietvaros</t>
    </r>
    <r>
      <rPr>
        <vertAlign val="superscript"/>
        <sz val="12"/>
        <color theme="1"/>
        <rFont val="Times New Roman"/>
        <family val="1"/>
        <charset val="186"/>
      </rPr>
      <t>5</t>
    </r>
  </si>
  <si>
    <r>
      <t>Teorētisko nodarbību cikla</t>
    </r>
    <r>
      <rPr>
        <vertAlign val="superscript"/>
        <sz val="12"/>
        <color theme="1"/>
        <rFont val="Times New Roman"/>
        <family val="1"/>
        <charset val="186"/>
      </rPr>
      <t>6</t>
    </r>
    <r>
      <rPr>
        <sz val="12"/>
        <color theme="1"/>
        <rFont val="Times New Roman"/>
        <family val="1"/>
        <charset val="186"/>
      </rPr>
      <t xml:space="preserve"> apmeklējums muzeja pedagoģiskās programmas ietvaros</t>
    </r>
  </si>
  <si>
    <r>
      <t>Tematiska pasākuma</t>
    </r>
    <r>
      <rPr>
        <vertAlign val="superscript"/>
        <sz val="12"/>
        <color theme="1"/>
        <rFont val="Times New Roman"/>
        <family val="1"/>
        <charset val="186"/>
      </rPr>
      <t>7</t>
    </r>
    <r>
      <rPr>
        <sz val="12"/>
        <color theme="1"/>
        <rFont val="Times New Roman"/>
        <family val="1"/>
        <charset val="186"/>
      </rPr>
      <t xml:space="preserve"> apmeklējums skolēniem, studentiem, pensionāriem; pasākuma ilgums 45–60 minūtes</t>
    </r>
  </si>
  <si>
    <r>
      <t>Tematiska pasākuma</t>
    </r>
    <r>
      <rPr>
        <vertAlign val="superscript"/>
        <sz val="12"/>
        <color theme="1"/>
        <rFont val="Times New Roman"/>
        <family val="1"/>
        <charset val="186"/>
      </rPr>
      <t>7</t>
    </r>
    <r>
      <rPr>
        <sz val="12"/>
        <color theme="1"/>
        <rFont val="Times New Roman"/>
        <family val="1"/>
        <charset val="186"/>
      </rPr>
      <t xml:space="preserve"> apmeklējums pieaugušajiem; pasākuma ilgums 45–60 minūtes</t>
    </r>
  </si>
  <si>
    <r>
      <t>Tematiska pasākuma</t>
    </r>
    <r>
      <rPr>
        <vertAlign val="superscript"/>
        <sz val="12"/>
        <color theme="1"/>
        <rFont val="Times New Roman"/>
        <family val="1"/>
        <charset val="186"/>
      </rPr>
      <t>7</t>
    </r>
    <r>
      <rPr>
        <sz val="12"/>
        <color theme="1"/>
        <rFont val="Times New Roman"/>
        <family val="1"/>
        <charset val="186"/>
      </rPr>
      <t xml:space="preserve"> apmeklējums skolēniem, studentiem, pensionāriem; pasākuma ilgums 60–120 minūtes</t>
    </r>
  </si>
  <si>
    <r>
      <t>Tematiska pasākuma</t>
    </r>
    <r>
      <rPr>
        <vertAlign val="superscript"/>
        <sz val="12"/>
        <color theme="1"/>
        <rFont val="Times New Roman"/>
        <family val="1"/>
        <charset val="186"/>
      </rPr>
      <t>7</t>
    </r>
    <r>
      <rPr>
        <sz val="12"/>
        <color theme="1"/>
        <rFont val="Times New Roman"/>
        <family val="1"/>
        <charset val="186"/>
      </rPr>
      <t xml:space="preserve"> apmeklējums pieaugušajiem; pasākuma ilgums 60–120 minūtes</t>
    </r>
  </si>
  <si>
    <r>
      <t>Zīmēšanas vai veidošanas nodarbības vadīšana pastāvīgajā ekspozīcijā vai izstādē skolēnu un ģimeņu grupām (grupā ne vairāk kā 20 apmeklētāji); nodarbības ilgums 45–90 minūtes</t>
    </r>
    <r>
      <rPr>
        <vertAlign val="superscript"/>
        <sz val="12"/>
        <color theme="1"/>
        <rFont val="Times New Roman"/>
        <family val="1"/>
        <charset val="186"/>
      </rPr>
      <t>8</t>
    </r>
  </si>
  <si>
    <r>
      <t>Zīmēšanas vai veidošanas nodarbības vadīšana pastāvīgajā ekspozīcijā vai izstādē pieaugušo grupām (grupā ne vairāk kā 20 apmeklētāji); nodarbības ilgums 45–90 minūtes</t>
    </r>
    <r>
      <rPr>
        <vertAlign val="superscript"/>
        <sz val="12"/>
        <color theme="1"/>
        <rFont val="Times New Roman"/>
        <family val="1"/>
        <charset val="186"/>
      </rPr>
      <t>8</t>
    </r>
  </si>
  <si>
    <r>
      <t>Muzeja krājuma izmantošana</t>
    </r>
    <r>
      <rPr>
        <vertAlign val="superscript"/>
        <sz val="12"/>
        <color theme="1"/>
        <rFont val="Times New Roman"/>
        <family val="1"/>
        <charset val="186"/>
      </rPr>
      <t>9</t>
    </r>
  </si>
  <si>
    <r>
      <t>Krājuma priekšmeta (izmērs nepārsniedz A3 formātu) skenēšana, ko veic muzeja speciālists uz vietas muzejā</t>
    </r>
    <r>
      <rPr>
        <vertAlign val="superscript"/>
        <sz val="12"/>
        <color theme="1"/>
        <rFont val="Times New Roman"/>
        <family val="1"/>
        <charset val="186"/>
      </rPr>
      <t>10</t>
    </r>
  </si>
  <si>
    <r>
      <t>Muzeja bibliotēkas, zinātnisko dokumentu centra un lietvedības arhīva materiālu (izmērs nepārsniedz A4 formātu) skenēšana, ko veic muzeja speciālists uz vietas muzejā</t>
    </r>
    <r>
      <rPr>
        <vertAlign val="superscript"/>
        <sz val="12"/>
        <color theme="1"/>
        <rFont val="Times New Roman"/>
        <family val="1"/>
        <charset val="186"/>
      </rPr>
      <t>10</t>
    </r>
  </si>
  <si>
    <r>
      <t>Mākslas darbu vērtēšana, lai noteiktu to naudisko vērtību, pēc atsevišķu juridisko personu pieprasījuma ar izbraukšanu ārpus muzeja</t>
    </r>
    <r>
      <rPr>
        <vertAlign val="superscript"/>
        <sz val="12"/>
        <color theme="1"/>
        <rFont val="Times New Roman"/>
        <family val="1"/>
        <charset val="186"/>
      </rPr>
      <t>11</t>
    </r>
  </si>
  <si>
    <r>
      <t>Mākslas darba vizuālā apskate muzeja glabātavā sakarā ar citu institūciju ekspertīžu veikšanu</t>
    </r>
    <r>
      <rPr>
        <vertAlign val="superscript"/>
        <sz val="12"/>
        <color theme="1"/>
        <rFont val="Times New Roman"/>
        <family val="1"/>
        <charset val="186"/>
      </rPr>
      <t>9</t>
    </r>
  </si>
  <si>
    <r>
      <t>Mākslas darba fotografēšana sakarā ar citu institūciju ekspertīžu veikšanu</t>
    </r>
    <r>
      <rPr>
        <vertAlign val="superscript"/>
        <sz val="12"/>
        <color theme="1"/>
        <rFont val="Times New Roman"/>
        <family val="1"/>
        <charset val="186"/>
      </rPr>
      <t>9</t>
    </r>
  </si>
  <si>
    <r>
      <t>Krāsu parauga noņemšana ķīmisko analīžu veikšanai sakarā ar citu institūciju ekspertīžu veikšanu</t>
    </r>
    <r>
      <rPr>
        <vertAlign val="superscript"/>
        <sz val="12"/>
        <color theme="1"/>
        <rFont val="Times New Roman"/>
        <family val="1"/>
        <charset val="186"/>
      </rPr>
      <t>12</t>
    </r>
  </si>
  <si>
    <r>
      <t>Muzeja telpu izmantošana</t>
    </r>
    <r>
      <rPr>
        <vertAlign val="superscript"/>
        <sz val="12"/>
        <color theme="1"/>
        <rFont val="Times New Roman"/>
        <family val="1"/>
        <charset val="186"/>
      </rPr>
      <t>13</t>
    </r>
  </si>
  <si>
    <r>
      <t>Apvienotā biļete pastāvīgās ekspozīcijas un izstāžu apskatei vienā Latvijas Nacionālā mākslas muzeja ēkā pārējiem apmeklētājiem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</si>
  <si>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Latvijas Nacionālā mākslas muzeja galvenajā ēkā </t>
    </r>
    <r>
      <rPr>
        <vertAlign val="superscript"/>
        <sz val="12"/>
        <color theme="1"/>
        <rFont val="Times New Roman"/>
        <family val="1"/>
        <charset val="186"/>
      </rPr>
      <t>16</t>
    </r>
  </si>
  <si>
    <r>
      <t xml:space="preserve">Fotografēšanās muzeja telpās, izmantojot profesionālo foto tehniku, muzeja darba laikā </t>
    </r>
    <r>
      <rPr>
        <vertAlign val="superscript"/>
        <sz val="12"/>
        <color theme="1"/>
        <rFont val="Times New Roman"/>
        <family val="1"/>
        <charset val="186"/>
      </rPr>
      <t>14</t>
    </r>
  </si>
  <si>
    <t>Fotografēšanās muzeja telpās, izmantojot profesionālo fototehniku, ārpus muzeja darba laika 14</t>
  </si>
  <si>
    <t>Muzeja konferenču zāles izmantošana Latvijas Nacionālā mākslas muzeja galvenajā ēkā uz laiku līdz 4 stundām</t>
  </si>
  <si>
    <r>
      <t xml:space="preserve">Prezentācijas tehnikas un inventāra noma muzeja telpu nomniekiem </t>
    </r>
    <r>
      <rPr>
        <vertAlign val="superscript"/>
        <sz val="12"/>
        <color theme="1"/>
        <rFont val="Times New Roman"/>
        <family val="1"/>
        <charset val="186"/>
      </rPr>
      <t>15</t>
    </r>
  </si>
  <si>
    <t xml:space="preserve">1 izmantošanas reize </t>
  </si>
  <si>
    <t>2a</t>
  </si>
  <si>
    <t>Spēkā esošajā normatīvajā aktā paredzētā skaitļa izteiksme latos 
(bez PVN)</t>
  </si>
  <si>
    <t>2b</t>
  </si>
  <si>
    <t>2c</t>
  </si>
  <si>
    <t>PVN
 (Ls)</t>
  </si>
  <si>
    <t>Spēkā esošajā normatīvajā aktā paredzētā skaitļa izteiksme latos
 (ar PVN 21%)</t>
  </si>
  <si>
    <r>
      <t xml:space="preserve">Spēkā esošajā normatīvajā aktā paredzētās cenas ar PVN matemātiskā noapaļošana uz
 </t>
    </r>
    <r>
      <rPr>
        <i/>
        <sz val="11"/>
        <color theme="1"/>
        <rFont val="Times New Roman"/>
        <family val="1"/>
        <charset val="186"/>
      </rPr>
      <t xml:space="preserve">euro
</t>
    </r>
    <r>
      <rPr>
        <sz val="11"/>
        <color theme="1"/>
        <rFont val="Times New Roman"/>
        <family val="1"/>
        <charset val="186"/>
      </rPr>
      <t xml:space="preserve">(6 cipari aiz komata)
</t>
    </r>
  </si>
  <si>
    <r>
      <t xml:space="preserve">Summa, kas paredzēta normatīvā akta grozījumos, 
</t>
    </r>
    <r>
      <rPr>
        <i/>
        <sz val="11"/>
        <color theme="1"/>
        <rFont val="Times New Roman"/>
        <family val="1"/>
        <charset val="186"/>
      </rPr>
      <t>euro ar PVN</t>
    </r>
  </si>
  <si>
    <r>
      <t xml:space="preserve">PVN (ar 2 cipariem aiz komata)
 </t>
    </r>
    <r>
      <rPr>
        <i/>
        <sz val="11"/>
        <color theme="1"/>
        <rFont val="Times New Roman"/>
        <family val="1"/>
        <charset val="186"/>
      </rPr>
      <t>(euro)</t>
    </r>
  </si>
  <si>
    <r>
      <t xml:space="preserve">Cena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bez
PVN
 (2 cipari aiz komata)</t>
    </r>
  </si>
  <si>
    <t>(8)=(5)-(4)</t>
  </si>
  <si>
    <r>
      <t xml:space="preserve"> Izmaiņas pret sākotnējā normatīvajā aktā norādīto summu, </t>
    </r>
    <r>
      <rPr>
        <i/>
        <sz val="11"/>
        <color theme="1"/>
        <rFont val="Times New Roman"/>
        <family val="1"/>
        <charset val="186"/>
      </rPr>
      <t xml:space="preserve">euro </t>
    </r>
    <r>
      <rPr>
        <sz val="11"/>
        <color theme="1"/>
        <rFont val="Times New Roman"/>
        <family val="1"/>
        <charset val="186"/>
      </rPr>
      <t xml:space="preserve">
(norāda 6 ciparus aiz 
komata) </t>
    </r>
  </si>
  <si>
    <r>
      <t xml:space="preserve">Izstāžu zālē </t>
    </r>
    <r>
      <rPr>
        <i/>
        <sz val="12"/>
        <color theme="1"/>
        <rFont val="Times New Roman"/>
        <family val="1"/>
        <charset val="186"/>
      </rPr>
      <t>Arsenāls</t>
    </r>
  </si>
  <si>
    <t>Latvijas Nacionālā mākslas muzeja publisko maksas pakalpojumu cenrādis</t>
  </si>
  <si>
    <t>KMAnotp_240913_LNMMcen_194_VSS-1348; Ministru kabineta noteikumu projekta  „Latvijas Nacionālā mākslas muzeja publisko maksas pakalpojumu cenrādis” sākotnējās ietekmes novērtējuma ziņojuma (anotācijas) pielikums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</si>
</sst>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186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8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2" fontId="8" fillId="0" borderId="0" xfId="0" applyNumberFormat="1" applyFont="1"/>
    <xf numFmtId="2" fontId="5" fillId="2" borderId="0" xfId="0" applyNumberFormat="1" applyFont="1" applyFill="1"/>
    <xf numFmtId="165" fontId="5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9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1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3" fillId="5" borderId="0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4"/>
  <sheetViews>
    <sheetView tabSelected="1" zoomScale="70" zoomScaleNormal="70" zoomScaleSheetLayoutView="70" workbookViewId="0">
      <selection activeCell="M16" sqref="M16"/>
    </sheetView>
  </sheetViews>
  <sheetFormatPr defaultRowHeight="15.75"/>
  <cols>
    <col min="1" max="1" width="12.42578125" style="5" bestFit="1" customWidth="1"/>
    <col min="2" max="2" width="86.42578125" style="7" customWidth="1"/>
    <col min="3" max="3" width="33.28515625" style="6" customWidth="1"/>
    <col min="4" max="4" width="21.28515625" style="6" customWidth="1"/>
    <col min="5" max="5" width="12.140625" style="47" customWidth="1"/>
    <col min="6" max="6" width="22.28515625" style="1" customWidth="1"/>
    <col min="7" max="7" width="18.140625" style="1" customWidth="1"/>
    <col min="8" max="9" width="17" style="1" customWidth="1"/>
    <col min="10" max="10" width="15.5703125" style="1" customWidth="1"/>
    <col min="11" max="11" width="27.140625" style="1" customWidth="1"/>
    <col min="12" max="12" width="16.28515625" style="16" customWidth="1"/>
    <col min="13" max="13" width="11.7109375" style="11" bestFit="1" customWidth="1"/>
    <col min="14" max="14" width="9.28515625" style="11" bestFit="1" customWidth="1"/>
    <col min="15" max="16" width="9.140625" style="1"/>
    <col min="17" max="17" width="14" style="1" customWidth="1"/>
    <col min="18" max="16384" width="9.140625" style="1"/>
  </cols>
  <sheetData>
    <row r="1" spans="1:14" ht="15" customHeight="1">
      <c r="A1" s="17"/>
      <c r="B1" s="18"/>
      <c r="C1" s="19"/>
      <c r="D1" s="19"/>
      <c r="E1" s="43"/>
      <c r="F1" s="3"/>
      <c r="G1" s="3"/>
      <c r="H1" s="3"/>
      <c r="I1" s="3"/>
      <c r="J1" s="3"/>
      <c r="K1" s="63" t="s">
        <v>35</v>
      </c>
      <c r="L1" s="57"/>
      <c r="M1" s="57"/>
    </row>
    <row r="2" spans="1:14" s="3" customFormat="1" ht="15" customHeight="1">
      <c r="A2" s="17"/>
      <c r="B2" s="18"/>
      <c r="C2" s="19"/>
      <c r="D2" s="19"/>
      <c r="E2" s="43"/>
      <c r="H2" s="20"/>
      <c r="I2" s="20"/>
      <c r="J2" s="20"/>
      <c r="K2" s="63"/>
      <c r="L2" s="57"/>
      <c r="M2" s="57"/>
      <c r="N2" s="12"/>
    </row>
    <row r="3" spans="1:14" s="3" customFormat="1" ht="71.25" customHeight="1">
      <c r="A3" s="17"/>
      <c r="B3" s="64" t="s">
        <v>402</v>
      </c>
      <c r="C3" s="64"/>
      <c r="D3" s="64"/>
      <c r="E3" s="64"/>
      <c r="F3" s="64"/>
      <c r="G3" s="64"/>
      <c r="H3" s="64"/>
      <c r="I3" s="64"/>
      <c r="J3" s="49"/>
      <c r="K3" s="63"/>
      <c r="L3" s="57"/>
      <c r="M3" s="57"/>
      <c r="N3" s="12"/>
    </row>
    <row r="4" spans="1:14" s="4" customFormat="1" ht="36.75" customHeight="1">
      <c r="A4" s="60" t="s">
        <v>34</v>
      </c>
      <c r="B4" s="61"/>
      <c r="C4" s="58" t="s">
        <v>402</v>
      </c>
      <c r="D4" s="58"/>
      <c r="E4" s="58"/>
      <c r="F4" s="58"/>
      <c r="G4" s="58"/>
      <c r="H4" s="58"/>
      <c r="I4" s="58"/>
      <c r="J4" s="58"/>
      <c r="K4" s="59"/>
      <c r="L4" s="9"/>
      <c r="M4" s="10"/>
      <c r="N4" s="12"/>
    </row>
    <row r="5" spans="1:14" ht="147" customHeight="1">
      <c r="A5" s="8" t="s">
        <v>1</v>
      </c>
      <c r="B5" s="8" t="s">
        <v>0</v>
      </c>
      <c r="C5" s="8" t="s">
        <v>29</v>
      </c>
      <c r="D5" s="8" t="s">
        <v>390</v>
      </c>
      <c r="E5" s="44" t="s">
        <v>393</v>
      </c>
      <c r="F5" s="8" t="s">
        <v>394</v>
      </c>
      <c r="G5" s="8" t="s">
        <v>395</v>
      </c>
      <c r="H5" s="8" t="s">
        <v>396</v>
      </c>
      <c r="I5" s="8" t="s">
        <v>398</v>
      </c>
      <c r="J5" s="8" t="s">
        <v>397</v>
      </c>
      <c r="K5" s="8" t="s">
        <v>400</v>
      </c>
      <c r="L5" s="9"/>
      <c r="M5" s="10"/>
    </row>
    <row r="6" spans="1:14" s="2" customFormat="1" ht="24" customHeight="1">
      <c r="A6" s="22" t="s">
        <v>2</v>
      </c>
      <c r="B6" s="39" t="s">
        <v>4</v>
      </c>
      <c r="C6" s="40" t="s">
        <v>389</v>
      </c>
      <c r="D6" s="40" t="s">
        <v>391</v>
      </c>
      <c r="E6" s="45" t="s">
        <v>392</v>
      </c>
      <c r="F6" s="22" t="s">
        <v>5</v>
      </c>
      <c r="G6" s="22" t="s">
        <v>3</v>
      </c>
      <c r="H6" s="22" t="s">
        <v>6</v>
      </c>
      <c r="I6" s="22" t="s">
        <v>24</v>
      </c>
      <c r="J6" s="22" t="s">
        <v>31</v>
      </c>
      <c r="K6" s="23" t="s">
        <v>399</v>
      </c>
      <c r="L6" s="9"/>
      <c r="M6" s="10"/>
      <c r="N6" s="13"/>
    </row>
    <row r="7" spans="1:14" s="2" customFormat="1" ht="24" customHeight="1">
      <c r="A7" s="22"/>
      <c r="B7" s="24" t="s">
        <v>33</v>
      </c>
      <c r="C7" s="25"/>
      <c r="D7" s="40"/>
      <c r="E7" s="45"/>
      <c r="F7" s="22"/>
      <c r="G7" s="22"/>
      <c r="H7" s="22"/>
      <c r="I7" s="22"/>
      <c r="J7" s="22"/>
      <c r="K7" s="23"/>
      <c r="L7" s="9"/>
      <c r="M7" s="10"/>
      <c r="N7" s="13"/>
    </row>
    <row r="8" spans="1:14" ht="29.25" customHeight="1">
      <c r="A8" s="26" t="s">
        <v>2</v>
      </c>
      <c r="B8" s="26" t="s">
        <v>36</v>
      </c>
      <c r="C8" s="26"/>
      <c r="D8" s="26"/>
      <c r="E8" s="41"/>
      <c r="F8" s="27"/>
      <c r="G8" s="27"/>
      <c r="H8" s="27"/>
      <c r="I8" s="27"/>
      <c r="J8" s="27"/>
      <c r="K8" s="27"/>
      <c r="L8" s="9"/>
      <c r="M8" s="10"/>
    </row>
    <row r="9" spans="1:14" s="3" customFormat="1" ht="29.25" customHeight="1">
      <c r="A9" s="26" t="s">
        <v>7</v>
      </c>
      <c r="B9" s="26" t="s">
        <v>37</v>
      </c>
      <c r="C9" s="26"/>
      <c r="D9" s="26"/>
      <c r="E9" s="41"/>
      <c r="F9" s="28"/>
      <c r="G9" s="29"/>
      <c r="H9" s="30"/>
      <c r="I9" s="30"/>
      <c r="J9" s="30"/>
      <c r="K9" s="29"/>
      <c r="L9" s="9"/>
      <c r="M9" s="14"/>
      <c r="N9" s="15"/>
    </row>
    <row r="10" spans="1:14" s="3" customFormat="1" ht="51" customHeight="1">
      <c r="A10" s="26" t="s">
        <v>38</v>
      </c>
      <c r="B10" s="26" t="s">
        <v>383</v>
      </c>
      <c r="C10" s="26" t="s">
        <v>45</v>
      </c>
      <c r="D10" s="41">
        <v>0.5</v>
      </c>
      <c r="E10" s="41">
        <v>0</v>
      </c>
      <c r="F10" s="28">
        <v>0.5</v>
      </c>
      <c r="G10" s="29">
        <f>F10/0.702804</f>
        <v>0.7114359053164182</v>
      </c>
      <c r="H10" s="30">
        <v>0.71</v>
      </c>
      <c r="I10" s="30">
        <f>ROUND(G10,2)</f>
        <v>0.71</v>
      </c>
      <c r="J10" s="30">
        <v>0</v>
      </c>
      <c r="K10" s="29">
        <f>I10-G10</f>
        <v>-1.43590531641824E-3</v>
      </c>
      <c r="L10" s="9"/>
      <c r="M10" s="14"/>
      <c r="N10" s="15"/>
    </row>
    <row r="11" spans="1:14" s="3" customFormat="1">
      <c r="A11" s="26" t="s">
        <v>39</v>
      </c>
      <c r="B11" s="26" t="s">
        <v>42</v>
      </c>
      <c r="C11" s="26" t="s">
        <v>45</v>
      </c>
      <c r="D11" s="41">
        <v>0.5</v>
      </c>
      <c r="E11" s="41">
        <v>0</v>
      </c>
      <c r="F11" s="28">
        <v>0.5</v>
      </c>
      <c r="G11" s="37">
        <v>0.7114359053164182</v>
      </c>
      <c r="H11" s="30">
        <v>0.71</v>
      </c>
      <c r="I11" s="30">
        <v>0.71</v>
      </c>
      <c r="J11" s="30">
        <v>0</v>
      </c>
      <c r="K11" s="37">
        <v>-1.43590531641824E-3</v>
      </c>
      <c r="L11" s="9"/>
      <c r="M11" s="14"/>
      <c r="N11" s="15"/>
    </row>
    <row r="12" spans="1:14" s="3" customFormat="1" ht="32.25" customHeight="1">
      <c r="A12" s="36" t="s">
        <v>40</v>
      </c>
      <c r="B12" s="26" t="s">
        <v>43</v>
      </c>
      <c r="C12" s="26" t="s">
        <v>45</v>
      </c>
      <c r="D12" s="41">
        <v>0.5</v>
      </c>
      <c r="E12" s="41">
        <v>0</v>
      </c>
      <c r="F12" s="28">
        <v>0.5</v>
      </c>
      <c r="G12" s="29">
        <f>F12/0.702804</f>
        <v>0.7114359053164182</v>
      </c>
      <c r="H12" s="30">
        <v>0.71</v>
      </c>
      <c r="I12" s="30">
        <f>ROUND(G12,2)</f>
        <v>0.71</v>
      </c>
      <c r="J12" s="30">
        <v>0</v>
      </c>
      <c r="K12" s="29">
        <f>I12-G12</f>
        <v>-1.43590531641824E-3</v>
      </c>
      <c r="L12" s="9"/>
      <c r="M12" s="14"/>
      <c r="N12" s="15"/>
    </row>
    <row r="13" spans="1:14" s="3" customFormat="1">
      <c r="A13" s="26" t="s">
        <v>41</v>
      </c>
      <c r="B13" s="26" t="s">
        <v>44</v>
      </c>
      <c r="C13" s="26" t="s">
        <v>45</v>
      </c>
      <c r="D13" s="41">
        <v>1</v>
      </c>
      <c r="E13" s="41">
        <v>0</v>
      </c>
      <c r="F13" s="28">
        <v>1</v>
      </c>
      <c r="G13" s="29">
        <f>F13/0.702804</f>
        <v>1.4228718106328364</v>
      </c>
      <c r="H13" s="30">
        <v>1.42</v>
      </c>
      <c r="I13" s="30">
        <f>ROUND(G13,2)</f>
        <v>1.42</v>
      </c>
      <c r="J13" s="30">
        <v>0</v>
      </c>
      <c r="K13" s="29">
        <f>I13-G13</f>
        <v>-2.8718106328364801E-3</v>
      </c>
      <c r="L13" s="9"/>
      <c r="M13" s="14"/>
      <c r="N13" s="15"/>
    </row>
    <row r="14" spans="1:14" s="3" customFormat="1" ht="29.25" customHeight="1">
      <c r="A14" s="26" t="s">
        <v>8</v>
      </c>
      <c r="B14" s="26" t="s">
        <v>46</v>
      </c>
      <c r="C14" s="26"/>
      <c r="D14" s="41"/>
      <c r="E14" s="41"/>
      <c r="F14" s="28"/>
      <c r="G14" s="29"/>
      <c r="H14" s="30"/>
      <c r="I14" s="30"/>
      <c r="J14" s="30"/>
      <c r="K14" s="29"/>
      <c r="L14" s="9"/>
      <c r="M14" s="14"/>
      <c r="N14" s="15"/>
    </row>
    <row r="15" spans="1:14" s="3" customFormat="1" ht="51" customHeight="1">
      <c r="A15" s="26" t="s">
        <v>47</v>
      </c>
      <c r="B15" s="26" t="s">
        <v>383</v>
      </c>
      <c r="C15" s="26" t="s">
        <v>45</v>
      </c>
      <c r="D15" s="41">
        <v>1.5</v>
      </c>
      <c r="E15" s="41">
        <v>0</v>
      </c>
      <c r="F15" s="28">
        <v>1.5</v>
      </c>
      <c r="G15" s="29">
        <f>F15/0.702804</f>
        <v>2.1343077159492547</v>
      </c>
      <c r="H15" s="30">
        <v>2.13</v>
      </c>
      <c r="I15" s="30">
        <f>ROUND(G15,2)</f>
        <v>2.13</v>
      </c>
      <c r="J15" s="30">
        <v>0</v>
      </c>
      <c r="K15" s="29">
        <f>I15-G15</f>
        <v>-4.3077159492548311E-3</v>
      </c>
      <c r="L15" s="9"/>
      <c r="M15" s="14"/>
      <c r="N15" s="15"/>
    </row>
    <row r="16" spans="1:14" s="3" customFormat="1">
      <c r="A16" s="26" t="s">
        <v>48</v>
      </c>
      <c r="B16" s="26" t="s">
        <v>42</v>
      </c>
      <c r="C16" s="26" t="s">
        <v>45</v>
      </c>
      <c r="D16" s="41">
        <v>1.5</v>
      </c>
      <c r="E16" s="41">
        <v>0</v>
      </c>
      <c r="F16" s="28">
        <v>1.5</v>
      </c>
      <c r="G16" s="37">
        <f>F16/0.702804</f>
        <v>2.1343077159492547</v>
      </c>
      <c r="H16" s="30">
        <v>2.13</v>
      </c>
      <c r="I16" s="30">
        <f>ROUND(G16,2)</f>
        <v>2.13</v>
      </c>
      <c r="J16" s="30">
        <v>0</v>
      </c>
      <c r="K16" s="37">
        <f>I16-G16</f>
        <v>-4.3077159492548311E-3</v>
      </c>
      <c r="L16" s="9"/>
      <c r="M16" s="14"/>
      <c r="N16" s="15"/>
    </row>
    <row r="17" spans="1:14" s="3" customFormat="1" ht="32.25" customHeight="1">
      <c r="A17" s="36" t="s">
        <v>49</v>
      </c>
      <c r="B17" s="26" t="s">
        <v>43</v>
      </c>
      <c r="C17" s="26" t="s">
        <v>45</v>
      </c>
      <c r="D17" s="41">
        <v>1.5</v>
      </c>
      <c r="E17" s="41">
        <v>0</v>
      </c>
      <c r="F17" s="28">
        <v>1.5</v>
      </c>
      <c r="G17" s="29">
        <f>F17/0.702804</f>
        <v>2.1343077159492547</v>
      </c>
      <c r="H17" s="30">
        <v>2.13</v>
      </c>
      <c r="I17" s="30">
        <f>ROUND(G17,2)</f>
        <v>2.13</v>
      </c>
      <c r="J17" s="30">
        <v>0</v>
      </c>
      <c r="K17" s="29">
        <f>I17-G17</f>
        <v>-4.3077159492548311E-3</v>
      </c>
      <c r="L17" s="9"/>
      <c r="M17" s="14"/>
      <c r="N17" s="15"/>
    </row>
    <row r="18" spans="1:14" s="3" customFormat="1">
      <c r="A18" s="26" t="s">
        <v>50</v>
      </c>
      <c r="B18" s="26" t="s">
        <v>44</v>
      </c>
      <c r="C18" s="26" t="s">
        <v>45</v>
      </c>
      <c r="D18" s="41">
        <v>2</v>
      </c>
      <c r="E18" s="41">
        <v>0</v>
      </c>
      <c r="F18" s="28">
        <v>2</v>
      </c>
      <c r="G18" s="29">
        <f>F18/0.702804</f>
        <v>2.8457436212656728</v>
      </c>
      <c r="H18" s="30">
        <v>2.85</v>
      </c>
      <c r="I18" s="30">
        <f>ROUND(G18,2)</f>
        <v>2.85</v>
      </c>
      <c r="J18" s="30">
        <v>0</v>
      </c>
      <c r="K18" s="29">
        <f>I18-G18</f>
        <v>4.2563787343272708E-3</v>
      </c>
      <c r="L18" s="9"/>
      <c r="M18" s="14"/>
      <c r="N18" s="15"/>
    </row>
    <row r="19" spans="1:14" ht="29.25" customHeight="1">
      <c r="A19" s="26" t="s">
        <v>4</v>
      </c>
      <c r="B19" s="26" t="s">
        <v>51</v>
      </c>
      <c r="C19" s="26"/>
      <c r="D19" s="41"/>
      <c r="E19" s="41"/>
      <c r="F19" s="27"/>
      <c r="G19" s="27"/>
      <c r="H19" s="27"/>
      <c r="I19" s="27"/>
      <c r="J19" s="27"/>
      <c r="K19" s="27"/>
      <c r="L19" s="9"/>
      <c r="M19" s="10"/>
    </row>
    <row r="20" spans="1:14" s="3" customFormat="1" ht="29.25" customHeight="1">
      <c r="A20" s="26" t="s">
        <v>9</v>
      </c>
      <c r="B20" s="26" t="s">
        <v>52</v>
      </c>
      <c r="C20" s="26"/>
      <c r="D20" s="41"/>
      <c r="E20" s="41"/>
      <c r="F20" s="28"/>
      <c r="G20" s="29"/>
      <c r="H20" s="30"/>
      <c r="I20" s="30"/>
      <c r="J20" s="30"/>
      <c r="K20" s="29"/>
      <c r="L20" s="9"/>
      <c r="M20" s="14"/>
      <c r="N20" s="15"/>
    </row>
    <row r="21" spans="1:14" s="3" customFormat="1" ht="51" customHeight="1">
      <c r="A21" s="26" t="s">
        <v>53</v>
      </c>
      <c r="B21" s="26" t="s">
        <v>383</v>
      </c>
      <c r="C21" s="26" t="s">
        <v>57</v>
      </c>
      <c r="D21" s="41">
        <v>0.3</v>
      </c>
      <c r="E21" s="41">
        <v>0</v>
      </c>
      <c r="F21" s="28">
        <v>0.3</v>
      </c>
      <c r="G21" s="29">
        <f>F21/0.702804</f>
        <v>0.42686154318985092</v>
      </c>
      <c r="H21" s="30">
        <v>0.43</v>
      </c>
      <c r="I21" s="30">
        <f>ROUND(G21,2)</f>
        <v>0.43</v>
      </c>
      <c r="J21" s="30">
        <v>0</v>
      </c>
      <c r="K21" s="29">
        <f>I21-G21</f>
        <v>3.1384568101490706E-3</v>
      </c>
      <c r="L21" s="9"/>
      <c r="M21" s="14"/>
      <c r="N21" s="15"/>
    </row>
    <row r="22" spans="1:14" s="3" customFormat="1">
      <c r="A22" s="26" t="s">
        <v>54</v>
      </c>
      <c r="B22" s="26" t="s">
        <v>42</v>
      </c>
      <c r="C22" s="26" t="s">
        <v>57</v>
      </c>
      <c r="D22" s="41">
        <v>0.3</v>
      </c>
      <c r="E22" s="41">
        <v>0</v>
      </c>
      <c r="F22" s="28">
        <v>0.3</v>
      </c>
      <c r="G22" s="37">
        <f>F22/0.702804</f>
        <v>0.42686154318985092</v>
      </c>
      <c r="H22" s="30">
        <v>0.43</v>
      </c>
      <c r="I22" s="30">
        <f>ROUND(G22,2)</f>
        <v>0.43</v>
      </c>
      <c r="J22" s="30">
        <v>0</v>
      </c>
      <c r="K22" s="37">
        <f>I22-G22</f>
        <v>3.1384568101490706E-3</v>
      </c>
      <c r="L22" s="9"/>
      <c r="M22" s="14"/>
      <c r="N22" s="15"/>
    </row>
    <row r="23" spans="1:14" s="3" customFormat="1" ht="32.25" customHeight="1">
      <c r="A23" s="36" t="s">
        <v>55</v>
      </c>
      <c r="B23" s="26" t="s">
        <v>43</v>
      </c>
      <c r="C23" s="26" t="s">
        <v>57</v>
      </c>
      <c r="D23" s="41">
        <v>0.3</v>
      </c>
      <c r="E23" s="41">
        <v>0</v>
      </c>
      <c r="F23" s="28">
        <v>0.3</v>
      </c>
      <c r="G23" s="29">
        <f>F23/0.702804</f>
        <v>0.42686154318985092</v>
      </c>
      <c r="H23" s="30">
        <v>0.43</v>
      </c>
      <c r="I23" s="30">
        <f>ROUND(G23,2)</f>
        <v>0.43</v>
      </c>
      <c r="J23" s="30">
        <v>0</v>
      </c>
      <c r="K23" s="29">
        <f>I23-G23</f>
        <v>3.1384568101490706E-3</v>
      </c>
      <c r="L23" s="9"/>
      <c r="M23" s="14"/>
      <c r="N23" s="15"/>
    </row>
    <row r="24" spans="1:14" s="3" customFormat="1">
      <c r="A24" s="26" t="s">
        <v>56</v>
      </c>
      <c r="B24" s="26" t="s">
        <v>44</v>
      </c>
      <c r="C24" s="26" t="s">
        <v>57</v>
      </c>
      <c r="D24" s="41">
        <v>0.5</v>
      </c>
      <c r="E24" s="41">
        <v>0</v>
      </c>
      <c r="F24" s="28">
        <v>0.5</v>
      </c>
      <c r="G24" s="29">
        <f>F24/0.702804</f>
        <v>0.7114359053164182</v>
      </c>
      <c r="H24" s="30">
        <v>0.71</v>
      </c>
      <c r="I24" s="30">
        <f>ROUND(G24,2)</f>
        <v>0.71</v>
      </c>
      <c r="J24" s="30">
        <v>0</v>
      </c>
      <c r="K24" s="29">
        <f>I24-G24</f>
        <v>-1.43590531641824E-3</v>
      </c>
      <c r="L24" s="9"/>
      <c r="M24" s="14"/>
      <c r="N24" s="15"/>
    </row>
    <row r="25" spans="1:14" s="3" customFormat="1">
      <c r="A25" s="26" t="s">
        <v>58</v>
      </c>
      <c r="B25" s="26" t="s">
        <v>59</v>
      </c>
      <c r="C25" s="26" t="s">
        <v>57</v>
      </c>
      <c r="D25" s="41">
        <v>0.5</v>
      </c>
      <c r="E25" s="41">
        <v>0</v>
      </c>
      <c r="F25" s="28">
        <v>0.5</v>
      </c>
      <c r="G25" s="29">
        <f>F25/0.702804</f>
        <v>0.7114359053164182</v>
      </c>
      <c r="H25" s="30">
        <v>0.71</v>
      </c>
      <c r="I25" s="30">
        <f>ROUND(G25,2)</f>
        <v>0.71</v>
      </c>
      <c r="J25" s="30">
        <v>0</v>
      </c>
      <c r="K25" s="29">
        <f>I25-G25</f>
        <v>-1.43590531641824E-3</v>
      </c>
      <c r="L25" s="9"/>
      <c r="M25" s="14"/>
      <c r="N25" s="15"/>
    </row>
    <row r="26" spans="1:14" s="3" customFormat="1" ht="29.25" customHeight="1">
      <c r="A26" s="26" t="s">
        <v>10</v>
      </c>
      <c r="B26" s="26" t="s">
        <v>60</v>
      </c>
      <c r="C26" s="26"/>
      <c r="D26" s="41"/>
      <c r="E26" s="41"/>
      <c r="F26" s="28"/>
      <c r="G26" s="29"/>
      <c r="H26" s="30"/>
      <c r="I26" s="30"/>
      <c r="J26" s="30"/>
      <c r="K26" s="29"/>
      <c r="L26" s="9"/>
      <c r="M26" s="14"/>
      <c r="N26" s="15"/>
    </row>
    <row r="27" spans="1:14" s="3" customFormat="1" ht="51" customHeight="1">
      <c r="A27" s="26" t="s">
        <v>61</v>
      </c>
      <c r="B27" s="26" t="s">
        <v>383</v>
      </c>
      <c r="C27" s="26" t="s">
        <v>57</v>
      </c>
      <c r="D27" s="41">
        <v>1</v>
      </c>
      <c r="E27" s="41">
        <v>0</v>
      </c>
      <c r="F27" s="28">
        <v>1</v>
      </c>
      <c r="G27" s="29">
        <f>F27/0.702804</f>
        <v>1.4228718106328364</v>
      </c>
      <c r="H27" s="30">
        <v>1.42</v>
      </c>
      <c r="I27" s="30">
        <f>ROUND(G27,2)</f>
        <v>1.42</v>
      </c>
      <c r="J27" s="30">
        <v>0</v>
      </c>
      <c r="K27" s="29">
        <f>I27-G27</f>
        <v>-2.8718106328364801E-3</v>
      </c>
      <c r="L27" s="9"/>
      <c r="M27" s="14"/>
      <c r="N27" s="15"/>
    </row>
    <row r="28" spans="1:14" s="3" customFormat="1">
      <c r="A28" s="26" t="s">
        <v>62</v>
      </c>
      <c r="B28" s="26" t="s">
        <v>42</v>
      </c>
      <c r="C28" s="26" t="s">
        <v>57</v>
      </c>
      <c r="D28" s="41">
        <v>1</v>
      </c>
      <c r="E28" s="41">
        <v>0</v>
      </c>
      <c r="F28" s="28">
        <v>1</v>
      </c>
      <c r="G28" s="37">
        <f>F28/0.702804</f>
        <v>1.4228718106328364</v>
      </c>
      <c r="H28" s="30">
        <v>1.42</v>
      </c>
      <c r="I28" s="30">
        <f>ROUND(G28,2)</f>
        <v>1.42</v>
      </c>
      <c r="J28" s="30">
        <v>0</v>
      </c>
      <c r="K28" s="37">
        <f>I28-G28</f>
        <v>-2.8718106328364801E-3</v>
      </c>
      <c r="L28" s="9"/>
      <c r="M28" s="14"/>
      <c r="N28" s="15"/>
    </row>
    <row r="29" spans="1:14" s="3" customFormat="1" ht="32.25" customHeight="1">
      <c r="A29" s="36" t="s">
        <v>63</v>
      </c>
      <c r="B29" s="26" t="s">
        <v>43</v>
      </c>
      <c r="C29" s="26" t="s">
        <v>57</v>
      </c>
      <c r="D29" s="41">
        <v>1</v>
      </c>
      <c r="E29" s="41">
        <v>0</v>
      </c>
      <c r="F29" s="28">
        <v>1</v>
      </c>
      <c r="G29" s="29">
        <f>F29/0.702804</f>
        <v>1.4228718106328364</v>
      </c>
      <c r="H29" s="30">
        <v>1.42</v>
      </c>
      <c r="I29" s="30">
        <f>ROUND(G29,2)</f>
        <v>1.42</v>
      </c>
      <c r="J29" s="30">
        <v>0</v>
      </c>
      <c r="K29" s="29">
        <f>I29-G29</f>
        <v>-2.8718106328364801E-3</v>
      </c>
      <c r="L29" s="9"/>
      <c r="M29" s="14"/>
      <c r="N29" s="15"/>
    </row>
    <row r="30" spans="1:14" s="3" customFormat="1">
      <c r="A30" s="26" t="s">
        <v>64</v>
      </c>
      <c r="B30" s="26" t="s">
        <v>44</v>
      </c>
      <c r="C30" s="26" t="s">
        <v>57</v>
      </c>
      <c r="D30" s="41">
        <v>1.5</v>
      </c>
      <c r="E30" s="41">
        <v>0</v>
      </c>
      <c r="F30" s="28">
        <v>1.5</v>
      </c>
      <c r="G30" s="29">
        <f>F30/0.702804</f>
        <v>2.1343077159492547</v>
      </c>
      <c r="H30" s="30">
        <v>2.13</v>
      </c>
      <c r="I30" s="30">
        <f>ROUND(G30,2)</f>
        <v>2.13</v>
      </c>
      <c r="J30" s="30">
        <v>0</v>
      </c>
      <c r="K30" s="29">
        <f>I30-G30</f>
        <v>-4.3077159492548311E-3</v>
      </c>
      <c r="L30" s="9"/>
      <c r="M30" s="14"/>
      <c r="N30" s="15"/>
    </row>
    <row r="31" spans="1:14" s="3" customFormat="1">
      <c r="A31" s="26" t="s">
        <v>65</v>
      </c>
      <c r="B31" s="26" t="s">
        <v>59</v>
      </c>
      <c r="C31" s="26" t="s">
        <v>57</v>
      </c>
      <c r="D31" s="41">
        <v>1</v>
      </c>
      <c r="E31" s="41">
        <v>0</v>
      </c>
      <c r="F31" s="28">
        <v>1</v>
      </c>
      <c r="G31" s="29">
        <f>F31/0.702804</f>
        <v>1.4228718106328364</v>
      </c>
      <c r="H31" s="30">
        <v>1.42</v>
      </c>
      <c r="I31" s="30">
        <f>ROUND(G31,2)</f>
        <v>1.42</v>
      </c>
      <c r="J31" s="30">
        <v>0</v>
      </c>
      <c r="K31" s="29">
        <f>I31-G31</f>
        <v>-2.8718106328364801E-3</v>
      </c>
      <c r="L31" s="9"/>
      <c r="M31" s="14"/>
      <c r="N31" s="15"/>
    </row>
    <row r="32" spans="1:14" ht="29.25" customHeight="1">
      <c r="A32" s="26" t="s">
        <v>5</v>
      </c>
      <c r="B32" s="26" t="s">
        <v>71</v>
      </c>
      <c r="C32" s="26"/>
      <c r="D32" s="41"/>
      <c r="E32" s="41"/>
      <c r="F32" s="27"/>
      <c r="G32" s="27"/>
      <c r="H32" s="27"/>
      <c r="I32" s="27"/>
      <c r="J32" s="27"/>
      <c r="K32" s="27"/>
      <c r="L32" s="9"/>
      <c r="M32" s="10"/>
    </row>
    <row r="33" spans="1:14" s="3" customFormat="1" ht="29.25" customHeight="1">
      <c r="A33" s="26" t="s">
        <v>11</v>
      </c>
      <c r="B33" s="26" t="s">
        <v>356</v>
      </c>
      <c r="C33" s="26"/>
      <c r="D33" s="41"/>
      <c r="E33" s="41"/>
      <c r="F33" s="28"/>
      <c r="G33" s="29"/>
      <c r="H33" s="30"/>
      <c r="I33" s="30"/>
      <c r="J33" s="30"/>
      <c r="K33" s="29"/>
      <c r="L33" s="9"/>
      <c r="M33" s="14"/>
      <c r="N33" s="15"/>
    </row>
    <row r="34" spans="1:14" s="3" customFormat="1" ht="51" customHeight="1">
      <c r="A34" s="26" t="s">
        <v>67</v>
      </c>
      <c r="B34" s="26" t="s">
        <v>383</v>
      </c>
      <c r="C34" s="26" t="s">
        <v>45</v>
      </c>
      <c r="D34" s="41">
        <v>1.5</v>
      </c>
      <c r="E34" s="41">
        <v>0</v>
      </c>
      <c r="F34" s="28">
        <v>1.5</v>
      </c>
      <c r="G34" s="29">
        <f>F34/0.702804</f>
        <v>2.1343077159492547</v>
      </c>
      <c r="H34" s="30">
        <v>2.13</v>
      </c>
      <c r="I34" s="30">
        <f>ROUND(G34,2)</f>
        <v>2.13</v>
      </c>
      <c r="J34" s="30">
        <v>0</v>
      </c>
      <c r="K34" s="29">
        <f>I34-G34</f>
        <v>-4.3077159492548311E-3</v>
      </c>
      <c r="L34" s="9"/>
      <c r="M34" s="14"/>
      <c r="N34" s="15"/>
    </row>
    <row r="35" spans="1:14" s="3" customFormat="1">
      <c r="A35" s="26" t="s">
        <v>68</v>
      </c>
      <c r="B35" s="26" t="s">
        <v>401</v>
      </c>
      <c r="C35" s="26" t="s">
        <v>45</v>
      </c>
      <c r="D35" s="41">
        <v>1.5</v>
      </c>
      <c r="E35" s="41">
        <v>0</v>
      </c>
      <c r="F35" s="28">
        <v>1.5</v>
      </c>
      <c r="G35" s="37">
        <f>F35/0.702804</f>
        <v>2.1343077159492547</v>
      </c>
      <c r="H35" s="30">
        <v>2.13</v>
      </c>
      <c r="I35" s="30">
        <f>ROUND(G35,2)</f>
        <v>2.13</v>
      </c>
      <c r="J35" s="30">
        <v>0</v>
      </c>
      <c r="K35" s="37">
        <f>I35-G35</f>
        <v>-4.3077159492548311E-3</v>
      </c>
      <c r="L35" s="9"/>
      <c r="M35" s="14"/>
      <c r="N35" s="15"/>
    </row>
    <row r="36" spans="1:14" s="3" customFormat="1" ht="32.25" customHeight="1">
      <c r="A36" s="36" t="s">
        <v>69</v>
      </c>
      <c r="B36" s="26" t="s">
        <v>43</v>
      </c>
      <c r="C36" s="26" t="s">
        <v>45</v>
      </c>
      <c r="D36" s="41">
        <v>1.5</v>
      </c>
      <c r="E36" s="41">
        <v>0</v>
      </c>
      <c r="F36" s="28">
        <v>1.5</v>
      </c>
      <c r="G36" s="29">
        <f>F36/0.702804</f>
        <v>2.1343077159492547</v>
      </c>
      <c r="H36" s="30">
        <v>2.13</v>
      </c>
      <c r="I36" s="30">
        <f>ROUND(G36,2)</f>
        <v>2.13</v>
      </c>
      <c r="J36" s="30">
        <v>0</v>
      </c>
      <c r="K36" s="29">
        <f>I36-G36</f>
        <v>-4.3077159492548311E-3</v>
      </c>
      <c r="L36" s="9"/>
      <c r="M36" s="14"/>
      <c r="N36" s="15"/>
    </row>
    <row r="37" spans="1:14" s="3" customFormat="1">
      <c r="A37" s="26" t="s">
        <v>70</v>
      </c>
      <c r="B37" s="26" t="s">
        <v>44</v>
      </c>
      <c r="C37" s="26" t="s">
        <v>45</v>
      </c>
      <c r="D37" s="41">
        <v>1.5</v>
      </c>
      <c r="E37" s="41">
        <v>0</v>
      </c>
      <c r="F37" s="28">
        <v>1.5</v>
      </c>
      <c r="G37" s="29">
        <f>F37/0.702804</f>
        <v>2.1343077159492547</v>
      </c>
      <c r="H37" s="30">
        <v>2.13</v>
      </c>
      <c r="I37" s="30">
        <f>ROUND(G37,2)</f>
        <v>2.13</v>
      </c>
      <c r="J37" s="30">
        <v>0</v>
      </c>
      <c r="K37" s="29">
        <f>I37-G37</f>
        <v>-4.3077159492548311E-3</v>
      </c>
      <c r="L37" s="9"/>
      <c r="M37" s="14"/>
      <c r="N37" s="15"/>
    </row>
    <row r="38" spans="1:14" s="3" customFormat="1" ht="29.25" customHeight="1">
      <c r="A38" s="26" t="s">
        <v>12</v>
      </c>
      <c r="B38" s="26" t="s">
        <v>357</v>
      </c>
      <c r="C38" s="26"/>
      <c r="D38" s="41"/>
      <c r="E38" s="41"/>
      <c r="F38" s="28"/>
      <c r="G38" s="29"/>
      <c r="H38" s="30"/>
      <c r="I38" s="30"/>
      <c r="J38" s="30"/>
      <c r="K38" s="29"/>
      <c r="L38" s="9"/>
      <c r="M38" s="14"/>
      <c r="N38" s="15"/>
    </row>
    <row r="39" spans="1:14" s="3" customFormat="1" ht="51" customHeight="1">
      <c r="A39" s="26" t="s">
        <v>72</v>
      </c>
      <c r="B39" s="26" t="s">
        <v>383</v>
      </c>
      <c r="C39" s="26" t="s">
        <v>45</v>
      </c>
      <c r="D39" s="41">
        <v>2.5</v>
      </c>
      <c r="E39" s="41">
        <v>0</v>
      </c>
      <c r="F39" s="28">
        <v>2.5</v>
      </c>
      <c r="G39" s="29">
        <f>F39/0.702804</f>
        <v>3.5571795265820914</v>
      </c>
      <c r="H39" s="30">
        <v>3.56</v>
      </c>
      <c r="I39" s="30">
        <f>ROUND(G39,2)</f>
        <v>3.56</v>
      </c>
      <c r="J39" s="30">
        <v>0</v>
      </c>
      <c r="K39" s="29">
        <f>I39-G39</f>
        <v>2.8204734179086977E-3</v>
      </c>
      <c r="L39" s="9"/>
      <c r="M39" s="14"/>
      <c r="N39" s="15"/>
    </row>
    <row r="40" spans="1:14" s="3" customFormat="1">
      <c r="A40" s="26" t="s">
        <v>73</v>
      </c>
      <c r="B40" s="26" t="s">
        <v>401</v>
      </c>
      <c r="C40" s="26" t="s">
        <v>45</v>
      </c>
      <c r="D40" s="41">
        <v>2.5</v>
      </c>
      <c r="E40" s="41">
        <v>0</v>
      </c>
      <c r="F40" s="28">
        <v>2.5</v>
      </c>
      <c r="G40" s="37">
        <f>F40/0.702804</f>
        <v>3.5571795265820914</v>
      </c>
      <c r="H40" s="30">
        <v>3.56</v>
      </c>
      <c r="I40" s="30">
        <f>ROUND(G40,2)</f>
        <v>3.56</v>
      </c>
      <c r="J40" s="30">
        <v>0</v>
      </c>
      <c r="K40" s="37">
        <f>I40-G40</f>
        <v>2.8204734179086977E-3</v>
      </c>
      <c r="L40" s="9"/>
      <c r="M40" s="14"/>
      <c r="N40" s="15"/>
    </row>
    <row r="41" spans="1:14" s="3" customFormat="1" ht="32.25" customHeight="1">
      <c r="A41" s="36" t="s">
        <v>74</v>
      </c>
      <c r="B41" s="26" t="s">
        <v>43</v>
      </c>
      <c r="C41" s="26" t="s">
        <v>45</v>
      </c>
      <c r="D41" s="41">
        <v>2.5</v>
      </c>
      <c r="E41" s="41">
        <v>0</v>
      </c>
      <c r="F41" s="28">
        <v>2.5</v>
      </c>
      <c r="G41" s="29">
        <f>F41/0.702804</f>
        <v>3.5571795265820914</v>
      </c>
      <c r="H41" s="30">
        <v>3.56</v>
      </c>
      <c r="I41" s="30">
        <f>ROUND(G41,2)</f>
        <v>3.56</v>
      </c>
      <c r="J41" s="30">
        <v>0</v>
      </c>
      <c r="K41" s="29">
        <f>I41-G41</f>
        <v>2.8204734179086977E-3</v>
      </c>
      <c r="L41" s="9"/>
      <c r="M41" s="14"/>
      <c r="N41" s="15"/>
    </row>
    <row r="42" spans="1:14" s="3" customFormat="1">
      <c r="A42" s="26" t="s">
        <v>75</v>
      </c>
      <c r="B42" s="26" t="s">
        <v>44</v>
      </c>
      <c r="C42" s="26" t="s">
        <v>45</v>
      </c>
      <c r="D42" s="41">
        <v>3</v>
      </c>
      <c r="E42" s="41">
        <v>0</v>
      </c>
      <c r="F42" s="28">
        <v>3</v>
      </c>
      <c r="G42" s="29">
        <f>F42/0.702804</f>
        <v>4.2686154318985094</v>
      </c>
      <c r="H42" s="30">
        <v>4.2699999999999996</v>
      </c>
      <c r="I42" s="30">
        <f>ROUND(G42,2)</f>
        <v>4.2699999999999996</v>
      </c>
      <c r="J42" s="30">
        <v>0</v>
      </c>
      <c r="K42" s="29">
        <f>I42-G42</f>
        <v>1.3845681014901245E-3</v>
      </c>
      <c r="L42" s="9"/>
      <c r="M42" s="14"/>
      <c r="N42" s="15"/>
    </row>
    <row r="43" spans="1:14" s="3" customFormat="1" ht="29.25" customHeight="1">
      <c r="A43" s="26" t="s">
        <v>13</v>
      </c>
      <c r="B43" s="26" t="s">
        <v>76</v>
      </c>
      <c r="C43" s="26"/>
      <c r="D43" s="41"/>
      <c r="E43" s="41"/>
      <c r="F43" s="28"/>
      <c r="G43" s="29"/>
      <c r="H43" s="30"/>
      <c r="I43" s="30"/>
      <c r="J43" s="30"/>
      <c r="K43" s="29"/>
      <c r="L43" s="9"/>
      <c r="M43" s="14"/>
      <c r="N43" s="15"/>
    </row>
    <row r="44" spans="1:14" s="3" customFormat="1">
      <c r="A44" s="26" t="s">
        <v>81</v>
      </c>
      <c r="B44" s="26" t="s">
        <v>78</v>
      </c>
      <c r="C44" s="26" t="s">
        <v>45</v>
      </c>
      <c r="D44" s="41">
        <v>0.5</v>
      </c>
      <c r="E44" s="41">
        <v>0</v>
      </c>
      <c r="F44" s="28">
        <v>0.5</v>
      </c>
      <c r="G44" s="37">
        <f>F44/0.702804</f>
        <v>0.7114359053164182</v>
      </c>
      <c r="H44" s="30">
        <v>0.71</v>
      </c>
      <c r="I44" s="30">
        <f>ROUND(G44,2)</f>
        <v>0.71</v>
      </c>
      <c r="J44" s="30">
        <v>0</v>
      </c>
      <c r="K44" s="37">
        <f>I44-G44</f>
        <v>-1.43590531641824E-3</v>
      </c>
      <c r="L44" s="9"/>
      <c r="M44" s="14"/>
      <c r="N44" s="15"/>
    </row>
    <row r="45" spans="1:14" s="3" customFormat="1" ht="32.25" customHeight="1">
      <c r="A45" s="36" t="s">
        <v>82</v>
      </c>
      <c r="B45" s="26" t="s">
        <v>79</v>
      </c>
      <c r="C45" s="26" t="s">
        <v>45</v>
      </c>
      <c r="D45" s="41">
        <v>0.5</v>
      </c>
      <c r="E45" s="41">
        <v>0</v>
      </c>
      <c r="F45" s="28">
        <v>0.5</v>
      </c>
      <c r="G45" s="29">
        <f>F45/0.702804</f>
        <v>0.7114359053164182</v>
      </c>
      <c r="H45" s="30">
        <v>0.71</v>
      </c>
      <c r="I45" s="30">
        <f>ROUND(G45,2)</f>
        <v>0.71</v>
      </c>
      <c r="J45" s="30">
        <v>0</v>
      </c>
      <c r="K45" s="29">
        <f>I45-G45</f>
        <v>-1.43590531641824E-3</v>
      </c>
      <c r="L45" s="9"/>
      <c r="M45" s="14"/>
      <c r="N45" s="15"/>
    </row>
    <row r="46" spans="1:14" s="3" customFormat="1">
      <c r="A46" s="26" t="s">
        <v>83</v>
      </c>
      <c r="B46" s="26" t="s">
        <v>80</v>
      </c>
      <c r="C46" s="26" t="s">
        <v>45</v>
      </c>
      <c r="D46" s="41">
        <v>0.5</v>
      </c>
      <c r="E46" s="41">
        <v>0</v>
      </c>
      <c r="F46" s="28">
        <v>0.5</v>
      </c>
      <c r="G46" s="29">
        <f>F46/0.702804</f>
        <v>0.7114359053164182</v>
      </c>
      <c r="H46" s="30">
        <v>0.71</v>
      </c>
      <c r="I46" s="30">
        <f>ROUND(G46,2)</f>
        <v>0.71</v>
      </c>
      <c r="J46" s="30">
        <v>0</v>
      </c>
      <c r="K46" s="29">
        <f>I46-G46</f>
        <v>-1.43590531641824E-3</v>
      </c>
      <c r="L46" s="9"/>
      <c r="M46" s="14"/>
      <c r="N46" s="15"/>
    </row>
    <row r="47" spans="1:14" s="3" customFormat="1" ht="29.25" customHeight="1">
      <c r="A47" s="26" t="s">
        <v>66</v>
      </c>
      <c r="B47" s="26" t="s">
        <v>77</v>
      </c>
      <c r="C47" s="26"/>
      <c r="D47" s="41"/>
      <c r="E47" s="41"/>
      <c r="F47" s="28"/>
      <c r="G47" s="29"/>
      <c r="H47" s="30"/>
      <c r="I47" s="30"/>
      <c r="J47" s="30"/>
      <c r="K47" s="29"/>
      <c r="L47" s="9"/>
      <c r="M47" s="14"/>
      <c r="N47" s="15"/>
    </row>
    <row r="48" spans="1:14" s="3" customFormat="1">
      <c r="A48" s="26" t="s">
        <v>84</v>
      </c>
      <c r="B48" s="26" t="s">
        <v>78</v>
      </c>
      <c r="C48" s="26" t="s">
        <v>45</v>
      </c>
      <c r="D48" s="41">
        <v>1</v>
      </c>
      <c r="E48" s="41">
        <v>0</v>
      </c>
      <c r="F48" s="28">
        <v>1</v>
      </c>
      <c r="G48" s="37">
        <f>F48/0.702804</f>
        <v>1.4228718106328364</v>
      </c>
      <c r="H48" s="30">
        <v>1.42</v>
      </c>
      <c r="I48" s="30">
        <f>ROUND(G48,2)</f>
        <v>1.42</v>
      </c>
      <c r="J48" s="30">
        <v>0</v>
      </c>
      <c r="K48" s="37">
        <f>I48-G48</f>
        <v>-2.8718106328364801E-3</v>
      </c>
      <c r="L48" s="9"/>
      <c r="M48" s="14"/>
      <c r="N48" s="15"/>
    </row>
    <row r="49" spans="1:14" s="3" customFormat="1" ht="32.25" customHeight="1">
      <c r="A49" s="36" t="s">
        <v>85</v>
      </c>
      <c r="B49" s="26" t="s">
        <v>79</v>
      </c>
      <c r="C49" s="26" t="s">
        <v>45</v>
      </c>
      <c r="D49" s="41">
        <v>1</v>
      </c>
      <c r="E49" s="41">
        <v>0</v>
      </c>
      <c r="F49" s="28">
        <v>1</v>
      </c>
      <c r="G49" s="29">
        <f>F49/0.702804</f>
        <v>1.4228718106328364</v>
      </c>
      <c r="H49" s="30">
        <v>1.42</v>
      </c>
      <c r="I49" s="30">
        <f>ROUND(G49,2)</f>
        <v>1.42</v>
      </c>
      <c r="J49" s="30">
        <v>0</v>
      </c>
      <c r="K49" s="29">
        <f>I49-G49</f>
        <v>-2.8718106328364801E-3</v>
      </c>
      <c r="L49" s="9"/>
      <c r="M49" s="14"/>
      <c r="N49" s="15"/>
    </row>
    <row r="50" spans="1:14" s="3" customFormat="1">
      <c r="A50" s="26" t="s">
        <v>86</v>
      </c>
      <c r="B50" s="26" t="s">
        <v>80</v>
      </c>
      <c r="C50" s="26" t="s">
        <v>45</v>
      </c>
      <c r="D50" s="41">
        <v>1</v>
      </c>
      <c r="E50" s="41">
        <v>0</v>
      </c>
      <c r="F50" s="28">
        <v>1</v>
      </c>
      <c r="G50" s="29">
        <f>F50/0.702804</f>
        <v>1.4228718106328364</v>
      </c>
      <c r="H50" s="30">
        <v>1.42</v>
      </c>
      <c r="I50" s="30">
        <f>ROUND(G50,2)</f>
        <v>1.42</v>
      </c>
      <c r="J50" s="30">
        <v>0</v>
      </c>
      <c r="K50" s="29">
        <f>I50-G50</f>
        <v>-2.8718106328364801E-3</v>
      </c>
      <c r="L50" s="9"/>
      <c r="M50" s="14"/>
      <c r="N50" s="15"/>
    </row>
    <row r="51" spans="1:14" ht="36" customHeight="1">
      <c r="A51" s="26" t="s">
        <v>87</v>
      </c>
      <c r="B51" s="26" t="s">
        <v>358</v>
      </c>
      <c r="C51" s="26"/>
      <c r="D51" s="41"/>
      <c r="E51" s="41"/>
      <c r="F51" s="27"/>
      <c r="G51" s="27"/>
      <c r="H51" s="27"/>
      <c r="I51" s="27"/>
      <c r="J51" s="27"/>
      <c r="K51" s="27"/>
      <c r="L51" s="9"/>
      <c r="M51" s="10"/>
    </row>
    <row r="52" spans="1:14" s="3" customFormat="1" ht="51" customHeight="1">
      <c r="A52" s="26" t="s">
        <v>89</v>
      </c>
      <c r="B52" s="26" t="s">
        <v>383</v>
      </c>
      <c r="C52" s="26" t="s">
        <v>45</v>
      </c>
      <c r="D52" s="41">
        <v>3</v>
      </c>
      <c r="E52" s="41">
        <v>0</v>
      </c>
      <c r="F52" s="28">
        <v>3</v>
      </c>
      <c r="G52" s="29">
        <f>F52/0.702804</f>
        <v>4.2686154318985094</v>
      </c>
      <c r="H52" s="30">
        <v>4.2699999999999996</v>
      </c>
      <c r="I52" s="30">
        <f>ROUND(G52,2)</f>
        <v>4.2699999999999996</v>
      </c>
      <c r="J52" s="30">
        <v>0</v>
      </c>
      <c r="K52" s="29">
        <f>I52-G52</f>
        <v>1.3845681014901245E-3</v>
      </c>
      <c r="L52" s="9"/>
      <c r="M52" s="14"/>
      <c r="N52" s="15"/>
    </row>
    <row r="53" spans="1:14" s="3" customFormat="1">
      <c r="A53" s="26" t="s">
        <v>90</v>
      </c>
      <c r="B53" s="26" t="s">
        <v>142</v>
      </c>
      <c r="C53" s="26" t="s">
        <v>45</v>
      </c>
      <c r="D53" s="41">
        <v>3</v>
      </c>
      <c r="E53" s="41">
        <v>0</v>
      </c>
      <c r="F53" s="28">
        <v>3</v>
      </c>
      <c r="G53" s="37">
        <f>F53/0.702804</f>
        <v>4.2686154318985094</v>
      </c>
      <c r="H53" s="30">
        <v>4.2699999999999996</v>
      </c>
      <c r="I53" s="30">
        <f>ROUND(G53,2)</f>
        <v>4.2699999999999996</v>
      </c>
      <c r="J53" s="30">
        <v>0</v>
      </c>
      <c r="K53" s="37">
        <f>I53-G53</f>
        <v>1.3845681014901245E-3</v>
      </c>
      <c r="L53" s="9"/>
      <c r="M53" s="14"/>
      <c r="N53" s="15"/>
    </row>
    <row r="54" spans="1:14" s="3" customFormat="1" ht="32.25" customHeight="1">
      <c r="A54" s="36" t="s">
        <v>91</v>
      </c>
      <c r="B54" s="26" t="s">
        <v>43</v>
      </c>
      <c r="C54" s="26" t="s">
        <v>45</v>
      </c>
      <c r="D54" s="41">
        <v>3</v>
      </c>
      <c r="E54" s="41">
        <v>0</v>
      </c>
      <c r="F54" s="28">
        <v>3</v>
      </c>
      <c r="G54" s="29">
        <f>F54/0.702804</f>
        <v>4.2686154318985094</v>
      </c>
      <c r="H54" s="30">
        <v>4.2699999999999996</v>
      </c>
      <c r="I54" s="30">
        <f>ROUND(G54,2)</f>
        <v>4.2699999999999996</v>
      </c>
      <c r="J54" s="30">
        <v>0</v>
      </c>
      <c r="K54" s="29">
        <f>I54-G54</f>
        <v>1.3845681014901245E-3</v>
      </c>
      <c r="L54" s="9"/>
      <c r="M54" s="14"/>
      <c r="N54" s="15"/>
    </row>
    <row r="55" spans="1:14" s="3" customFormat="1">
      <c r="A55" s="26" t="s">
        <v>92</v>
      </c>
      <c r="B55" s="26" t="s">
        <v>44</v>
      </c>
      <c r="C55" s="26" t="s">
        <v>45</v>
      </c>
      <c r="D55" s="41">
        <v>3</v>
      </c>
      <c r="E55" s="41">
        <v>0</v>
      </c>
      <c r="F55" s="28">
        <v>3</v>
      </c>
      <c r="G55" s="29">
        <f>F55/0.702804</f>
        <v>4.2686154318985094</v>
      </c>
      <c r="H55" s="30">
        <v>4.2699999999999996</v>
      </c>
      <c r="I55" s="30">
        <f>ROUND(G55,2)</f>
        <v>4.2699999999999996</v>
      </c>
      <c r="J55" s="30">
        <v>0</v>
      </c>
      <c r="K55" s="29">
        <f>I55-G55</f>
        <v>1.3845681014901245E-3</v>
      </c>
      <c r="L55" s="9"/>
      <c r="M55" s="14"/>
      <c r="N55" s="15"/>
    </row>
    <row r="56" spans="1:14" s="3" customFormat="1" ht="29.25" customHeight="1">
      <c r="A56" s="26" t="s">
        <v>88</v>
      </c>
      <c r="B56" s="26" t="s">
        <v>359</v>
      </c>
      <c r="C56" s="26"/>
      <c r="D56" s="41"/>
      <c r="E56" s="41"/>
      <c r="F56" s="28"/>
      <c r="G56" s="29"/>
      <c r="H56" s="30"/>
      <c r="I56" s="30"/>
      <c r="J56" s="30"/>
      <c r="K56" s="29"/>
      <c r="L56" s="9"/>
      <c r="M56" s="14"/>
      <c r="N56" s="15"/>
    </row>
    <row r="57" spans="1:14" s="3" customFormat="1" ht="51" customHeight="1">
      <c r="A57" s="26" t="s">
        <v>93</v>
      </c>
      <c r="B57" s="26" t="s">
        <v>383</v>
      </c>
      <c r="C57" s="26" t="s">
        <v>45</v>
      </c>
      <c r="D57" s="41">
        <v>5</v>
      </c>
      <c r="E57" s="41">
        <v>0</v>
      </c>
      <c r="F57" s="28">
        <v>5</v>
      </c>
      <c r="G57" s="29">
        <f>F57/0.702804</f>
        <v>7.1143590531641827</v>
      </c>
      <c r="H57" s="30">
        <v>7.11</v>
      </c>
      <c r="I57" s="30">
        <f>ROUND(G57,2)</f>
        <v>7.11</v>
      </c>
      <c r="J57" s="30">
        <v>0</v>
      </c>
      <c r="K57" s="29">
        <f>I57-G57</f>
        <v>-4.3590531641823915E-3</v>
      </c>
      <c r="L57" s="9"/>
      <c r="M57" s="14"/>
      <c r="N57" s="15"/>
    </row>
    <row r="58" spans="1:14" s="3" customFormat="1">
      <c r="A58" s="26" t="s">
        <v>94</v>
      </c>
      <c r="B58" s="26" t="s">
        <v>42</v>
      </c>
      <c r="C58" s="26" t="s">
        <v>45</v>
      </c>
      <c r="D58" s="41">
        <v>5</v>
      </c>
      <c r="E58" s="41">
        <v>0</v>
      </c>
      <c r="F58" s="28">
        <v>5</v>
      </c>
      <c r="G58" s="37">
        <f>F58/0.702804</f>
        <v>7.1143590531641827</v>
      </c>
      <c r="H58" s="30">
        <v>7.11</v>
      </c>
      <c r="I58" s="30">
        <f>ROUND(G58,2)</f>
        <v>7.11</v>
      </c>
      <c r="J58" s="30">
        <v>0</v>
      </c>
      <c r="K58" s="37">
        <f>I58-G58</f>
        <v>-4.3590531641823915E-3</v>
      </c>
      <c r="L58" s="9"/>
      <c r="M58" s="14"/>
      <c r="N58" s="15"/>
    </row>
    <row r="59" spans="1:14" s="3" customFormat="1" ht="32.25" customHeight="1">
      <c r="A59" s="36" t="s">
        <v>95</v>
      </c>
      <c r="B59" s="26" t="s">
        <v>43</v>
      </c>
      <c r="C59" s="26" t="s">
        <v>45</v>
      </c>
      <c r="D59" s="41">
        <v>5</v>
      </c>
      <c r="E59" s="41">
        <v>0</v>
      </c>
      <c r="F59" s="28">
        <v>5</v>
      </c>
      <c r="G59" s="29">
        <f>F59/0.702804</f>
        <v>7.1143590531641827</v>
      </c>
      <c r="H59" s="30">
        <v>7.11</v>
      </c>
      <c r="I59" s="30">
        <f>ROUND(G59,2)</f>
        <v>7.11</v>
      </c>
      <c r="J59" s="30">
        <v>0</v>
      </c>
      <c r="K59" s="29">
        <f>I59-G59</f>
        <v>-4.3590531641823915E-3</v>
      </c>
      <c r="L59" s="9"/>
      <c r="M59" s="14"/>
      <c r="N59" s="15"/>
    </row>
    <row r="60" spans="1:14" s="3" customFormat="1">
      <c r="A60" s="26" t="s">
        <v>96</v>
      </c>
      <c r="B60" s="26" t="s">
        <v>44</v>
      </c>
      <c r="C60" s="26" t="s">
        <v>45</v>
      </c>
      <c r="D60" s="41">
        <v>5</v>
      </c>
      <c r="E60" s="41">
        <v>0</v>
      </c>
      <c r="F60" s="28">
        <v>5</v>
      </c>
      <c r="G60" s="29">
        <f>F60/0.702804</f>
        <v>7.1143590531641827</v>
      </c>
      <c r="H60" s="30">
        <v>7.11</v>
      </c>
      <c r="I60" s="30">
        <f>ROUND(G60,2)</f>
        <v>7.11</v>
      </c>
      <c r="J60" s="30">
        <v>0</v>
      </c>
      <c r="K60" s="29">
        <f>I60-G60</f>
        <v>-4.3590531641823915E-3</v>
      </c>
      <c r="L60" s="9"/>
      <c r="M60" s="14"/>
      <c r="N60" s="15"/>
    </row>
    <row r="61" spans="1:14" ht="29.25" customHeight="1">
      <c r="A61" s="26" t="s">
        <v>30</v>
      </c>
      <c r="B61" s="26" t="s">
        <v>105</v>
      </c>
      <c r="C61" s="26"/>
      <c r="D61" s="41"/>
      <c r="E61" s="41"/>
      <c r="F61" s="27"/>
      <c r="G61" s="27"/>
      <c r="H61" s="27"/>
      <c r="I61" s="27"/>
      <c r="J61" s="27"/>
      <c r="K61" s="27"/>
      <c r="L61" s="9"/>
      <c r="M61" s="10"/>
    </row>
    <row r="62" spans="1:14" s="3" customFormat="1" ht="29.25" customHeight="1">
      <c r="A62" s="26" t="s">
        <v>14</v>
      </c>
      <c r="B62" s="26" t="s">
        <v>106</v>
      </c>
      <c r="C62" s="26"/>
      <c r="D62" s="41"/>
      <c r="E62" s="41"/>
      <c r="F62" s="28"/>
      <c r="G62" s="29"/>
      <c r="H62" s="30"/>
      <c r="I62" s="30"/>
      <c r="J62" s="30"/>
      <c r="K62" s="29"/>
      <c r="L62" s="9"/>
      <c r="M62" s="14"/>
      <c r="N62" s="15"/>
    </row>
    <row r="63" spans="1:14" s="3" customFormat="1" ht="51" customHeight="1">
      <c r="A63" s="26" t="s">
        <v>97</v>
      </c>
      <c r="B63" s="26" t="s">
        <v>383</v>
      </c>
      <c r="C63" s="26" t="s">
        <v>57</v>
      </c>
      <c r="D63" s="41">
        <v>1</v>
      </c>
      <c r="E63" s="41">
        <v>0</v>
      </c>
      <c r="F63" s="28">
        <v>1</v>
      </c>
      <c r="G63" s="29">
        <f>F63/0.702804</f>
        <v>1.4228718106328364</v>
      </c>
      <c r="H63" s="30">
        <v>1.42</v>
      </c>
      <c r="I63" s="30">
        <f>ROUND(G63,2)</f>
        <v>1.42</v>
      </c>
      <c r="J63" s="30">
        <v>0</v>
      </c>
      <c r="K63" s="29">
        <f>I63-G63</f>
        <v>-2.8718106328364801E-3</v>
      </c>
      <c r="L63" s="9"/>
      <c r="M63" s="14"/>
      <c r="N63" s="15"/>
    </row>
    <row r="64" spans="1:14" s="3" customFormat="1">
      <c r="A64" s="26" t="s">
        <v>98</v>
      </c>
      <c r="B64" s="26" t="s">
        <v>401</v>
      </c>
      <c r="C64" s="26" t="s">
        <v>57</v>
      </c>
      <c r="D64" s="41">
        <v>1</v>
      </c>
      <c r="E64" s="41">
        <v>0</v>
      </c>
      <c r="F64" s="28">
        <v>1</v>
      </c>
      <c r="G64" s="37">
        <f>F64/0.702804</f>
        <v>1.4228718106328364</v>
      </c>
      <c r="H64" s="30">
        <v>1.42</v>
      </c>
      <c r="I64" s="30">
        <f>ROUND(G64,2)</f>
        <v>1.42</v>
      </c>
      <c r="J64" s="30">
        <v>0</v>
      </c>
      <c r="K64" s="37">
        <f>I64-G64</f>
        <v>-2.8718106328364801E-3</v>
      </c>
      <c r="L64" s="9"/>
      <c r="M64" s="14"/>
      <c r="N64" s="15"/>
    </row>
    <row r="65" spans="1:14" s="3" customFormat="1" ht="32.25" customHeight="1">
      <c r="A65" s="36" t="s">
        <v>99</v>
      </c>
      <c r="B65" s="26" t="s">
        <v>43</v>
      </c>
      <c r="C65" s="26" t="s">
        <v>57</v>
      </c>
      <c r="D65" s="41">
        <v>1</v>
      </c>
      <c r="E65" s="41">
        <v>0</v>
      </c>
      <c r="F65" s="28">
        <v>1</v>
      </c>
      <c r="G65" s="29">
        <f>F65/0.702804</f>
        <v>1.4228718106328364</v>
      </c>
      <c r="H65" s="30">
        <v>1.42</v>
      </c>
      <c r="I65" s="30">
        <f>ROUND(G65,2)</f>
        <v>1.42</v>
      </c>
      <c r="J65" s="30">
        <v>0</v>
      </c>
      <c r="K65" s="29">
        <f>I65-G65</f>
        <v>-2.8718106328364801E-3</v>
      </c>
      <c r="L65" s="9"/>
      <c r="M65" s="14"/>
      <c r="N65" s="15"/>
    </row>
    <row r="66" spans="1:14" s="3" customFormat="1">
      <c r="A66" s="26" t="s">
        <v>100</v>
      </c>
      <c r="B66" s="26" t="s">
        <v>44</v>
      </c>
      <c r="C66" s="26" t="s">
        <v>57</v>
      </c>
      <c r="D66" s="41">
        <v>1</v>
      </c>
      <c r="E66" s="41">
        <v>0</v>
      </c>
      <c r="F66" s="28">
        <v>1</v>
      </c>
      <c r="G66" s="29">
        <f>F66/0.702804</f>
        <v>1.4228718106328364</v>
      </c>
      <c r="H66" s="30">
        <v>1.42</v>
      </c>
      <c r="I66" s="30">
        <f>ROUND(G66,2)</f>
        <v>1.42</v>
      </c>
      <c r="J66" s="30">
        <v>0</v>
      </c>
      <c r="K66" s="29">
        <f>I66-G66</f>
        <v>-2.8718106328364801E-3</v>
      </c>
      <c r="L66" s="9"/>
      <c r="M66" s="14"/>
      <c r="N66" s="15"/>
    </row>
    <row r="67" spans="1:14" s="3" customFormat="1" ht="29.25" customHeight="1">
      <c r="A67" s="26" t="s">
        <v>15</v>
      </c>
      <c r="B67" s="26" t="s">
        <v>107</v>
      </c>
      <c r="C67" s="26"/>
      <c r="D67" s="41"/>
      <c r="E67" s="41"/>
      <c r="F67" s="28"/>
      <c r="G67" s="29"/>
      <c r="H67" s="30"/>
      <c r="I67" s="30"/>
      <c r="J67" s="30"/>
      <c r="K67" s="29"/>
      <c r="L67" s="9"/>
      <c r="M67" s="14"/>
      <c r="N67" s="15"/>
    </row>
    <row r="68" spans="1:14" s="3" customFormat="1" ht="51" customHeight="1">
      <c r="A68" s="26" t="s">
        <v>101</v>
      </c>
      <c r="B68" s="26" t="s">
        <v>383</v>
      </c>
      <c r="C68" s="26" t="s">
        <v>57</v>
      </c>
      <c r="D68" s="41">
        <v>2</v>
      </c>
      <c r="E68" s="41">
        <v>0</v>
      </c>
      <c r="F68" s="28">
        <v>2</v>
      </c>
      <c r="G68" s="29">
        <f>F68/0.702804</f>
        <v>2.8457436212656728</v>
      </c>
      <c r="H68" s="30">
        <v>2.85</v>
      </c>
      <c r="I68" s="30">
        <f>ROUND(G68,2)</f>
        <v>2.85</v>
      </c>
      <c r="J68" s="30">
        <v>0</v>
      </c>
      <c r="K68" s="29">
        <f>I68-G68</f>
        <v>4.2563787343272708E-3</v>
      </c>
      <c r="L68" s="9"/>
      <c r="M68" s="14"/>
      <c r="N68" s="15"/>
    </row>
    <row r="69" spans="1:14" s="3" customFormat="1">
      <c r="A69" s="26" t="s">
        <v>102</v>
      </c>
      <c r="B69" s="26" t="s">
        <v>142</v>
      </c>
      <c r="C69" s="26" t="s">
        <v>57</v>
      </c>
      <c r="D69" s="41">
        <v>2</v>
      </c>
      <c r="E69" s="41">
        <v>0</v>
      </c>
      <c r="F69" s="28">
        <v>2</v>
      </c>
      <c r="G69" s="37">
        <f>F69/0.702804</f>
        <v>2.8457436212656728</v>
      </c>
      <c r="H69" s="30">
        <v>2.85</v>
      </c>
      <c r="I69" s="30">
        <f>ROUND(G69,2)</f>
        <v>2.85</v>
      </c>
      <c r="J69" s="30">
        <v>0</v>
      </c>
      <c r="K69" s="37">
        <f>I69-G69</f>
        <v>4.2563787343272708E-3</v>
      </c>
      <c r="L69" s="9"/>
      <c r="M69" s="14"/>
      <c r="N69" s="15"/>
    </row>
    <row r="70" spans="1:14" s="3" customFormat="1" ht="32.25" customHeight="1">
      <c r="A70" s="36" t="s">
        <v>103</v>
      </c>
      <c r="B70" s="26" t="s">
        <v>43</v>
      </c>
      <c r="C70" s="26" t="s">
        <v>57</v>
      </c>
      <c r="D70" s="41">
        <v>2</v>
      </c>
      <c r="E70" s="41">
        <v>0</v>
      </c>
      <c r="F70" s="28">
        <v>2</v>
      </c>
      <c r="G70" s="29">
        <f>F70/0.702804</f>
        <v>2.8457436212656728</v>
      </c>
      <c r="H70" s="30">
        <v>2.85</v>
      </c>
      <c r="I70" s="30">
        <f>ROUND(G70,2)</f>
        <v>2.85</v>
      </c>
      <c r="J70" s="30">
        <v>0</v>
      </c>
      <c r="K70" s="29">
        <f>I70-G70</f>
        <v>4.2563787343272708E-3</v>
      </c>
      <c r="L70" s="9"/>
      <c r="M70" s="14"/>
      <c r="N70" s="15"/>
    </row>
    <row r="71" spans="1:14" s="3" customFormat="1">
      <c r="A71" s="26" t="s">
        <v>104</v>
      </c>
      <c r="B71" s="26" t="s">
        <v>44</v>
      </c>
      <c r="C71" s="26" t="s">
        <v>57</v>
      </c>
      <c r="D71" s="41">
        <v>2.5</v>
      </c>
      <c r="E71" s="41">
        <v>0</v>
      </c>
      <c r="F71" s="28">
        <v>2.5</v>
      </c>
      <c r="G71" s="29">
        <f>F71/0.702804</f>
        <v>3.5571795265820914</v>
      </c>
      <c r="H71" s="30">
        <v>3.56</v>
      </c>
      <c r="I71" s="30">
        <f>ROUND(G71,2)</f>
        <v>3.56</v>
      </c>
      <c r="J71" s="30">
        <v>0</v>
      </c>
      <c r="K71" s="29">
        <f>I71-G71</f>
        <v>2.8204734179086977E-3</v>
      </c>
      <c r="L71" s="9"/>
      <c r="M71" s="14"/>
      <c r="N71" s="15"/>
    </row>
    <row r="72" spans="1:14" s="3" customFormat="1" ht="29.25" customHeight="1">
      <c r="A72" s="26" t="s">
        <v>16</v>
      </c>
      <c r="B72" s="26" t="s">
        <v>360</v>
      </c>
      <c r="C72" s="26"/>
      <c r="D72" s="41"/>
      <c r="E72" s="41"/>
      <c r="F72" s="28"/>
      <c r="G72" s="29"/>
      <c r="H72" s="30"/>
      <c r="I72" s="30"/>
      <c r="J72" s="30"/>
      <c r="K72" s="29"/>
      <c r="L72" s="9"/>
      <c r="M72" s="14"/>
      <c r="N72" s="15"/>
    </row>
    <row r="73" spans="1:14" s="3" customFormat="1" ht="51" customHeight="1">
      <c r="A73" s="26" t="s">
        <v>108</v>
      </c>
      <c r="B73" s="26" t="s">
        <v>383</v>
      </c>
      <c r="C73" s="26" t="s">
        <v>57</v>
      </c>
      <c r="D73" s="41">
        <v>2.5</v>
      </c>
      <c r="E73" s="41">
        <v>0</v>
      </c>
      <c r="F73" s="28">
        <v>2.5</v>
      </c>
      <c r="G73" s="29">
        <f>F73/0.702804</f>
        <v>3.5571795265820914</v>
      </c>
      <c r="H73" s="30">
        <v>3.56</v>
      </c>
      <c r="I73" s="30">
        <f>ROUND(G73,2)</f>
        <v>3.56</v>
      </c>
      <c r="J73" s="30">
        <v>0</v>
      </c>
      <c r="K73" s="29">
        <f>I73-G73</f>
        <v>2.8204734179086977E-3</v>
      </c>
      <c r="L73" s="9"/>
      <c r="M73" s="14"/>
      <c r="N73" s="15"/>
    </row>
    <row r="74" spans="1:14" s="3" customFormat="1">
      <c r="A74" s="26" t="s">
        <v>109</v>
      </c>
      <c r="B74" s="26" t="s">
        <v>142</v>
      </c>
      <c r="C74" s="26" t="s">
        <v>57</v>
      </c>
      <c r="D74" s="41">
        <v>2.5</v>
      </c>
      <c r="E74" s="41">
        <v>0</v>
      </c>
      <c r="F74" s="28">
        <v>2.5</v>
      </c>
      <c r="G74" s="37">
        <f>F74/0.702804</f>
        <v>3.5571795265820914</v>
      </c>
      <c r="H74" s="30">
        <v>3.56</v>
      </c>
      <c r="I74" s="30">
        <f>ROUND(G74,2)</f>
        <v>3.56</v>
      </c>
      <c r="J74" s="30">
        <v>0</v>
      </c>
      <c r="K74" s="37">
        <f>I74-G74</f>
        <v>2.8204734179086977E-3</v>
      </c>
      <c r="L74" s="9"/>
      <c r="M74" s="14"/>
      <c r="N74" s="15"/>
    </row>
    <row r="75" spans="1:14" s="3" customFormat="1" ht="32.25" customHeight="1">
      <c r="A75" s="36" t="s">
        <v>110</v>
      </c>
      <c r="B75" s="26" t="s">
        <v>43</v>
      </c>
      <c r="C75" s="26" t="s">
        <v>57</v>
      </c>
      <c r="D75" s="41">
        <v>2.5</v>
      </c>
      <c r="E75" s="41">
        <v>0</v>
      </c>
      <c r="F75" s="28">
        <v>2.5</v>
      </c>
      <c r="G75" s="29">
        <f>F75/0.702804</f>
        <v>3.5571795265820914</v>
      </c>
      <c r="H75" s="30">
        <v>3.56</v>
      </c>
      <c r="I75" s="30">
        <f>ROUND(G75,2)</f>
        <v>3.56</v>
      </c>
      <c r="J75" s="30">
        <v>0</v>
      </c>
      <c r="K75" s="29">
        <f>I75-G75</f>
        <v>2.8204734179086977E-3</v>
      </c>
      <c r="L75" s="9"/>
      <c r="M75" s="14"/>
      <c r="N75" s="15"/>
    </row>
    <row r="76" spans="1:14" s="3" customFormat="1">
      <c r="A76" s="26" t="s">
        <v>111</v>
      </c>
      <c r="B76" s="26" t="s">
        <v>44</v>
      </c>
      <c r="C76" s="26" t="s">
        <v>57</v>
      </c>
      <c r="D76" s="41">
        <v>2.5</v>
      </c>
      <c r="E76" s="41">
        <v>0</v>
      </c>
      <c r="F76" s="28">
        <v>2.5</v>
      </c>
      <c r="G76" s="29">
        <f>F76/0.702804</f>
        <v>3.5571795265820914</v>
      </c>
      <c r="H76" s="30">
        <v>3.56</v>
      </c>
      <c r="I76" s="30">
        <f>ROUND(G76,2)</f>
        <v>3.56</v>
      </c>
      <c r="J76" s="30">
        <v>0</v>
      </c>
      <c r="K76" s="29">
        <f>I76-G76</f>
        <v>2.8204734179086977E-3</v>
      </c>
      <c r="L76" s="9"/>
      <c r="M76" s="14"/>
      <c r="N76" s="15"/>
    </row>
    <row r="77" spans="1:14" s="3" customFormat="1" ht="36" customHeight="1">
      <c r="A77" s="26" t="s">
        <v>112</v>
      </c>
      <c r="B77" s="26" t="s">
        <v>361</v>
      </c>
      <c r="C77" s="26"/>
      <c r="D77" s="41"/>
      <c r="E77" s="41"/>
      <c r="F77" s="28"/>
      <c r="G77" s="29"/>
      <c r="H77" s="30"/>
      <c r="I77" s="30"/>
      <c r="J77" s="30"/>
      <c r="K77" s="29"/>
      <c r="L77" s="9"/>
      <c r="M77" s="14"/>
      <c r="N77" s="15"/>
    </row>
    <row r="78" spans="1:14" s="3" customFormat="1" ht="29.25" customHeight="1">
      <c r="A78" s="26" t="s">
        <v>113</v>
      </c>
      <c r="B78" s="26" t="s">
        <v>383</v>
      </c>
      <c r="C78" s="26" t="s">
        <v>57</v>
      </c>
      <c r="D78" s="41">
        <v>4.5</v>
      </c>
      <c r="E78" s="41">
        <v>0</v>
      </c>
      <c r="F78" s="28">
        <v>4.5</v>
      </c>
      <c r="G78" s="29">
        <f>F78/0.702804</f>
        <v>6.4029231478477646</v>
      </c>
      <c r="H78" s="30">
        <v>6.4</v>
      </c>
      <c r="I78" s="30">
        <f>ROUND(G78,2)</f>
        <v>6.4</v>
      </c>
      <c r="J78" s="30">
        <v>0</v>
      </c>
      <c r="K78" s="29">
        <f>I78-G78</f>
        <v>-2.9231478477642625E-3</v>
      </c>
      <c r="L78" s="9"/>
      <c r="M78" s="14"/>
      <c r="N78" s="15"/>
    </row>
    <row r="79" spans="1:14" s="3" customFormat="1">
      <c r="A79" s="26" t="s">
        <v>114</v>
      </c>
      <c r="B79" s="26" t="s">
        <v>142</v>
      </c>
      <c r="C79" s="26" t="s">
        <v>57</v>
      </c>
      <c r="D79" s="41">
        <v>4.5</v>
      </c>
      <c r="E79" s="41">
        <v>0</v>
      </c>
      <c r="F79" s="28">
        <v>4.5</v>
      </c>
      <c r="G79" s="37">
        <f>F79/0.702804</f>
        <v>6.4029231478477646</v>
      </c>
      <c r="H79" s="30">
        <v>6.4</v>
      </c>
      <c r="I79" s="30">
        <f>ROUND(G79,2)</f>
        <v>6.4</v>
      </c>
      <c r="J79" s="30">
        <v>0</v>
      </c>
      <c r="K79" s="37">
        <f>I79-G79</f>
        <v>-2.9231478477642625E-3</v>
      </c>
      <c r="L79" s="9"/>
      <c r="M79" s="14"/>
      <c r="N79" s="15"/>
    </row>
    <row r="80" spans="1:14" s="3" customFormat="1" ht="32.25" customHeight="1">
      <c r="A80" s="36" t="s">
        <v>115</v>
      </c>
      <c r="B80" s="26" t="s">
        <v>43</v>
      </c>
      <c r="C80" s="26" t="s">
        <v>57</v>
      </c>
      <c r="D80" s="41">
        <v>4.5</v>
      </c>
      <c r="E80" s="41">
        <v>0</v>
      </c>
      <c r="F80" s="28">
        <v>4.5</v>
      </c>
      <c r="G80" s="29">
        <f>F80/0.702804</f>
        <v>6.4029231478477646</v>
      </c>
      <c r="H80" s="30">
        <v>6.4</v>
      </c>
      <c r="I80" s="30">
        <f>ROUND(G80,2)</f>
        <v>6.4</v>
      </c>
      <c r="J80" s="30">
        <v>0</v>
      </c>
      <c r="K80" s="29">
        <f>I80-G80</f>
        <v>-2.9231478477642625E-3</v>
      </c>
      <c r="L80" s="9"/>
      <c r="M80" s="14"/>
      <c r="N80" s="15"/>
    </row>
    <row r="81" spans="1:14" s="3" customFormat="1">
      <c r="A81" s="26" t="s">
        <v>116</v>
      </c>
      <c r="B81" s="26" t="s">
        <v>44</v>
      </c>
      <c r="C81" s="26" t="s">
        <v>57</v>
      </c>
      <c r="D81" s="41">
        <v>4.5</v>
      </c>
      <c r="E81" s="41">
        <v>0</v>
      </c>
      <c r="F81" s="28">
        <v>4.5</v>
      </c>
      <c r="G81" s="29">
        <f>F81/0.702804</f>
        <v>6.4029231478477646</v>
      </c>
      <c r="H81" s="30">
        <v>6.4</v>
      </c>
      <c r="I81" s="30">
        <f>ROUND(G81,2)</f>
        <v>6.4</v>
      </c>
      <c r="J81" s="30">
        <v>0</v>
      </c>
      <c r="K81" s="29">
        <f>I81-G81</f>
        <v>-2.9231478477642625E-3</v>
      </c>
      <c r="L81" s="9"/>
      <c r="M81" s="14"/>
      <c r="N81" s="15"/>
    </row>
    <row r="82" spans="1:14" ht="29.25" customHeight="1">
      <c r="A82" s="26" t="s">
        <v>6</v>
      </c>
      <c r="B82" s="26" t="s">
        <v>117</v>
      </c>
      <c r="C82" s="26"/>
      <c r="D82" s="41"/>
      <c r="E82" s="41"/>
      <c r="F82" s="27"/>
      <c r="G82" s="27"/>
      <c r="H82" s="27"/>
      <c r="I82" s="27"/>
      <c r="J82" s="27"/>
      <c r="K82" s="27"/>
      <c r="L82" s="9"/>
      <c r="M82" s="10"/>
    </row>
    <row r="83" spans="1:14" s="3" customFormat="1" ht="39.75" customHeight="1">
      <c r="A83" s="26" t="s">
        <v>17</v>
      </c>
      <c r="B83" s="26" t="s">
        <v>362</v>
      </c>
      <c r="C83" s="26"/>
      <c r="D83" s="41"/>
      <c r="E83" s="41"/>
      <c r="F83" s="28"/>
      <c r="G83" s="29"/>
      <c r="H83" s="30"/>
      <c r="I83" s="30"/>
      <c r="J83" s="30"/>
      <c r="K83" s="29"/>
      <c r="L83" s="9"/>
      <c r="M83" s="14"/>
      <c r="N83" s="15"/>
    </row>
    <row r="84" spans="1:14" s="3" customFormat="1" ht="41.25" customHeight="1">
      <c r="A84" s="26" t="s">
        <v>118</v>
      </c>
      <c r="B84" s="26" t="s">
        <v>383</v>
      </c>
      <c r="C84" s="26" t="s">
        <v>45</v>
      </c>
      <c r="D84" s="41">
        <v>1.5</v>
      </c>
      <c r="E84" s="41">
        <v>0</v>
      </c>
      <c r="F84" s="28">
        <v>1.5</v>
      </c>
      <c r="G84" s="29">
        <f>F84/0.702804</f>
        <v>2.1343077159492547</v>
      </c>
      <c r="H84" s="30">
        <v>2.13</v>
      </c>
      <c r="I84" s="30">
        <f>ROUND(G84,2)</f>
        <v>2.13</v>
      </c>
      <c r="J84" s="30">
        <v>0</v>
      </c>
      <c r="K84" s="29">
        <f>I84-G84</f>
        <v>-4.3077159492548311E-3</v>
      </c>
      <c r="L84" s="9"/>
      <c r="M84" s="14"/>
      <c r="N84" s="15"/>
    </row>
    <row r="85" spans="1:14" s="3" customFormat="1">
      <c r="A85" s="26" t="s">
        <v>119</v>
      </c>
      <c r="B85" s="26" t="s">
        <v>43</v>
      </c>
      <c r="C85" s="26" t="s">
        <v>45</v>
      </c>
      <c r="D85" s="41">
        <v>1.5</v>
      </c>
      <c r="E85" s="41">
        <v>0</v>
      </c>
      <c r="F85" s="28">
        <v>1.5</v>
      </c>
      <c r="G85" s="37">
        <f>F85/0.702804</f>
        <v>2.1343077159492547</v>
      </c>
      <c r="H85" s="30">
        <v>2.13</v>
      </c>
      <c r="I85" s="30">
        <f>ROUND(G85,2)</f>
        <v>2.13</v>
      </c>
      <c r="J85" s="30">
        <v>0</v>
      </c>
      <c r="K85" s="37">
        <f>I85-G85</f>
        <v>-4.3077159492548311E-3</v>
      </c>
      <c r="L85" s="9"/>
      <c r="M85" s="14"/>
      <c r="N85" s="15"/>
    </row>
    <row r="86" spans="1:14" s="3" customFormat="1" ht="32.25" customHeight="1">
      <c r="A86" s="36" t="s">
        <v>120</v>
      </c>
      <c r="B86" s="26" t="s">
        <v>44</v>
      </c>
      <c r="C86" s="26" t="s">
        <v>45</v>
      </c>
      <c r="D86" s="41">
        <v>2</v>
      </c>
      <c r="E86" s="41">
        <v>0</v>
      </c>
      <c r="F86" s="28">
        <v>2</v>
      </c>
      <c r="G86" s="29">
        <f>F86/0.702804</f>
        <v>2.8457436212656728</v>
      </c>
      <c r="H86" s="30">
        <v>2.85</v>
      </c>
      <c r="I86" s="30">
        <f>ROUND(G86,2)</f>
        <v>2.85</v>
      </c>
      <c r="J86" s="30">
        <v>0</v>
      </c>
      <c r="K86" s="29">
        <f>I86-G86</f>
        <v>4.2563787343272708E-3</v>
      </c>
      <c r="L86" s="9"/>
      <c r="M86" s="14"/>
      <c r="N86" s="15"/>
    </row>
    <row r="87" spans="1:14" s="3" customFormat="1" ht="33.75" customHeight="1">
      <c r="A87" s="26" t="s">
        <v>18</v>
      </c>
      <c r="B87" s="26" t="s">
        <v>382</v>
      </c>
      <c r="C87" s="26"/>
      <c r="D87" s="41"/>
      <c r="E87" s="41"/>
      <c r="F87" s="28"/>
      <c r="G87" s="29"/>
      <c r="H87" s="30"/>
      <c r="I87" s="30"/>
      <c r="J87" s="30"/>
      <c r="K87" s="29"/>
      <c r="L87" s="9"/>
      <c r="M87" s="14"/>
      <c r="N87" s="15"/>
    </row>
    <row r="88" spans="1:14" s="3" customFormat="1" ht="51" customHeight="1">
      <c r="A88" s="26" t="s">
        <v>121</v>
      </c>
      <c r="B88" s="26" t="s">
        <v>383</v>
      </c>
      <c r="C88" s="26" t="s">
        <v>45</v>
      </c>
      <c r="D88" s="41">
        <v>3</v>
      </c>
      <c r="E88" s="41">
        <v>0</v>
      </c>
      <c r="F88" s="28">
        <v>3</v>
      </c>
      <c r="G88" s="29">
        <f>F88/0.702804</f>
        <v>4.2686154318985094</v>
      </c>
      <c r="H88" s="30">
        <v>4.2699999999999996</v>
      </c>
      <c r="I88" s="30">
        <f>ROUND(G88,2)</f>
        <v>4.2699999999999996</v>
      </c>
      <c r="J88" s="30">
        <v>0</v>
      </c>
      <c r="K88" s="29">
        <f>I88-G88</f>
        <v>1.3845681014901245E-3</v>
      </c>
      <c r="L88" s="9"/>
      <c r="M88" s="14"/>
      <c r="N88" s="15"/>
    </row>
    <row r="89" spans="1:14" s="3" customFormat="1">
      <c r="A89" s="26" t="s">
        <v>122</v>
      </c>
      <c r="B89" s="26" t="s">
        <v>43</v>
      </c>
      <c r="C89" s="26" t="s">
        <v>45</v>
      </c>
      <c r="D89" s="41">
        <v>3</v>
      </c>
      <c r="E89" s="41">
        <v>0</v>
      </c>
      <c r="F89" s="28">
        <v>3</v>
      </c>
      <c r="G89" s="37">
        <f>F89/0.702804</f>
        <v>4.2686154318985094</v>
      </c>
      <c r="H89" s="30">
        <v>4.2699999999999996</v>
      </c>
      <c r="I89" s="30">
        <f>ROUND(G89,2)</f>
        <v>4.2699999999999996</v>
      </c>
      <c r="J89" s="30">
        <v>0</v>
      </c>
      <c r="K89" s="37">
        <f>I89-G89</f>
        <v>1.3845681014901245E-3</v>
      </c>
      <c r="L89" s="9"/>
      <c r="M89" s="14"/>
      <c r="N89" s="15"/>
    </row>
    <row r="90" spans="1:14" s="3" customFormat="1" ht="32.25" customHeight="1">
      <c r="A90" s="36" t="s">
        <v>123</v>
      </c>
      <c r="B90" s="26" t="s">
        <v>44</v>
      </c>
      <c r="C90" s="26" t="s">
        <v>45</v>
      </c>
      <c r="D90" s="41">
        <v>4.5</v>
      </c>
      <c r="E90" s="41">
        <v>0</v>
      </c>
      <c r="F90" s="28">
        <v>4.5</v>
      </c>
      <c r="G90" s="29">
        <f>F90/0.702804</f>
        <v>6.4029231478477646</v>
      </c>
      <c r="H90" s="30">
        <v>6.4</v>
      </c>
      <c r="I90" s="30">
        <f>ROUND(G90,2)</f>
        <v>6.4</v>
      </c>
      <c r="J90" s="30">
        <v>0</v>
      </c>
      <c r="K90" s="29">
        <f>I90-G90</f>
        <v>-2.9231478477642625E-3</v>
      </c>
      <c r="L90" s="9"/>
      <c r="M90" s="14"/>
      <c r="N90" s="15"/>
    </row>
    <row r="91" spans="1:14" s="3" customFormat="1" ht="29.25" customHeight="1">
      <c r="A91" s="26" t="s">
        <v>19</v>
      </c>
      <c r="B91" s="26" t="s">
        <v>363</v>
      </c>
      <c r="C91" s="26" t="s">
        <v>125</v>
      </c>
      <c r="D91" s="41">
        <v>20</v>
      </c>
      <c r="E91" s="41">
        <v>0</v>
      </c>
      <c r="F91" s="28">
        <v>20</v>
      </c>
      <c r="G91" s="29">
        <f>F91/0.702804</f>
        <v>28.457436212656731</v>
      </c>
      <c r="H91" s="30">
        <v>28.46</v>
      </c>
      <c r="I91" s="30">
        <f>ROUND(G91,2)</f>
        <v>28.46</v>
      </c>
      <c r="J91" s="30">
        <v>0</v>
      </c>
      <c r="K91" s="29">
        <f>I91-G91</f>
        <v>2.5637873432700076E-3</v>
      </c>
      <c r="L91" s="9"/>
      <c r="M91" s="14"/>
      <c r="N91" s="15"/>
    </row>
    <row r="92" spans="1:14" s="3" customFormat="1" ht="29.25" customHeight="1">
      <c r="A92" s="26" t="s">
        <v>126</v>
      </c>
      <c r="B92" s="26" t="s">
        <v>124</v>
      </c>
      <c r="C92" s="26" t="s">
        <v>125</v>
      </c>
      <c r="D92" s="41">
        <v>40</v>
      </c>
      <c r="E92" s="41">
        <v>0</v>
      </c>
      <c r="F92" s="28">
        <v>40</v>
      </c>
      <c r="G92" s="29">
        <f>F92/0.702804</f>
        <v>56.914872425313462</v>
      </c>
      <c r="H92" s="30">
        <v>56.91</v>
      </c>
      <c r="I92" s="30">
        <f>ROUND(G92,2)</f>
        <v>56.91</v>
      </c>
      <c r="J92" s="30">
        <v>0</v>
      </c>
      <c r="K92" s="29">
        <f>I92-G92</f>
        <v>-4.8724253134651008E-3</v>
      </c>
      <c r="L92" s="9"/>
      <c r="M92" s="14"/>
      <c r="N92" s="15"/>
    </row>
    <row r="93" spans="1:14" ht="29.25" customHeight="1">
      <c r="A93" s="26" t="s">
        <v>24</v>
      </c>
      <c r="B93" s="26" t="s">
        <v>135</v>
      </c>
      <c r="C93" s="26"/>
      <c r="D93" s="41"/>
      <c r="E93" s="41"/>
      <c r="F93" s="27"/>
      <c r="G93" s="27"/>
      <c r="H93" s="27"/>
      <c r="I93" s="27"/>
      <c r="J93" s="27"/>
      <c r="K93" s="27"/>
      <c r="L93" s="9"/>
      <c r="M93" s="10"/>
    </row>
    <row r="94" spans="1:14" s="3" customFormat="1" ht="37.5" customHeight="1">
      <c r="A94" s="26" t="s">
        <v>127</v>
      </c>
      <c r="B94" s="26" t="s">
        <v>364</v>
      </c>
      <c r="C94" s="26"/>
      <c r="D94" s="41"/>
      <c r="E94" s="41"/>
      <c r="F94" s="28"/>
      <c r="G94" s="29"/>
      <c r="H94" s="30"/>
      <c r="I94" s="30"/>
      <c r="J94" s="30"/>
      <c r="K94" s="29"/>
      <c r="L94" s="9"/>
      <c r="M94" s="14"/>
      <c r="N94" s="15"/>
    </row>
    <row r="95" spans="1:14" s="3" customFormat="1" ht="51" customHeight="1">
      <c r="A95" s="26" t="s">
        <v>128</v>
      </c>
      <c r="B95" s="26" t="s">
        <v>383</v>
      </c>
      <c r="C95" s="26" t="s">
        <v>57</v>
      </c>
      <c r="D95" s="41">
        <v>1</v>
      </c>
      <c r="E95" s="41">
        <v>0</v>
      </c>
      <c r="F95" s="28">
        <v>1</v>
      </c>
      <c r="G95" s="29">
        <f>F95/0.702804</f>
        <v>1.4228718106328364</v>
      </c>
      <c r="H95" s="30">
        <v>1.42</v>
      </c>
      <c r="I95" s="30">
        <f>ROUND(G95,2)</f>
        <v>1.42</v>
      </c>
      <c r="J95" s="30">
        <v>0</v>
      </c>
      <c r="K95" s="29">
        <f>I95-G95</f>
        <v>-2.8718106328364801E-3</v>
      </c>
      <c r="L95" s="9"/>
      <c r="M95" s="14"/>
      <c r="N95" s="15"/>
    </row>
    <row r="96" spans="1:14" s="3" customFormat="1">
      <c r="A96" s="26" t="s">
        <v>129</v>
      </c>
      <c r="B96" s="26" t="s">
        <v>43</v>
      </c>
      <c r="C96" s="26" t="s">
        <v>57</v>
      </c>
      <c r="D96" s="41">
        <v>1</v>
      </c>
      <c r="E96" s="41">
        <v>0</v>
      </c>
      <c r="F96" s="28">
        <v>1</v>
      </c>
      <c r="G96" s="37">
        <f>F96/0.702804</f>
        <v>1.4228718106328364</v>
      </c>
      <c r="H96" s="30">
        <v>1.42</v>
      </c>
      <c r="I96" s="30">
        <f>ROUND(G96,2)</f>
        <v>1.42</v>
      </c>
      <c r="J96" s="30">
        <v>0</v>
      </c>
      <c r="K96" s="37">
        <f>I96-G96</f>
        <v>-2.8718106328364801E-3</v>
      </c>
      <c r="L96" s="9"/>
      <c r="M96" s="14"/>
      <c r="N96" s="15"/>
    </row>
    <row r="97" spans="1:14" s="3" customFormat="1" ht="32.25" customHeight="1">
      <c r="A97" s="36" t="s">
        <v>130</v>
      </c>
      <c r="B97" s="26" t="s">
        <v>44</v>
      </c>
      <c r="C97" s="26" t="s">
        <v>57</v>
      </c>
      <c r="D97" s="41">
        <v>1.5</v>
      </c>
      <c r="E97" s="41">
        <v>0</v>
      </c>
      <c r="F97" s="28">
        <v>1.5</v>
      </c>
      <c r="G97" s="29">
        <f>F97/0.702804</f>
        <v>2.1343077159492547</v>
      </c>
      <c r="H97" s="30">
        <v>2.13</v>
      </c>
      <c r="I97" s="30">
        <f>ROUND(G97,2)</f>
        <v>2.13</v>
      </c>
      <c r="J97" s="30">
        <v>0</v>
      </c>
      <c r="K97" s="29">
        <f>I97-G97</f>
        <v>-4.3077159492548311E-3</v>
      </c>
      <c r="L97" s="9"/>
      <c r="M97" s="14"/>
      <c r="N97" s="15"/>
    </row>
    <row r="98" spans="1:14" s="3" customFormat="1" ht="29.25" customHeight="1">
      <c r="A98" s="26" t="s">
        <v>131</v>
      </c>
      <c r="B98" s="26" t="s">
        <v>365</v>
      </c>
      <c r="C98" s="26"/>
      <c r="D98" s="41"/>
      <c r="E98" s="41"/>
      <c r="F98" s="28"/>
      <c r="G98" s="29"/>
      <c r="H98" s="30"/>
      <c r="I98" s="30"/>
      <c r="J98" s="30"/>
      <c r="K98" s="29"/>
      <c r="L98" s="9"/>
      <c r="M98" s="14"/>
      <c r="N98" s="15"/>
    </row>
    <row r="99" spans="1:14" s="3" customFormat="1" ht="51" customHeight="1">
      <c r="A99" s="26" t="s">
        <v>132</v>
      </c>
      <c r="B99" s="26" t="s">
        <v>383</v>
      </c>
      <c r="C99" s="26" t="s">
        <v>57</v>
      </c>
      <c r="D99" s="41">
        <v>2.5</v>
      </c>
      <c r="E99" s="41">
        <v>0</v>
      </c>
      <c r="F99" s="28">
        <v>2.5</v>
      </c>
      <c r="G99" s="29">
        <f>F99/0.702804</f>
        <v>3.5571795265820914</v>
      </c>
      <c r="H99" s="30">
        <v>3.56</v>
      </c>
      <c r="I99" s="30">
        <f>ROUND(G99,2)</f>
        <v>3.56</v>
      </c>
      <c r="J99" s="30">
        <v>0</v>
      </c>
      <c r="K99" s="29">
        <f>I99-G99</f>
        <v>2.8204734179086977E-3</v>
      </c>
      <c r="L99" s="9"/>
      <c r="M99" s="14"/>
      <c r="N99" s="15"/>
    </row>
    <row r="100" spans="1:14" s="3" customFormat="1">
      <c r="A100" s="26" t="s">
        <v>133</v>
      </c>
      <c r="B100" s="26" t="s">
        <v>43</v>
      </c>
      <c r="C100" s="26" t="s">
        <v>57</v>
      </c>
      <c r="D100" s="41">
        <v>2.5</v>
      </c>
      <c r="E100" s="41">
        <v>0</v>
      </c>
      <c r="F100" s="28">
        <v>2.5</v>
      </c>
      <c r="G100" s="37">
        <f>F100/0.702804</f>
        <v>3.5571795265820914</v>
      </c>
      <c r="H100" s="30">
        <v>3.56</v>
      </c>
      <c r="I100" s="30">
        <f>ROUND(G100,2)</f>
        <v>3.56</v>
      </c>
      <c r="J100" s="30">
        <v>0</v>
      </c>
      <c r="K100" s="37">
        <f>I100-G100</f>
        <v>2.8204734179086977E-3</v>
      </c>
      <c r="L100" s="9"/>
      <c r="M100" s="14"/>
      <c r="N100" s="15"/>
    </row>
    <row r="101" spans="1:14" s="3" customFormat="1" ht="32.25" customHeight="1">
      <c r="A101" s="36" t="s">
        <v>134</v>
      </c>
      <c r="B101" s="26" t="s">
        <v>44</v>
      </c>
      <c r="C101" s="26" t="s">
        <v>57</v>
      </c>
      <c r="D101" s="41">
        <v>4</v>
      </c>
      <c r="E101" s="41">
        <v>0</v>
      </c>
      <c r="F101" s="28">
        <v>4</v>
      </c>
      <c r="G101" s="29">
        <f>F101/0.702804</f>
        <v>5.6914872425313456</v>
      </c>
      <c r="H101" s="30">
        <v>5.69</v>
      </c>
      <c r="I101" s="30">
        <f>ROUND(G101,2)</f>
        <v>5.69</v>
      </c>
      <c r="J101" s="30">
        <v>0</v>
      </c>
      <c r="K101" s="29">
        <f>I101-G101</f>
        <v>-1.4872425313452453E-3</v>
      </c>
      <c r="L101" s="9"/>
      <c r="M101" s="14"/>
      <c r="N101" s="15"/>
    </row>
    <row r="102" spans="1:14" s="3" customFormat="1" ht="29.25" customHeight="1">
      <c r="A102" s="26" t="s">
        <v>136</v>
      </c>
      <c r="B102" s="26" t="s">
        <v>144</v>
      </c>
      <c r="C102" s="26"/>
      <c r="D102" s="41"/>
      <c r="E102" s="41"/>
      <c r="F102" s="28"/>
      <c r="G102" s="29"/>
      <c r="H102" s="30"/>
      <c r="I102" s="30"/>
      <c r="J102" s="30"/>
      <c r="K102" s="29"/>
      <c r="L102" s="9"/>
      <c r="M102" s="14"/>
      <c r="N102" s="15"/>
    </row>
    <row r="103" spans="1:14" s="3" customFormat="1" ht="51" customHeight="1">
      <c r="A103" s="26" t="s">
        <v>137</v>
      </c>
      <c r="B103" s="26" t="s">
        <v>383</v>
      </c>
      <c r="C103" s="26" t="s">
        <v>143</v>
      </c>
      <c r="D103" s="41">
        <v>4</v>
      </c>
      <c r="E103" s="41">
        <v>0</v>
      </c>
      <c r="F103" s="28">
        <v>4</v>
      </c>
      <c r="G103" s="29">
        <f>F103/0.702804</f>
        <v>5.6914872425313456</v>
      </c>
      <c r="H103" s="30">
        <v>5.69</v>
      </c>
      <c r="I103" s="30">
        <f>ROUND(G103,2)</f>
        <v>5.69</v>
      </c>
      <c r="J103" s="30">
        <v>0</v>
      </c>
      <c r="K103" s="29">
        <f>I103-G103</f>
        <v>-1.4872425313452453E-3</v>
      </c>
      <c r="L103" s="9"/>
      <c r="M103" s="14"/>
      <c r="N103" s="15"/>
    </row>
    <row r="104" spans="1:14" s="3" customFormat="1">
      <c r="A104" s="26" t="s">
        <v>138</v>
      </c>
      <c r="B104" s="26" t="s">
        <v>142</v>
      </c>
      <c r="C104" s="26" t="s">
        <v>143</v>
      </c>
      <c r="D104" s="41">
        <v>4</v>
      </c>
      <c r="E104" s="41">
        <v>0</v>
      </c>
      <c r="F104" s="28">
        <v>4</v>
      </c>
      <c r="G104" s="37">
        <f>F104/0.702804</f>
        <v>5.6914872425313456</v>
      </c>
      <c r="H104" s="30">
        <v>5.69</v>
      </c>
      <c r="I104" s="30">
        <f>ROUND(G104,2)</f>
        <v>5.69</v>
      </c>
      <c r="J104" s="30">
        <v>0</v>
      </c>
      <c r="K104" s="37">
        <f>I104-G104</f>
        <v>-1.4872425313452453E-3</v>
      </c>
      <c r="L104" s="9"/>
      <c r="M104" s="14"/>
      <c r="N104" s="15"/>
    </row>
    <row r="105" spans="1:14" s="3" customFormat="1" ht="32.25" customHeight="1">
      <c r="A105" s="36" t="s">
        <v>139</v>
      </c>
      <c r="B105" s="26" t="s">
        <v>42</v>
      </c>
      <c r="C105" s="26" t="s">
        <v>143</v>
      </c>
      <c r="D105" s="41">
        <v>2</v>
      </c>
      <c r="E105" s="41">
        <v>0</v>
      </c>
      <c r="F105" s="28">
        <v>2</v>
      </c>
      <c r="G105" s="29">
        <f>F105/0.702804</f>
        <v>2.8457436212656728</v>
      </c>
      <c r="H105" s="30">
        <v>2.85</v>
      </c>
      <c r="I105" s="30">
        <f>ROUND(G105,2)</f>
        <v>2.85</v>
      </c>
      <c r="J105" s="30">
        <v>0</v>
      </c>
      <c r="K105" s="29">
        <f>I105-G105</f>
        <v>4.2563787343272708E-3</v>
      </c>
      <c r="L105" s="9"/>
      <c r="M105" s="14"/>
      <c r="N105" s="15"/>
    </row>
    <row r="106" spans="1:14" s="3" customFormat="1">
      <c r="A106" s="26" t="s">
        <v>140</v>
      </c>
      <c r="B106" s="26" t="s">
        <v>43</v>
      </c>
      <c r="C106" s="26" t="s">
        <v>143</v>
      </c>
      <c r="D106" s="41">
        <v>4</v>
      </c>
      <c r="E106" s="41">
        <v>0</v>
      </c>
      <c r="F106" s="28">
        <v>4</v>
      </c>
      <c r="G106" s="29">
        <f>F106/0.702804</f>
        <v>5.6914872425313456</v>
      </c>
      <c r="H106" s="30">
        <v>5.69</v>
      </c>
      <c r="I106" s="30">
        <f>ROUND(G106,2)</f>
        <v>5.69</v>
      </c>
      <c r="J106" s="30">
        <v>0</v>
      </c>
      <c r="K106" s="29">
        <f>I106-G106</f>
        <v>-1.4872425313452453E-3</v>
      </c>
      <c r="L106" s="9"/>
      <c r="M106" s="14"/>
      <c r="N106" s="15"/>
    </row>
    <row r="107" spans="1:14" s="3" customFormat="1">
      <c r="A107" s="26" t="s">
        <v>141</v>
      </c>
      <c r="B107" s="26" t="s">
        <v>44</v>
      </c>
      <c r="C107" s="26" t="s">
        <v>143</v>
      </c>
      <c r="D107" s="41">
        <v>5</v>
      </c>
      <c r="E107" s="41">
        <v>0</v>
      </c>
      <c r="F107" s="28">
        <v>5</v>
      </c>
      <c r="G107" s="29">
        <f>F107/0.702804</f>
        <v>7.1143590531641827</v>
      </c>
      <c r="H107" s="30">
        <v>7.11</v>
      </c>
      <c r="I107" s="30">
        <f>ROUND(G107,2)</f>
        <v>7.11</v>
      </c>
      <c r="J107" s="30">
        <v>0</v>
      </c>
      <c r="K107" s="29">
        <f>I107-G107</f>
        <v>-4.3590531641823915E-3</v>
      </c>
      <c r="L107" s="9"/>
      <c r="M107" s="14"/>
      <c r="N107" s="15"/>
    </row>
    <row r="108" spans="1:14" ht="29.25" customHeight="1">
      <c r="A108" s="26" t="s">
        <v>31</v>
      </c>
      <c r="B108" s="26" t="s">
        <v>145</v>
      </c>
      <c r="C108" s="26"/>
      <c r="D108" s="41"/>
      <c r="E108" s="41"/>
      <c r="F108" s="27"/>
      <c r="G108" s="27"/>
      <c r="H108" s="27"/>
      <c r="I108" s="27"/>
      <c r="J108" s="27"/>
      <c r="K108" s="27"/>
      <c r="L108" s="9"/>
      <c r="M108" s="10"/>
    </row>
    <row r="109" spans="1:14" s="3" customFormat="1" ht="29.25" customHeight="1">
      <c r="A109" s="26" t="s">
        <v>20</v>
      </c>
      <c r="B109" s="26" t="s">
        <v>146</v>
      </c>
      <c r="C109" s="26"/>
      <c r="D109" s="41"/>
      <c r="E109" s="41"/>
      <c r="F109" s="28"/>
      <c r="G109" s="29"/>
      <c r="H109" s="30"/>
      <c r="I109" s="30"/>
      <c r="J109" s="30"/>
      <c r="K109" s="29"/>
      <c r="L109" s="9"/>
      <c r="M109" s="14"/>
      <c r="N109" s="15"/>
    </row>
    <row r="110" spans="1:14" s="3" customFormat="1" ht="51" customHeight="1">
      <c r="A110" s="26" t="s">
        <v>147</v>
      </c>
      <c r="B110" s="26" t="s">
        <v>383</v>
      </c>
      <c r="C110" s="26" t="s">
        <v>152</v>
      </c>
      <c r="D110" s="41">
        <v>4</v>
      </c>
      <c r="E110" s="41">
        <v>0</v>
      </c>
      <c r="F110" s="28">
        <v>4</v>
      </c>
      <c r="G110" s="29">
        <f>F110/0.702804</f>
        <v>5.6914872425313456</v>
      </c>
      <c r="H110" s="30">
        <v>5.69</v>
      </c>
      <c r="I110" s="30">
        <f>ROUND(G110,2)</f>
        <v>5.69</v>
      </c>
      <c r="J110" s="30">
        <v>0</v>
      </c>
      <c r="K110" s="29">
        <f>I110-G110</f>
        <v>-1.4872425313452453E-3</v>
      </c>
      <c r="L110" s="9"/>
      <c r="M110" s="14"/>
      <c r="N110" s="15"/>
    </row>
    <row r="111" spans="1:14" s="3" customFormat="1">
      <c r="A111" s="26" t="s">
        <v>148</v>
      </c>
      <c r="B111" s="26" t="s">
        <v>142</v>
      </c>
      <c r="C111" s="26" t="s">
        <v>152</v>
      </c>
      <c r="D111" s="41">
        <v>4</v>
      </c>
      <c r="E111" s="41">
        <v>0</v>
      </c>
      <c r="F111" s="28">
        <v>4</v>
      </c>
      <c r="G111" s="37">
        <f>F111/0.702804</f>
        <v>5.6914872425313456</v>
      </c>
      <c r="H111" s="30">
        <v>5.69</v>
      </c>
      <c r="I111" s="30">
        <f>ROUND(G111,2)</f>
        <v>5.69</v>
      </c>
      <c r="J111" s="30">
        <v>0</v>
      </c>
      <c r="K111" s="37">
        <f>I111-G111</f>
        <v>-1.4872425313452453E-3</v>
      </c>
      <c r="L111" s="9"/>
      <c r="M111" s="14"/>
      <c r="N111" s="15"/>
    </row>
    <row r="112" spans="1:14" s="3" customFormat="1" ht="32.25" customHeight="1">
      <c r="A112" s="36" t="s">
        <v>149</v>
      </c>
      <c r="B112" s="26" t="s">
        <v>42</v>
      </c>
      <c r="C112" s="26" t="s">
        <v>152</v>
      </c>
      <c r="D112" s="41">
        <v>4</v>
      </c>
      <c r="E112" s="41">
        <v>0</v>
      </c>
      <c r="F112" s="28">
        <v>4</v>
      </c>
      <c r="G112" s="29">
        <f>F112/0.702804</f>
        <v>5.6914872425313456</v>
      </c>
      <c r="H112" s="30">
        <v>5.69</v>
      </c>
      <c r="I112" s="30">
        <f>ROUND(G112,2)</f>
        <v>5.69</v>
      </c>
      <c r="J112" s="30">
        <v>0</v>
      </c>
      <c r="K112" s="29">
        <f>I112-G112</f>
        <v>-1.4872425313452453E-3</v>
      </c>
      <c r="L112" s="9"/>
      <c r="M112" s="14"/>
      <c r="N112" s="15"/>
    </row>
    <row r="113" spans="1:14" s="3" customFormat="1">
      <c r="A113" s="26" t="s">
        <v>150</v>
      </c>
      <c r="B113" s="26" t="s">
        <v>43</v>
      </c>
      <c r="C113" s="26" t="s">
        <v>152</v>
      </c>
      <c r="D113" s="41">
        <v>4</v>
      </c>
      <c r="E113" s="41">
        <v>0</v>
      </c>
      <c r="F113" s="28">
        <v>4</v>
      </c>
      <c r="G113" s="29">
        <f>F113/0.702804</f>
        <v>5.6914872425313456</v>
      </c>
      <c r="H113" s="30">
        <v>5.69</v>
      </c>
      <c r="I113" s="30">
        <f>ROUND(G113,2)</f>
        <v>5.69</v>
      </c>
      <c r="J113" s="30">
        <v>0</v>
      </c>
      <c r="K113" s="29">
        <f>I113-G113</f>
        <v>-1.4872425313452453E-3</v>
      </c>
      <c r="L113" s="9"/>
      <c r="M113" s="14"/>
      <c r="N113" s="15"/>
    </row>
    <row r="114" spans="1:14" s="3" customFormat="1">
      <c r="A114" s="26" t="s">
        <v>151</v>
      </c>
      <c r="B114" s="26" t="s">
        <v>44</v>
      </c>
      <c r="C114" s="26" t="s">
        <v>152</v>
      </c>
      <c r="D114" s="41">
        <v>4</v>
      </c>
      <c r="E114" s="41">
        <v>0</v>
      </c>
      <c r="F114" s="28">
        <v>4</v>
      </c>
      <c r="G114" s="29">
        <f>F114/0.702804</f>
        <v>5.6914872425313456</v>
      </c>
      <c r="H114" s="30">
        <v>5.69</v>
      </c>
      <c r="I114" s="30">
        <f>ROUND(G114,2)</f>
        <v>5.69</v>
      </c>
      <c r="J114" s="30">
        <v>0</v>
      </c>
      <c r="K114" s="29">
        <f>I114-G114</f>
        <v>-1.4872425313452453E-3</v>
      </c>
      <c r="L114" s="9"/>
      <c r="M114" s="14"/>
      <c r="N114" s="15"/>
    </row>
    <row r="115" spans="1:14" s="3" customFormat="1" ht="29.25" customHeight="1">
      <c r="A115" s="26" t="s">
        <v>21</v>
      </c>
      <c r="B115" s="26" t="s">
        <v>158</v>
      </c>
      <c r="C115" s="26"/>
      <c r="D115" s="41"/>
      <c r="E115" s="41"/>
      <c r="F115" s="28"/>
      <c r="G115" s="29"/>
      <c r="H115" s="30"/>
      <c r="I115" s="30"/>
      <c r="J115" s="30"/>
      <c r="K115" s="29"/>
      <c r="L115" s="9"/>
      <c r="M115" s="14"/>
      <c r="N115" s="15"/>
    </row>
    <row r="116" spans="1:14" s="3" customFormat="1" ht="51" customHeight="1">
      <c r="A116" s="26" t="s">
        <v>153</v>
      </c>
      <c r="B116" s="26" t="s">
        <v>383</v>
      </c>
      <c r="C116" s="26" t="s">
        <v>152</v>
      </c>
      <c r="D116" s="41">
        <v>6</v>
      </c>
      <c r="E116" s="41">
        <v>0</v>
      </c>
      <c r="F116" s="28">
        <v>6</v>
      </c>
      <c r="G116" s="29">
        <f>F116/0.702804</f>
        <v>8.5372308637970189</v>
      </c>
      <c r="H116" s="30">
        <v>8.5399999999999991</v>
      </c>
      <c r="I116" s="30">
        <f>ROUND(G116,2)</f>
        <v>8.5399999999999991</v>
      </c>
      <c r="J116" s="30">
        <v>0</v>
      </c>
      <c r="K116" s="29">
        <f>I116-G116</f>
        <v>2.7691362029802491E-3</v>
      </c>
      <c r="L116" s="9"/>
      <c r="M116" s="14"/>
      <c r="N116" s="15"/>
    </row>
    <row r="117" spans="1:14" s="3" customFormat="1">
      <c r="A117" s="26" t="s">
        <v>154</v>
      </c>
      <c r="B117" s="26" t="s">
        <v>142</v>
      </c>
      <c r="C117" s="26" t="s">
        <v>152</v>
      </c>
      <c r="D117" s="41">
        <v>6</v>
      </c>
      <c r="E117" s="41">
        <v>0</v>
      </c>
      <c r="F117" s="28">
        <v>6</v>
      </c>
      <c r="G117" s="37">
        <f>F117/0.702804</f>
        <v>8.5372308637970189</v>
      </c>
      <c r="H117" s="30">
        <v>8.5399999999999991</v>
      </c>
      <c r="I117" s="30">
        <f>ROUND(G117,2)</f>
        <v>8.5399999999999991</v>
      </c>
      <c r="J117" s="30">
        <v>0</v>
      </c>
      <c r="K117" s="37">
        <f>I117-G117</f>
        <v>2.7691362029802491E-3</v>
      </c>
      <c r="L117" s="9"/>
      <c r="M117" s="14"/>
      <c r="N117" s="15"/>
    </row>
    <row r="118" spans="1:14" s="3" customFormat="1" ht="32.25" customHeight="1">
      <c r="A118" s="36" t="s">
        <v>155</v>
      </c>
      <c r="B118" s="26" t="s">
        <v>42</v>
      </c>
      <c r="C118" s="26" t="s">
        <v>152</v>
      </c>
      <c r="D118" s="41">
        <v>6</v>
      </c>
      <c r="E118" s="41">
        <v>0</v>
      </c>
      <c r="F118" s="28">
        <v>6</v>
      </c>
      <c r="G118" s="29">
        <f>F118/0.702804</f>
        <v>8.5372308637970189</v>
      </c>
      <c r="H118" s="30">
        <v>8.5399999999999991</v>
      </c>
      <c r="I118" s="30">
        <f>ROUND(G118,2)</f>
        <v>8.5399999999999991</v>
      </c>
      <c r="J118" s="30">
        <v>0</v>
      </c>
      <c r="K118" s="29">
        <f>I118-G118</f>
        <v>2.7691362029802491E-3</v>
      </c>
      <c r="L118" s="9"/>
      <c r="M118" s="14"/>
      <c r="N118" s="15"/>
    </row>
    <row r="119" spans="1:14" s="3" customFormat="1">
      <c r="A119" s="26" t="s">
        <v>156</v>
      </c>
      <c r="B119" s="26" t="s">
        <v>43</v>
      </c>
      <c r="C119" s="26" t="s">
        <v>152</v>
      </c>
      <c r="D119" s="41">
        <v>6</v>
      </c>
      <c r="E119" s="41">
        <v>0</v>
      </c>
      <c r="F119" s="28">
        <v>6</v>
      </c>
      <c r="G119" s="29">
        <f>F119/0.702804</f>
        <v>8.5372308637970189</v>
      </c>
      <c r="H119" s="30">
        <v>8.5399999999999991</v>
      </c>
      <c r="I119" s="30">
        <f>ROUND(G119,2)</f>
        <v>8.5399999999999991</v>
      </c>
      <c r="J119" s="30">
        <v>0</v>
      </c>
      <c r="K119" s="29">
        <f>I119-G119</f>
        <v>2.7691362029802491E-3</v>
      </c>
      <c r="L119" s="9"/>
      <c r="M119" s="14"/>
      <c r="N119" s="15"/>
    </row>
    <row r="120" spans="1:14" s="3" customFormat="1">
      <c r="A120" s="26" t="s">
        <v>157</v>
      </c>
      <c r="B120" s="26" t="s">
        <v>44</v>
      </c>
      <c r="C120" s="26" t="s">
        <v>152</v>
      </c>
      <c r="D120" s="41">
        <v>6</v>
      </c>
      <c r="E120" s="41">
        <v>0</v>
      </c>
      <c r="F120" s="28">
        <v>6</v>
      </c>
      <c r="G120" s="29">
        <f>F120/0.702804</f>
        <v>8.5372308637970189</v>
      </c>
      <c r="H120" s="30">
        <v>8.5399999999999991</v>
      </c>
      <c r="I120" s="30">
        <f>ROUND(G120,2)</f>
        <v>8.5399999999999991</v>
      </c>
      <c r="J120" s="30">
        <v>0</v>
      </c>
      <c r="K120" s="29">
        <f>I120-G120</f>
        <v>2.7691362029802491E-3</v>
      </c>
      <c r="L120" s="9"/>
      <c r="M120" s="14"/>
      <c r="N120" s="15"/>
    </row>
    <row r="121" spans="1:14" s="3" customFormat="1" ht="29.25" customHeight="1">
      <c r="A121" s="26" t="s">
        <v>160</v>
      </c>
      <c r="B121" s="26" t="s">
        <v>159</v>
      </c>
      <c r="C121" s="26"/>
      <c r="D121" s="41"/>
      <c r="E121" s="41"/>
      <c r="F121" s="28"/>
      <c r="G121" s="29"/>
      <c r="H121" s="30"/>
      <c r="I121" s="30"/>
      <c r="J121" s="30"/>
      <c r="K121" s="29"/>
      <c r="L121" s="9"/>
      <c r="M121" s="14"/>
      <c r="N121" s="15"/>
    </row>
    <row r="122" spans="1:14" s="3" customFormat="1" ht="51" customHeight="1">
      <c r="A122" s="26" t="s">
        <v>161</v>
      </c>
      <c r="B122" s="26" t="s">
        <v>383</v>
      </c>
      <c r="C122" s="26" t="s">
        <v>152</v>
      </c>
      <c r="D122" s="41">
        <v>10</v>
      </c>
      <c r="E122" s="41">
        <v>0</v>
      </c>
      <c r="F122" s="28">
        <v>10</v>
      </c>
      <c r="G122" s="29">
        <f>F122/0.702804</f>
        <v>14.228718106328365</v>
      </c>
      <c r="H122" s="30">
        <v>14.23</v>
      </c>
      <c r="I122" s="30">
        <f>ROUND(G122,2)</f>
        <v>14.23</v>
      </c>
      <c r="J122" s="30">
        <v>0</v>
      </c>
      <c r="K122" s="29">
        <f>I122-G122</f>
        <v>1.2818936716350038E-3</v>
      </c>
      <c r="L122" s="9"/>
      <c r="M122" s="14"/>
      <c r="N122" s="15"/>
    </row>
    <row r="123" spans="1:14" s="3" customFormat="1">
      <c r="A123" s="26" t="s">
        <v>162</v>
      </c>
      <c r="B123" s="26" t="s">
        <v>142</v>
      </c>
      <c r="C123" s="26" t="s">
        <v>152</v>
      </c>
      <c r="D123" s="41">
        <v>10</v>
      </c>
      <c r="E123" s="41">
        <v>0</v>
      </c>
      <c r="F123" s="28">
        <v>10</v>
      </c>
      <c r="G123" s="37">
        <f>F123/0.702804</f>
        <v>14.228718106328365</v>
      </c>
      <c r="H123" s="30">
        <v>14.23</v>
      </c>
      <c r="I123" s="30">
        <f>ROUND(G123,2)</f>
        <v>14.23</v>
      </c>
      <c r="J123" s="30">
        <v>0</v>
      </c>
      <c r="K123" s="37">
        <f>I123-G123</f>
        <v>1.2818936716350038E-3</v>
      </c>
      <c r="L123" s="9"/>
      <c r="M123" s="14"/>
      <c r="N123" s="15"/>
    </row>
    <row r="124" spans="1:14" s="3" customFormat="1" ht="32.25" customHeight="1">
      <c r="A124" s="36" t="s">
        <v>163</v>
      </c>
      <c r="B124" s="26" t="s">
        <v>42</v>
      </c>
      <c r="C124" s="26" t="s">
        <v>152</v>
      </c>
      <c r="D124" s="41">
        <v>10</v>
      </c>
      <c r="E124" s="41">
        <v>0</v>
      </c>
      <c r="F124" s="28">
        <v>10</v>
      </c>
      <c r="G124" s="29">
        <f>F124/0.702804</f>
        <v>14.228718106328365</v>
      </c>
      <c r="H124" s="30">
        <v>14.23</v>
      </c>
      <c r="I124" s="30">
        <f>ROUND(G124,2)</f>
        <v>14.23</v>
      </c>
      <c r="J124" s="30">
        <v>0</v>
      </c>
      <c r="K124" s="29">
        <f>I124-G124</f>
        <v>1.2818936716350038E-3</v>
      </c>
      <c r="L124" s="9"/>
      <c r="M124" s="14"/>
      <c r="N124" s="15"/>
    </row>
    <row r="125" spans="1:14" s="3" customFormat="1">
      <c r="A125" s="26" t="s">
        <v>164</v>
      </c>
      <c r="B125" s="26" t="s">
        <v>43</v>
      </c>
      <c r="C125" s="26" t="s">
        <v>152</v>
      </c>
      <c r="D125" s="41">
        <v>10</v>
      </c>
      <c r="E125" s="41">
        <v>0</v>
      </c>
      <c r="F125" s="28">
        <v>10</v>
      </c>
      <c r="G125" s="29">
        <f>F125/0.702804</f>
        <v>14.228718106328365</v>
      </c>
      <c r="H125" s="30">
        <v>14.23</v>
      </c>
      <c r="I125" s="30">
        <f>ROUND(G125,2)</f>
        <v>14.23</v>
      </c>
      <c r="J125" s="30">
        <v>0</v>
      </c>
      <c r="K125" s="29">
        <f>I125-G125</f>
        <v>1.2818936716350038E-3</v>
      </c>
      <c r="L125" s="9"/>
      <c r="M125" s="14"/>
      <c r="N125" s="15"/>
    </row>
    <row r="126" spans="1:14" s="3" customFormat="1">
      <c r="A126" s="26" t="s">
        <v>165</v>
      </c>
      <c r="B126" s="26" t="s">
        <v>44</v>
      </c>
      <c r="C126" s="26" t="s">
        <v>152</v>
      </c>
      <c r="D126" s="41">
        <v>10</v>
      </c>
      <c r="E126" s="41">
        <v>0</v>
      </c>
      <c r="F126" s="28">
        <v>10</v>
      </c>
      <c r="G126" s="29">
        <f>F126/0.702804</f>
        <v>14.228718106328365</v>
      </c>
      <c r="H126" s="30">
        <v>14.23</v>
      </c>
      <c r="I126" s="30">
        <f>ROUND(G126,2)</f>
        <v>14.23</v>
      </c>
      <c r="J126" s="30">
        <v>0</v>
      </c>
      <c r="K126" s="29">
        <f>I126-G126</f>
        <v>1.2818936716350038E-3</v>
      </c>
      <c r="L126" s="9"/>
      <c r="M126" s="14"/>
      <c r="N126" s="15"/>
    </row>
    <row r="127" spans="1:14" ht="29.25" customHeight="1">
      <c r="A127" s="26" t="s">
        <v>32</v>
      </c>
      <c r="B127" s="26" t="s">
        <v>171</v>
      </c>
      <c r="C127" s="26"/>
      <c r="D127" s="41"/>
      <c r="E127" s="41"/>
      <c r="F127" s="27"/>
      <c r="G127" s="27"/>
      <c r="H127" s="27"/>
      <c r="I127" s="27"/>
      <c r="J127" s="27"/>
      <c r="K127" s="27"/>
      <c r="L127" s="9"/>
      <c r="M127" s="10"/>
    </row>
    <row r="128" spans="1:14" s="3" customFormat="1" ht="47.25" customHeight="1">
      <c r="A128" s="26" t="s">
        <v>22</v>
      </c>
      <c r="B128" s="26" t="s">
        <v>172</v>
      </c>
      <c r="C128" s="26"/>
      <c r="D128" s="41"/>
      <c r="E128" s="41"/>
      <c r="F128" s="28"/>
      <c r="G128" s="29"/>
      <c r="H128" s="30"/>
      <c r="I128" s="30"/>
      <c r="J128" s="30"/>
      <c r="K128" s="29"/>
      <c r="L128" s="9"/>
      <c r="M128" s="14"/>
      <c r="N128" s="15"/>
    </row>
    <row r="129" spans="1:14" s="3" customFormat="1" ht="51" customHeight="1">
      <c r="A129" s="26" t="s">
        <v>166</v>
      </c>
      <c r="B129" s="26" t="s">
        <v>383</v>
      </c>
      <c r="C129" s="26" t="s">
        <v>45</v>
      </c>
      <c r="D129" s="41">
        <v>1</v>
      </c>
      <c r="E129" s="41">
        <v>0</v>
      </c>
      <c r="F129" s="28">
        <v>1</v>
      </c>
      <c r="G129" s="29">
        <f>F129/0.702804</f>
        <v>1.4228718106328364</v>
      </c>
      <c r="H129" s="30">
        <v>1.42</v>
      </c>
      <c r="I129" s="30">
        <f>ROUND(G129,2)</f>
        <v>1.42</v>
      </c>
      <c r="J129" s="30">
        <v>0</v>
      </c>
      <c r="K129" s="29">
        <f>I129-G129</f>
        <v>-2.8718106328364801E-3</v>
      </c>
      <c r="L129" s="9"/>
      <c r="M129" s="14"/>
      <c r="N129" s="15"/>
    </row>
    <row r="130" spans="1:14" s="3" customFormat="1">
      <c r="A130" s="26" t="s">
        <v>167</v>
      </c>
      <c r="B130" s="26" t="s">
        <v>142</v>
      </c>
      <c r="C130" s="26" t="s">
        <v>45</v>
      </c>
      <c r="D130" s="41">
        <v>1</v>
      </c>
      <c r="E130" s="41">
        <v>0</v>
      </c>
      <c r="F130" s="28">
        <v>1</v>
      </c>
      <c r="G130" s="37">
        <f>F130/0.702804</f>
        <v>1.4228718106328364</v>
      </c>
      <c r="H130" s="30">
        <v>1.42</v>
      </c>
      <c r="I130" s="30">
        <f>ROUND(G130,2)</f>
        <v>1.42</v>
      </c>
      <c r="J130" s="30">
        <v>0</v>
      </c>
      <c r="K130" s="37">
        <f>I130-G130</f>
        <v>-2.8718106328364801E-3</v>
      </c>
      <c r="L130" s="9"/>
      <c r="M130" s="14"/>
      <c r="N130" s="15"/>
    </row>
    <row r="131" spans="1:14" s="3" customFormat="1" ht="32.25" customHeight="1">
      <c r="A131" s="36" t="s">
        <v>168</v>
      </c>
      <c r="B131" s="26" t="s">
        <v>42</v>
      </c>
      <c r="C131" s="26" t="s">
        <v>45</v>
      </c>
      <c r="D131" s="41">
        <v>1</v>
      </c>
      <c r="E131" s="41">
        <v>0</v>
      </c>
      <c r="F131" s="28">
        <v>1</v>
      </c>
      <c r="G131" s="29">
        <f>F131/0.702804</f>
        <v>1.4228718106328364</v>
      </c>
      <c r="H131" s="30">
        <v>1.42</v>
      </c>
      <c r="I131" s="30">
        <f>ROUND(G131,2)</f>
        <v>1.42</v>
      </c>
      <c r="J131" s="30">
        <v>0</v>
      </c>
      <c r="K131" s="29">
        <f>I131-G131</f>
        <v>-2.8718106328364801E-3</v>
      </c>
      <c r="L131" s="9"/>
      <c r="M131" s="14"/>
      <c r="N131" s="15"/>
    </row>
    <row r="132" spans="1:14" s="3" customFormat="1">
      <c r="A132" s="26" t="s">
        <v>169</v>
      </c>
      <c r="B132" s="26" t="s">
        <v>43</v>
      </c>
      <c r="C132" s="26" t="s">
        <v>45</v>
      </c>
      <c r="D132" s="41">
        <v>1</v>
      </c>
      <c r="E132" s="41">
        <v>0</v>
      </c>
      <c r="F132" s="28">
        <v>1</v>
      </c>
      <c r="G132" s="29">
        <f>F132/0.702804</f>
        <v>1.4228718106328364</v>
      </c>
      <c r="H132" s="30">
        <v>1.42</v>
      </c>
      <c r="I132" s="30">
        <f>ROUND(G132,2)</f>
        <v>1.42</v>
      </c>
      <c r="J132" s="30">
        <v>0</v>
      </c>
      <c r="K132" s="29">
        <f>I132-G132</f>
        <v>-2.8718106328364801E-3</v>
      </c>
      <c r="L132" s="9"/>
      <c r="M132" s="14"/>
      <c r="N132" s="15"/>
    </row>
    <row r="133" spans="1:14" s="3" customFormat="1">
      <c r="A133" s="26" t="s">
        <v>170</v>
      </c>
      <c r="B133" s="26" t="s">
        <v>44</v>
      </c>
      <c r="C133" s="26" t="s">
        <v>45</v>
      </c>
      <c r="D133" s="41">
        <v>1</v>
      </c>
      <c r="E133" s="41">
        <v>0</v>
      </c>
      <c r="F133" s="28">
        <v>1</v>
      </c>
      <c r="G133" s="29">
        <f>F133/0.702804</f>
        <v>1.4228718106328364</v>
      </c>
      <c r="H133" s="30">
        <v>1.42</v>
      </c>
      <c r="I133" s="30">
        <f>ROUND(G133,2)</f>
        <v>1.42</v>
      </c>
      <c r="J133" s="30">
        <v>0</v>
      </c>
      <c r="K133" s="29">
        <f>I133-G133</f>
        <v>-2.8718106328364801E-3</v>
      </c>
      <c r="L133" s="9"/>
      <c r="M133" s="14"/>
      <c r="N133" s="15"/>
    </row>
    <row r="134" spans="1:14" s="3" customFormat="1" ht="47.25" customHeight="1">
      <c r="A134" s="26" t="s">
        <v>23</v>
      </c>
      <c r="B134" s="26" t="s">
        <v>173</v>
      </c>
      <c r="C134" s="26"/>
      <c r="D134" s="41"/>
      <c r="E134" s="41"/>
      <c r="F134" s="28"/>
      <c r="G134" s="29"/>
      <c r="H134" s="30"/>
      <c r="I134" s="30"/>
      <c r="J134" s="30"/>
      <c r="K134" s="29"/>
      <c r="L134" s="9"/>
      <c r="M134" s="14"/>
      <c r="N134" s="15"/>
    </row>
    <row r="135" spans="1:14" s="3" customFormat="1" ht="51" customHeight="1">
      <c r="A135" s="26" t="s">
        <v>174</v>
      </c>
      <c r="B135" s="26" t="s">
        <v>383</v>
      </c>
      <c r="C135" s="26" t="s">
        <v>45</v>
      </c>
      <c r="D135" s="41">
        <v>2</v>
      </c>
      <c r="E135" s="41">
        <v>0</v>
      </c>
      <c r="F135" s="28">
        <v>2</v>
      </c>
      <c r="G135" s="29">
        <f>F135/0.702804</f>
        <v>2.8457436212656728</v>
      </c>
      <c r="H135" s="30">
        <v>2.85</v>
      </c>
      <c r="I135" s="30">
        <f>ROUND(G135,2)</f>
        <v>2.85</v>
      </c>
      <c r="J135" s="30">
        <v>0</v>
      </c>
      <c r="K135" s="29">
        <f>I135-G135</f>
        <v>4.2563787343272708E-3</v>
      </c>
      <c r="L135" s="9"/>
      <c r="M135" s="14"/>
      <c r="N135" s="15"/>
    </row>
    <row r="136" spans="1:14" s="3" customFormat="1">
      <c r="A136" s="26" t="s">
        <v>175</v>
      </c>
      <c r="B136" s="26" t="s">
        <v>142</v>
      </c>
      <c r="C136" s="26" t="s">
        <v>45</v>
      </c>
      <c r="D136" s="41">
        <v>2</v>
      </c>
      <c r="E136" s="41">
        <v>0</v>
      </c>
      <c r="F136" s="28">
        <v>2</v>
      </c>
      <c r="G136" s="37">
        <f>F136/0.702804</f>
        <v>2.8457436212656728</v>
      </c>
      <c r="H136" s="30">
        <v>2.85</v>
      </c>
      <c r="I136" s="30">
        <f>ROUND(G136,2)</f>
        <v>2.85</v>
      </c>
      <c r="J136" s="30">
        <v>0</v>
      </c>
      <c r="K136" s="37">
        <f>I136-G136</f>
        <v>4.2563787343272708E-3</v>
      </c>
      <c r="L136" s="9"/>
      <c r="M136" s="14"/>
      <c r="N136" s="15"/>
    </row>
    <row r="137" spans="1:14" s="3" customFormat="1" ht="32.25" customHeight="1">
      <c r="A137" s="36" t="s">
        <v>176</v>
      </c>
      <c r="B137" s="26" t="s">
        <v>42</v>
      </c>
      <c r="C137" s="26" t="s">
        <v>45</v>
      </c>
      <c r="D137" s="41">
        <v>2</v>
      </c>
      <c r="E137" s="41">
        <v>0</v>
      </c>
      <c r="F137" s="28">
        <v>2</v>
      </c>
      <c r="G137" s="29">
        <f>F137/0.702804</f>
        <v>2.8457436212656728</v>
      </c>
      <c r="H137" s="30">
        <v>2.85</v>
      </c>
      <c r="I137" s="30">
        <f>ROUND(G137,2)</f>
        <v>2.85</v>
      </c>
      <c r="J137" s="30">
        <v>0</v>
      </c>
      <c r="K137" s="29">
        <f>I137-G137</f>
        <v>4.2563787343272708E-3</v>
      </c>
      <c r="L137" s="9"/>
      <c r="M137" s="14"/>
      <c r="N137" s="15"/>
    </row>
    <row r="138" spans="1:14" s="3" customFormat="1">
      <c r="A138" s="26" t="s">
        <v>177</v>
      </c>
      <c r="B138" s="26" t="s">
        <v>43</v>
      </c>
      <c r="C138" s="26" t="s">
        <v>45</v>
      </c>
      <c r="D138" s="41">
        <v>2</v>
      </c>
      <c r="E138" s="41">
        <v>0</v>
      </c>
      <c r="F138" s="28">
        <v>2</v>
      </c>
      <c r="G138" s="29">
        <f>F138/0.702804</f>
        <v>2.8457436212656728</v>
      </c>
      <c r="H138" s="30">
        <v>2.85</v>
      </c>
      <c r="I138" s="30">
        <f>ROUND(G138,2)</f>
        <v>2.85</v>
      </c>
      <c r="J138" s="30">
        <v>0</v>
      </c>
      <c r="K138" s="29">
        <f>I138-G138</f>
        <v>4.2563787343272708E-3</v>
      </c>
      <c r="L138" s="9"/>
      <c r="M138" s="14"/>
      <c r="N138" s="15"/>
    </row>
    <row r="139" spans="1:14" s="3" customFormat="1">
      <c r="A139" s="26" t="s">
        <v>178</v>
      </c>
      <c r="B139" s="26" t="s">
        <v>44</v>
      </c>
      <c r="C139" s="26" t="s">
        <v>45</v>
      </c>
      <c r="D139" s="41">
        <v>2</v>
      </c>
      <c r="E139" s="41">
        <v>0</v>
      </c>
      <c r="F139" s="28">
        <v>2</v>
      </c>
      <c r="G139" s="29">
        <f>F139/0.702804</f>
        <v>2.8457436212656728</v>
      </c>
      <c r="H139" s="30">
        <v>2.85</v>
      </c>
      <c r="I139" s="30">
        <f>ROUND(G139,2)</f>
        <v>2.85</v>
      </c>
      <c r="J139" s="30">
        <v>0</v>
      </c>
      <c r="K139" s="29">
        <f>I139-G139</f>
        <v>4.2563787343272708E-3</v>
      </c>
      <c r="L139" s="9"/>
      <c r="M139" s="14"/>
      <c r="N139" s="15"/>
    </row>
    <row r="140" spans="1:14" s="3" customFormat="1" ht="47.25" customHeight="1">
      <c r="A140" s="26" t="s">
        <v>180</v>
      </c>
      <c r="B140" s="26" t="s">
        <v>179</v>
      </c>
      <c r="C140" s="26"/>
      <c r="D140" s="41"/>
      <c r="E140" s="41"/>
      <c r="F140" s="28"/>
      <c r="G140" s="29"/>
      <c r="H140" s="30"/>
      <c r="I140" s="30"/>
      <c r="J140" s="30"/>
      <c r="K140" s="29"/>
      <c r="L140" s="9"/>
      <c r="M140" s="14"/>
      <c r="N140" s="15"/>
    </row>
    <row r="141" spans="1:14" s="3" customFormat="1" ht="51" customHeight="1">
      <c r="A141" s="26" t="s">
        <v>181</v>
      </c>
      <c r="B141" s="26" t="s">
        <v>383</v>
      </c>
      <c r="C141" s="26" t="s">
        <v>45</v>
      </c>
      <c r="D141" s="41">
        <v>1</v>
      </c>
      <c r="E141" s="41">
        <v>0</v>
      </c>
      <c r="F141" s="28">
        <v>1</v>
      </c>
      <c r="G141" s="29">
        <f>F141/0.702804</f>
        <v>1.4228718106328364</v>
      </c>
      <c r="H141" s="30">
        <v>1.42</v>
      </c>
      <c r="I141" s="30">
        <f>ROUND(G141,2)</f>
        <v>1.42</v>
      </c>
      <c r="J141" s="30">
        <v>0</v>
      </c>
      <c r="K141" s="29">
        <f>I141-G141</f>
        <v>-2.8718106328364801E-3</v>
      </c>
      <c r="L141" s="9"/>
      <c r="M141" s="14"/>
      <c r="N141" s="15"/>
    </row>
    <row r="142" spans="1:14" s="3" customFormat="1">
      <c r="A142" s="26" t="s">
        <v>182</v>
      </c>
      <c r="B142" s="26" t="s">
        <v>142</v>
      </c>
      <c r="C142" s="26" t="s">
        <v>45</v>
      </c>
      <c r="D142" s="41">
        <v>1</v>
      </c>
      <c r="E142" s="41">
        <v>0</v>
      </c>
      <c r="F142" s="28">
        <v>1</v>
      </c>
      <c r="G142" s="37">
        <f>F142/0.702804</f>
        <v>1.4228718106328364</v>
      </c>
      <c r="H142" s="30">
        <v>1.42</v>
      </c>
      <c r="I142" s="30">
        <f>ROUND(G142,2)</f>
        <v>1.42</v>
      </c>
      <c r="J142" s="30">
        <v>0</v>
      </c>
      <c r="K142" s="37">
        <f>I142-G142</f>
        <v>-2.8718106328364801E-3</v>
      </c>
      <c r="L142" s="9"/>
      <c r="M142" s="14"/>
      <c r="N142" s="15"/>
    </row>
    <row r="143" spans="1:14" s="3" customFormat="1" ht="32.25" customHeight="1">
      <c r="A143" s="36" t="s">
        <v>183</v>
      </c>
      <c r="B143" s="26" t="s">
        <v>42</v>
      </c>
      <c r="C143" s="26" t="s">
        <v>45</v>
      </c>
      <c r="D143" s="41">
        <v>1</v>
      </c>
      <c r="E143" s="41">
        <v>0</v>
      </c>
      <c r="F143" s="28">
        <v>1</v>
      </c>
      <c r="G143" s="29">
        <f>F143/0.702804</f>
        <v>1.4228718106328364</v>
      </c>
      <c r="H143" s="30">
        <v>1.42</v>
      </c>
      <c r="I143" s="30">
        <f>ROUND(G143,2)</f>
        <v>1.42</v>
      </c>
      <c r="J143" s="30">
        <v>0</v>
      </c>
      <c r="K143" s="29">
        <f>I143-G143</f>
        <v>-2.8718106328364801E-3</v>
      </c>
      <c r="L143" s="9"/>
      <c r="M143" s="14"/>
      <c r="N143" s="15"/>
    </row>
    <row r="144" spans="1:14" s="3" customFormat="1">
      <c r="A144" s="26" t="s">
        <v>184</v>
      </c>
      <c r="B144" s="26" t="s">
        <v>43</v>
      </c>
      <c r="C144" s="26" t="s">
        <v>45</v>
      </c>
      <c r="D144" s="41">
        <v>1</v>
      </c>
      <c r="E144" s="41">
        <v>0</v>
      </c>
      <c r="F144" s="28">
        <v>1</v>
      </c>
      <c r="G144" s="29">
        <f>F144/0.702804</f>
        <v>1.4228718106328364</v>
      </c>
      <c r="H144" s="30">
        <v>1.42</v>
      </c>
      <c r="I144" s="30">
        <f>ROUND(G144,2)</f>
        <v>1.42</v>
      </c>
      <c r="J144" s="30">
        <v>0</v>
      </c>
      <c r="K144" s="29">
        <f>I144-G144</f>
        <v>-2.8718106328364801E-3</v>
      </c>
      <c r="L144" s="9"/>
      <c r="M144" s="14"/>
      <c r="N144" s="15"/>
    </row>
    <row r="145" spans="1:14" s="3" customFormat="1">
      <c r="A145" s="26" t="s">
        <v>185</v>
      </c>
      <c r="B145" s="26" t="s">
        <v>44</v>
      </c>
      <c r="C145" s="26" t="s">
        <v>45</v>
      </c>
      <c r="D145" s="41">
        <v>1</v>
      </c>
      <c r="E145" s="41">
        <v>0</v>
      </c>
      <c r="F145" s="28">
        <v>1</v>
      </c>
      <c r="G145" s="29">
        <f>F145/0.702804</f>
        <v>1.4228718106328364</v>
      </c>
      <c r="H145" s="30">
        <v>1.42</v>
      </c>
      <c r="I145" s="30">
        <f>ROUND(G145,2)</f>
        <v>1.42</v>
      </c>
      <c r="J145" s="30">
        <v>0</v>
      </c>
      <c r="K145" s="29">
        <f>I145-G145</f>
        <v>-2.8718106328364801E-3</v>
      </c>
      <c r="L145" s="9"/>
      <c r="M145" s="14"/>
      <c r="N145" s="15"/>
    </row>
    <row r="146" spans="1:14" s="3" customFormat="1" ht="55.5" customHeight="1">
      <c r="A146" s="26" t="s">
        <v>186</v>
      </c>
      <c r="B146" s="26" t="s">
        <v>192</v>
      </c>
      <c r="C146" s="26"/>
      <c r="D146" s="41"/>
      <c r="E146" s="41"/>
      <c r="F146" s="28"/>
      <c r="G146" s="29"/>
      <c r="H146" s="30"/>
      <c r="I146" s="30"/>
      <c r="J146" s="30"/>
      <c r="K146" s="29"/>
      <c r="L146" s="9"/>
      <c r="M146" s="14"/>
      <c r="N146" s="15"/>
    </row>
    <row r="147" spans="1:14" s="3" customFormat="1" ht="51" customHeight="1">
      <c r="A147" s="26" t="s">
        <v>187</v>
      </c>
      <c r="B147" s="26" t="s">
        <v>383</v>
      </c>
      <c r="C147" s="26" t="s">
        <v>45</v>
      </c>
      <c r="D147" s="41">
        <v>2</v>
      </c>
      <c r="E147" s="41">
        <v>0</v>
      </c>
      <c r="F147" s="28">
        <v>2</v>
      </c>
      <c r="G147" s="29">
        <f>F147/0.702804</f>
        <v>2.8457436212656728</v>
      </c>
      <c r="H147" s="30">
        <v>2.85</v>
      </c>
      <c r="I147" s="30">
        <f>ROUND(G147,2)</f>
        <v>2.85</v>
      </c>
      <c r="J147" s="30">
        <v>0</v>
      </c>
      <c r="K147" s="29">
        <f>I147-G147</f>
        <v>4.2563787343272708E-3</v>
      </c>
      <c r="L147" s="9"/>
      <c r="M147" s="14"/>
      <c r="N147" s="15"/>
    </row>
    <row r="148" spans="1:14" s="3" customFormat="1">
      <c r="A148" s="26" t="s">
        <v>188</v>
      </c>
      <c r="B148" s="26" t="s">
        <v>142</v>
      </c>
      <c r="C148" s="26" t="s">
        <v>45</v>
      </c>
      <c r="D148" s="41">
        <v>2</v>
      </c>
      <c r="E148" s="41">
        <v>0</v>
      </c>
      <c r="F148" s="28">
        <v>2</v>
      </c>
      <c r="G148" s="37">
        <f>F148/0.702804</f>
        <v>2.8457436212656728</v>
      </c>
      <c r="H148" s="30">
        <v>2.85</v>
      </c>
      <c r="I148" s="30">
        <f>ROUND(G148,2)</f>
        <v>2.85</v>
      </c>
      <c r="J148" s="30">
        <v>0</v>
      </c>
      <c r="K148" s="37">
        <f>I148-G148</f>
        <v>4.2563787343272708E-3</v>
      </c>
      <c r="L148" s="9"/>
      <c r="M148" s="14"/>
      <c r="N148" s="15"/>
    </row>
    <row r="149" spans="1:14" s="3" customFormat="1" ht="32.25" customHeight="1">
      <c r="A149" s="36" t="s">
        <v>189</v>
      </c>
      <c r="B149" s="26" t="s">
        <v>42</v>
      </c>
      <c r="C149" s="26" t="s">
        <v>45</v>
      </c>
      <c r="D149" s="41">
        <v>2</v>
      </c>
      <c r="E149" s="41">
        <v>0</v>
      </c>
      <c r="F149" s="28">
        <v>2</v>
      </c>
      <c r="G149" s="29">
        <f>F149/0.702804</f>
        <v>2.8457436212656728</v>
      </c>
      <c r="H149" s="30">
        <v>2.85</v>
      </c>
      <c r="I149" s="30">
        <f>ROUND(G149,2)</f>
        <v>2.85</v>
      </c>
      <c r="J149" s="30">
        <v>0</v>
      </c>
      <c r="K149" s="29">
        <f>I149-G149</f>
        <v>4.2563787343272708E-3</v>
      </c>
      <c r="L149" s="9"/>
      <c r="M149" s="14"/>
      <c r="N149" s="15"/>
    </row>
    <row r="150" spans="1:14" s="3" customFormat="1">
      <c r="A150" s="26" t="s">
        <v>190</v>
      </c>
      <c r="B150" s="26" t="s">
        <v>43</v>
      </c>
      <c r="C150" s="26" t="s">
        <v>45</v>
      </c>
      <c r="D150" s="41">
        <v>2</v>
      </c>
      <c r="E150" s="41">
        <v>0</v>
      </c>
      <c r="F150" s="28">
        <v>2</v>
      </c>
      <c r="G150" s="29">
        <f>F150/0.702804</f>
        <v>2.8457436212656728</v>
      </c>
      <c r="H150" s="30">
        <v>2.85</v>
      </c>
      <c r="I150" s="30">
        <f>ROUND(G150,2)</f>
        <v>2.85</v>
      </c>
      <c r="J150" s="30">
        <v>0</v>
      </c>
      <c r="K150" s="29">
        <f>I150-G150</f>
        <v>4.2563787343272708E-3</v>
      </c>
      <c r="L150" s="9"/>
      <c r="M150" s="14"/>
      <c r="N150" s="15"/>
    </row>
    <row r="151" spans="1:14" s="3" customFormat="1">
      <c r="A151" s="26" t="s">
        <v>191</v>
      </c>
      <c r="B151" s="26" t="s">
        <v>44</v>
      </c>
      <c r="C151" s="26" t="s">
        <v>45</v>
      </c>
      <c r="D151" s="41">
        <v>2</v>
      </c>
      <c r="E151" s="41">
        <v>0</v>
      </c>
      <c r="F151" s="28">
        <v>2</v>
      </c>
      <c r="G151" s="29">
        <f>F151/0.702804</f>
        <v>2.8457436212656728</v>
      </c>
      <c r="H151" s="30">
        <v>2.85</v>
      </c>
      <c r="I151" s="30">
        <f>ROUND(G151,2)</f>
        <v>2.85</v>
      </c>
      <c r="J151" s="30">
        <v>0</v>
      </c>
      <c r="K151" s="29">
        <f>I151-G151</f>
        <v>4.2563787343272708E-3</v>
      </c>
      <c r="L151" s="9"/>
      <c r="M151" s="14"/>
      <c r="N151" s="15"/>
    </row>
    <row r="152" spans="1:14" s="3" customFormat="1" ht="54" customHeight="1">
      <c r="A152" s="26" t="s">
        <v>195</v>
      </c>
      <c r="B152" s="26" t="s">
        <v>193</v>
      </c>
      <c r="C152" s="26"/>
      <c r="D152" s="41"/>
      <c r="E152" s="41"/>
      <c r="F152" s="28"/>
      <c r="G152" s="29"/>
      <c r="H152" s="30"/>
      <c r="I152" s="30"/>
      <c r="J152" s="30"/>
      <c r="K152" s="29"/>
      <c r="L152" s="9"/>
      <c r="M152" s="14"/>
      <c r="N152" s="15"/>
    </row>
    <row r="153" spans="1:14" s="3" customFormat="1" ht="51" customHeight="1">
      <c r="A153" s="26" t="s">
        <v>196</v>
      </c>
      <c r="B153" s="26" t="s">
        <v>383</v>
      </c>
      <c r="C153" s="26" t="s">
        <v>45</v>
      </c>
      <c r="D153" s="41">
        <v>3</v>
      </c>
      <c r="E153" s="41">
        <v>0</v>
      </c>
      <c r="F153" s="28">
        <v>3</v>
      </c>
      <c r="G153" s="29">
        <f>F153/0.702804</f>
        <v>4.2686154318985094</v>
      </c>
      <c r="H153" s="30">
        <v>4.2699999999999996</v>
      </c>
      <c r="I153" s="30">
        <f>ROUND(G153,2)</f>
        <v>4.2699999999999996</v>
      </c>
      <c r="J153" s="30">
        <v>0</v>
      </c>
      <c r="K153" s="29">
        <f>I153-G153</f>
        <v>1.3845681014901245E-3</v>
      </c>
      <c r="L153" s="9"/>
      <c r="M153" s="14"/>
      <c r="N153" s="15"/>
    </row>
    <row r="154" spans="1:14" s="3" customFormat="1">
      <c r="A154" s="26" t="s">
        <v>197</v>
      </c>
      <c r="B154" s="26" t="s">
        <v>142</v>
      </c>
      <c r="C154" s="26" t="s">
        <v>45</v>
      </c>
      <c r="D154" s="41">
        <v>3</v>
      </c>
      <c r="E154" s="41">
        <v>0</v>
      </c>
      <c r="F154" s="28">
        <v>3</v>
      </c>
      <c r="G154" s="37">
        <f>F154/0.702804</f>
        <v>4.2686154318985094</v>
      </c>
      <c r="H154" s="30">
        <v>4.2699999999999996</v>
      </c>
      <c r="I154" s="30">
        <f>ROUND(G154,2)</f>
        <v>4.2699999999999996</v>
      </c>
      <c r="J154" s="30">
        <v>0</v>
      </c>
      <c r="K154" s="37">
        <f>I154-G154</f>
        <v>1.3845681014901245E-3</v>
      </c>
      <c r="L154" s="9"/>
      <c r="M154" s="14"/>
      <c r="N154" s="15"/>
    </row>
    <row r="155" spans="1:14" s="3" customFormat="1" ht="32.25" customHeight="1">
      <c r="A155" s="36" t="s">
        <v>198</v>
      </c>
      <c r="B155" s="26" t="s">
        <v>42</v>
      </c>
      <c r="C155" s="26" t="s">
        <v>45</v>
      </c>
      <c r="D155" s="41">
        <v>3</v>
      </c>
      <c r="E155" s="41">
        <v>0</v>
      </c>
      <c r="F155" s="28">
        <v>3</v>
      </c>
      <c r="G155" s="29">
        <f>F155/0.702804</f>
        <v>4.2686154318985094</v>
      </c>
      <c r="H155" s="30">
        <v>4.2699999999999996</v>
      </c>
      <c r="I155" s="30">
        <f>ROUND(G155,2)</f>
        <v>4.2699999999999996</v>
      </c>
      <c r="J155" s="30">
        <v>0</v>
      </c>
      <c r="K155" s="29">
        <f>I155-G155</f>
        <v>1.3845681014901245E-3</v>
      </c>
      <c r="L155" s="9"/>
      <c r="M155" s="14"/>
      <c r="N155" s="15"/>
    </row>
    <row r="156" spans="1:14" s="3" customFormat="1">
      <c r="A156" s="26" t="s">
        <v>199</v>
      </c>
      <c r="B156" s="26" t="s">
        <v>43</v>
      </c>
      <c r="C156" s="26" t="s">
        <v>45</v>
      </c>
      <c r="D156" s="41">
        <v>3</v>
      </c>
      <c r="E156" s="41">
        <v>0</v>
      </c>
      <c r="F156" s="28">
        <v>3</v>
      </c>
      <c r="G156" s="29">
        <f>F156/0.702804</f>
        <v>4.2686154318985094</v>
      </c>
      <c r="H156" s="30">
        <v>4.2699999999999996</v>
      </c>
      <c r="I156" s="30">
        <f>ROUND(G156,2)</f>
        <v>4.2699999999999996</v>
      </c>
      <c r="J156" s="30">
        <v>0</v>
      </c>
      <c r="K156" s="29">
        <f>I156-G156</f>
        <v>1.3845681014901245E-3</v>
      </c>
      <c r="L156" s="9"/>
      <c r="M156" s="14"/>
      <c r="N156" s="15"/>
    </row>
    <row r="157" spans="1:14" s="3" customFormat="1">
      <c r="A157" s="26" t="s">
        <v>200</v>
      </c>
      <c r="B157" s="26" t="s">
        <v>44</v>
      </c>
      <c r="C157" s="26" t="s">
        <v>45</v>
      </c>
      <c r="D157" s="41">
        <v>3</v>
      </c>
      <c r="E157" s="41">
        <v>0</v>
      </c>
      <c r="F157" s="28">
        <v>3</v>
      </c>
      <c r="G157" s="29">
        <f>F157/0.702804</f>
        <v>4.2686154318985094</v>
      </c>
      <c r="H157" s="30">
        <v>4.2699999999999996</v>
      </c>
      <c r="I157" s="30">
        <f>ROUND(G157,2)</f>
        <v>4.2699999999999996</v>
      </c>
      <c r="J157" s="30">
        <v>0</v>
      </c>
      <c r="K157" s="29">
        <f>I157-G157</f>
        <v>1.3845681014901245E-3</v>
      </c>
      <c r="L157" s="9"/>
      <c r="M157" s="14"/>
      <c r="N157" s="15"/>
    </row>
    <row r="158" spans="1:14" s="3" customFormat="1" ht="55.5" customHeight="1">
      <c r="A158" s="26" t="s">
        <v>201</v>
      </c>
      <c r="B158" s="26" t="s">
        <v>194</v>
      </c>
      <c r="C158" s="26"/>
      <c r="D158" s="41"/>
      <c r="E158" s="41"/>
      <c r="F158" s="28"/>
      <c r="G158" s="29"/>
      <c r="H158" s="30"/>
      <c r="I158" s="30"/>
      <c r="J158" s="30"/>
      <c r="K158" s="29"/>
      <c r="L158" s="9"/>
      <c r="M158" s="14"/>
      <c r="N158" s="15"/>
    </row>
    <row r="159" spans="1:14" s="3" customFormat="1" ht="51" customHeight="1">
      <c r="A159" s="26" t="s">
        <v>202</v>
      </c>
      <c r="B159" s="26" t="s">
        <v>383</v>
      </c>
      <c r="C159" s="26" t="s">
        <v>45</v>
      </c>
      <c r="D159" s="41">
        <v>5</v>
      </c>
      <c r="E159" s="41">
        <v>0</v>
      </c>
      <c r="F159" s="28">
        <v>5</v>
      </c>
      <c r="G159" s="29">
        <f>F159/0.702804</f>
        <v>7.1143590531641827</v>
      </c>
      <c r="H159" s="30">
        <v>7.11</v>
      </c>
      <c r="I159" s="30">
        <f>ROUND(G159,2)</f>
        <v>7.11</v>
      </c>
      <c r="J159" s="30">
        <v>0</v>
      </c>
      <c r="K159" s="29">
        <f>I159-G159</f>
        <v>-4.3590531641823915E-3</v>
      </c>
      <c r="L159" s="9"/>
      <c r="M159" s="14"/>
      <c r="N159" s="15"/>
    </row>
    <row r="160" spans="1:14" s="3" customFormat="1">
      <c r="A160" s="26" t="s">
        <v>203</v>
      </c>
      <c r="B160" s="26" t="s">
        <v>142</v>
      </c>
      <c r="C160" s="26" t="s">
        <v>45</v>
      </c>
      <c r="D160" s="41">
        <v>5</v>
      </c>
      <c r="E160" s="41">
        <v>0</v>
      </c>
      <c r="F160" s="28">
        <v>5</v>
      </c>
      <c r="G160" s="37">
        <f>F160/0.702804</f>
        <v>7.1143590531641827</v>
      </c>
      <c r="H160" s="30">
        <v>7.11</v>
      </c>
      <c r="I160" s="30">
        <f>ROUND(G160,2)</f>
        <v>7.11</v>
      </c>
      <c r="J160" s="30">
        <v>0</v>
      </c>
      <c r="K160" s="37">
        <f>I160-G160</f>
        <v>-4.3590531641823915E-3</v>
      </c>
      <c r="L160" s="9"/>
      <c r="M160" s="14"/>
      <c r="N160" s="15"/>
    </row>
    <row r="161" spans="1:14" s="3" customFormat="1" ht="32.25" customHeight="1">
      <c r="A161" s="36" t="s">
        <v>204</v>
      </c>
      <c r="B161" s="26" t="s">
        <v>42</v>
      </c>
      <c r="C161" s="26" t="s">
        <v>45</v>
      </c>
      <c r="D161" s="41">
        <v>5</v>
      </c>
      <c r="E161" s="41">
        <v>0</v>
      </c>
      <c r="F161" s="28">
        <v>5</v>
      </c>
      <c r="G161" s="29">
        <f>F161/0.702804</f>
        <v>7.1143590531641827</v>
      </c>
      <c r="H161" s="30">
        <v>7.11</v>
      </c>
      <c r="I161" s="30">
        <f>ROUND(G161,2)</f>
        <v>7.11</v>
      </c>
      <c r="J161" s="30">
        <v>0</v>
      </c>
      <c r="K161" s="29">
        <f>I161-G161</f>
        <v>-4.3590531641823915E-3</v>
      </c>
      <c r="L161" s="9"/>
      <c r="M161" s="14"/>
      <c r="N161" s="15"/>
    </row>
    <row r="162" spans="1:14" s="3" customFormat="1">
      <c r="A162" s="26" t="s">
        <v>205</v>
      </c>
      <c r="B162" s="26" t="s">
        <v>43</v>
      </c>
      <c r="C162" s="26" t="s">
        <v>45</v>
      </c>
      <c r="D162" s="41">
        <v>5</v>
      </c>
      <c r="E162" s="41">
        <v>0</v>
      </c>
      <c r="F162" s="28">
        <v>5</v>
      </c>
      <c r="G162" s="29">
        <f>F162/0.702804</f>
        <v>7.1143590531641827</v>
      </c>
      <c r="H162" s="30">
        <v>7.11</v>
      </c>
      <c r="I162" s="30">
        <f>ROUND(G162,2)</f>
        <v>7.11</v>
      </c>
      <c r="J162" s="30">
        <v>0</v>
      </c>
      <c r="K162" s="29">
        <f>I162-G162</f>
        <v>-4.3590531641823915E-3</v>
      </c>
      <c r="L162" s="9"/>
      <c r="M162" s="14"/>
      <c r="N162" s="15"/>
    </row>
    <row r="163" spans="1:14" s="3" customFormat="1">
      <c r="A163" s="26" t="s">
        <v>206</v>
      </c>
      <c r="B163" s="26" t="s">
        <v>44</v>
      </c>
      <c r="C163" s="26" t="s">
        <v>45</v>
      </c>
      <c r="D163" s="41">
        <v>5</v>
      </c>
      <c r="E163" s="41">
        <v>0</v>
      </c>
      <c r="F163" s="28">
        <v>5</v>
      </c>
      <c r="G163" s="29">
        <f>F163/0.702804</f>
        <v>7.1143590531641827</v>
      </c>
      <c r="H163" s="30">
        <v>7.11</v>
      </c>
      <c r="I163" s="30">
        <f>ROUND(G163,2)</f>
        <v>7.11</v>
      </c>
      <c r="J163" s="30">
        <v>0</v>
      </c>
      <c r="K163" s="29">
        <f>I163-G163</f>
        <v>-4.3590531641823915E-3</v>
      </c>
      <c r="L163" s="9"/>
      <c r="M163" s="14"/>
      <c r="N163" s="15"/>
    </row>
    <row r="164" spans="1:14" s="3" customFormat="1" ht="36" customHeight="1">
      <c r="A164" s="26" t="s">
        <v>207</v>
      </c>
      <c r="B164" s="26" t="s">
        <v>366</v>
      </c>
      <c r="C164" s="26"/>
      <c r="D164" s="41"/>
      <c r="E164" s="41"/>
      <c r="F164" s="28"/>
      <c r="G164" s="29"/>
      <c r="H164" s="30"/>
      <c r="I164" s="30"/>
      <c r="J164" s="30"/>
      <c r="K164" s="29"/>
      <c r="L164" s="9"/>
      <c r="M164" s="14"/>
      <c r="N164" s="15"/>
    </row>
    <row r="165" spans="1:14" s="3" customFormat="1" ht="36.75" customHeight="1">
      <c r="A165" s="26" t="s">
        <v>208</v>
      </c>
      <c r="B165" s="26" t="s">
        <v>212</v>
      </c>
      <c r="C165" s="26" t="s">
        <v>215</v>
      </c>
      <c r="D165" s="41">
        <v>30</v>
      </c>
      <c r="E165" s="41">
        <v>0</v>
      </c>
      <c r="F165" s="28">
        <v>30</v>
      </c>
      <c r="G165" s="29">
        <f>F165/0.702804</f>
        <v>42.686154318985096</v>
      </c>
      <c r="H165" s="30">
        <v>42.69</v>
      </c>
      <c r="I165" s="30">
        <f>ROUND(G165,2)</f>
        <v>42.69</v>
      </c>
      <c r="J165" s="30">
        <v>0</v>
      </c>
      <c r="K165" s="29">
        <f>I165-G165</f>
        <v>3.8456810149014586E-3</v>
      </c>
      <c r="L165" s="9"/>
      <c r="M165" s="14"/>
      <c r="N165" s="15"/>
    </row>
    <row r="166" spans="1:14" s="3" customFormat="1" ht="34.5" customHeight="1">
      <c r="A166" s="26" t="s">
        <v>209</v>
      </c>
      <c r="B166" s="26" t="s">
        <v>213</v>
      </c>
      <c r="C166" s="26" t="s">
        <v>215</v>
      </c>
      <c r="D166" s="41">
        <v>50</v>
      </c>
      <c r="E166" s="41">
        <v>0</v>
      </c>
      <c r="F166" s="28">
        <v>50</v>
      </c>
      <c r="G166" s="37">
        <f>F166/0.702804</f>
        <v>71.14359053164182</v>
      </c>
      <c r="H166" s="30">
        <v>71.14</v>
      </c>
      <c r="I166" s="30">
        <f>ROUND(G166,2)</f>
        <v>71.14</v>
      </c>
      <c r="J166" s="30">
        <v>0</v>
      </c>
      <c r="K166" s="37">
        <f>I166-G166</f>
        <v>-3.5905316418194388E-3</v>
      </c>
      <c r="L166" s="9"/>
      <c r="M166" s="14"/>
      <c r="N166" s="15"/>
    </row>
    <row r="167" spans="1:14" s="3" customFormat="1" ht="32.25" customHeight="1">
      <c r="A167" s="36" t="s">
        <v>210</v>
      </c>
      <c r="B167" s="26" t="s">
        <v>214</v>
      </c>
      <c r="C167" s="26" t="s">
        <v>216</v>
      </c>
      <c r="D167" s="41">
        <v>4</v>
      </c>
      <c r="E167" s="41">
        <v>0</v>
      </c>
      <c r="F167" s="28">
        <v>4</v>
      </c>
      <c r="G167" s="29">
        <f>F167/0.702804</f>
        <v>5.6914872425313456</v>
      </c>
      <c r="H167" s="30">
        <v>5.69</v>
      </c>
      <c r="I167" s="30">
        <f>ROUND(G167,2)</f>
        <v>5.69</v>
      </c>
      <c r="J167" s="30">
        <v>0</v>
      </c>
      <c r="K167" s="29">
        <f>I167-G167</f>
        <v>-1.4872425313452453E-3</v>
      </c>
      <c r="L167" s="9"/>
      <c r="M167" s="14"/>
      <c r="N167" s="15"/>
    </row>
    <row r="168" spans="1:14" s="3" customFormat="1" ht="33.75" customHeight="1">
      <c r="A168" s="26" t="s">
        <v>211</v>
      </c>
      <c r="B168" s="26" t="s">
        <v>367</v>
      </c>
      <c r="C168" s="26" t="s">
        <v>217</v>
      </c>
      <c r="D168" s="41">
        <v>25</v>
      </c>
      <c r="E168" s="41">
        <v>0</v>
      </c>
      <c r="F168" s="28">
        <v>25</v>
      </c>
      <c r="G168" s="29">
        <f>F168/0.702804</f>
        <v>35.57179526582091</v>
      </c>
      <c r="H168" s="30">
        <v>35.57</v>
      </c>
      <c r="I168" s="30">
        <f>ROUND(G168,2)</f>
        <v>35.57</v>
      </c>
      <c r="J168" s="30">
        <v>0</v>
      </c>
      <c r="K168" s="29">
        <f>I168-G168</f>
        <v>-1.7952658209097194E-3</v>
      </c>
      <c r="L168" s="9"/>
      <c r="M168" s="14"/>
      <c r="N168" s="15"/>
    </row>
    <row r="169" spans="1:14" s="3" customFormat="1" ht="46.5" customHeight="1">
      <c r="A169" s="26" t="s">
        <v>218</v>
      </c>
      <c r="B169" s="26" t="s">
        <v>368</v>
      </c>
      <c r="C169" s="26"/>
      <c r="D169" s="41"/>
      <c r="E169" s="41"/>
      <c r="F169" s="28"/>
      <c r="G169" s="29"/>
      <c r="H169" s="30"/>
      <c r="I169" s="30"/>
      <c r="J169" s="30"/>
      <c r="K169" s="29"/>
      <c r="L169" s="9"/>
      <c r="M169" s="14"/>
      <c r="N169" s="15"/>
    </row>
    <row r="170" spans="1:14" s="3" customFormat="1" ht="51" customHeight="1">
      <c r="A170" s="26" t="s">
        <v>219</v>
      </c>
      <c r="B170" s="26" t="s">
        <v>383</v>
      </c>
      <c r="C170" s="26" t="s">
        <v>45</v>
      </c>
      <c r="D170" s="41">
        <v>1</v>
      </c>
      <c r="E170" s="41">
        <v>0</v>
      </c>
      <c r="F170" s="28">
        <v>1</v>
      </c>
      <c r="G170" s="29">
        <f>F170/0.702804</f>
        <v>1.4228718106328364</v>
      </c>
      <c r="H170" s="30">
        <v>1.42</v>
      </c>
      <c r="I170" s="30">
        <f>ROUND(G170,2)</f>
        <v>1.42</v>
      </c>
      <c r="J170" s="30">
        <v>0</v>
      </c>
      <c r="K170" s="29">
        <f>I170-G170</f>
        <v>-2.8718106328364801E-3</v>
      </c>
      <c r="L170" s="9"/>
      <c r="M170" s="14"/>
      <c r="N170" s="15"/>
    </row>
    <row r="171" spans="1:14" s="3" customFormat="1">
      <c r="A171" s="26" t="s">
        <v>220</v>
      </c>
      <c r="B171" s="26" t="s">
        <v>142</v>
      </c>
      <c r="C171" s="26" t="s">
        <v>45</v>
      </c>
      <c r="D171" s="41">
        <v>1</v>
      </c>
      <c r="E171" s="41">
        <v>0</v>
      </c>
      <c r="F171" s="28">
        <v>1</v>
      </c>
      <c r="G171" s="37">
        <f>F171/0.702804</f>
        <v>1.4228718106328364</v>
      </c>
      <c r="H171" s="30">
        <v>1.42</v>
      </c>
      <c r="I171" s="30">
        <f>ROUND(G171,2)</f>
        <v>1.42</v>
      </c>
      <c r="J171" s="30">
        <v>0</v>
      </c>
      <c r="K171" s="37">
        <f>I171-G171</f>
        <v>-2.8718106328364801E-3</v>
      </c>
      <c r="L171" s="9"/>
      <c r="M171" s="14"/>
      <c r="N171" s="15"/>
    </row>
    <row r="172" spans="1:14" s="3" customFormat="1" ht="32.25" customHeight="1">
      <c r="A172" s="36" t="s">
        <v>221</v>
      </c>
      <c r="B172" s="26" t="s">
        <v>42</v>
      </c>
      <c r="C172" s="26" t="s">
        <v>45</v>
      </c>
      <c r="D172" s="41">
        <v>1</v>
      </c>
      <c r="E172" s="41">
        <v>0</v>
      </c>
      <c r="F172" s="28">
        <v>1</v>
      </c>
      <c r="G172" s="29">
        <f>F172/0.702804</f>
        <v>1.4228718106328364</v>
      </c>
      <c r="H172" s="30">
        <v>1.42</v>
      </c>
      <c r="I172" s="30">
        <f>ROUND(G172,2)</f>
        <v>1.42</v>
      </c>
      <c r="J172" s="30">
        <v>0</v>
      </c>
      <c r="K172" s="29">
        <f>I172-G172</f>
        <v>-2.8718106328364801E-3</v>
      </c>
      <c r="L172" s="9"/>
      <c r="M172" s="14"/>
      <c r="N172" s="15"/>
    </row>
    <row r="173" spans="1:14" s="3" customFormat="1">
      <c r="A173" s="26" t="s">
        <v>222</v>
      </c>
      <c r="B173" s="26" t="s">
        <v>43</v>
      </c>
      <c r="C173" s="26" t="s">
        <v>45</v>
      </c>
      <c r="D173" s="41">
        <v>1</v>
      </c>
      <c r="E173" s="41">
        <v>0</v>
      </c>
      <c r="F173" s="28">
        <v>1</v>
      </c>
      <c r="G173" s="29">
        <f>F173/0.702804</f>
        <v>1.4228718106328364</v>
      </c>
      <c r="H173" s="30">
        <v>1.42</v>
      </c>
      <c r="I173" s="30">
        <f>ROUND(G173,2)</f>
        <v>1.42</v>
      </c>
      <c r="J173" s="30">
        <v>0</v>
      </c>
      <c r="K173" s="29">
        <f>I173-G173</f>
        <v>-2.8718106328364801E-3</v>
      </c>
      <c r="L173" s="9"/>
      <c r="M173" s="14"/>
      <c r="N173" s="15"/>
    </row>
    <row r="174" spans="1:14" s="3" customFormat="1">
      <c r="A174" s="26" t="s">
        <v>223</v>
      </c>
      <c r="B174" s="26" t="s">
        <v>44</v>
      </c>
      <c r="C174" s="26" t="s">
        <v>45</v>
      </c>
      <c r="D174" s="41">
        <v>1</v>
      </c>
      <c r="E174" s="41">
        <v>0</v>
      </c>
      <c r="F174" s="28">
        <v>1</v>
      </c>
      <c r="G174" s="29">
        <f>F174/0.702804</f>
        <v>1.4228718106328364</v>
      </c>
      <c r="H174" s="30">
        <v>1.42</v>
      </c>
      <c r="I174" s="30">
        <f>ROUND(G174,2)</f>
        <v>1.42</v>
      </c>
      <c r="J174" s="30">
        <v>0</v>
      </c>
      <c r="K174" s="29">
        <f>I174-G174</f>
        <v>-2.8718106328364801E-3</v>
      </c>
      <c r="L174" s="9"/>
      <c r="M174" s="14"/>
      <c r="N174" s="15"/>
    </row>
    <row r="175" spans="1:14" s="3" customFormat="1" ht="46.5" customHeight="1">
      <c r="A175" s="26" t="s">
        <v>224</v>
      </c>
      <c r="B175" s="26" t="s">
        <v>369</v>
      </c>
      <c r="C175" s="26"/>
      <c r="D175" s="41"/>
      <c r="E175" s="41"/>
      <c r="F175" s="28"/>
      <c r="G175" s="29"/>
      <c r="H175" s="30"/>
      <c r="I175" s="30"/>
      <c r="J175" s="30"/>
      <c r="K175" s="29"/>
      <c r="L175" s="9"/>
      <c r="M175" s="14"/>
      <c r="N175" s="15"/>
    </row>
    <row r="176" spans="1:14" s="3" customFormat="1" ht="51" customHeight="1">
      <c r="A176" s="26" t="s">
        <v>225</v>
      </c>
      <c r="B176" s="26" t="s">
        <v>383</v>
      </c>
      <c r="C176" s="26" t="s">
        <v>45</v>
      </c>
      <c r="D176" s="41">
        <v>2</v>
      </c>
      <c r="E176" s="41">
        <v>0</v>
      </c>
      <c r="F176" s="28">
        <v>2</v>
      </c>
      <c r="G176" s="29">
        <f>F176/0.702804</f>
        <v>2.8457436212656728</v>
      </c>
      <c r="H176" s="30">
        <v>2.85</v>
      </c>
      <c r="I176" s="30">
        <f>ROUND(G176,2)</f>
        <v>2.85</v>
      </c>
      <c r="J176" s="30">
        <v>0</v>
      </c>
      <c r="K176" s="29">
        <f>I176-G176</f>
        <v>4.2563787343272708E-3</v>
      </c>
      <c r="L176" s="9"/>
      <c r="M176" s="14"/>
      <c r="N176" s="15"/>
    </row>
    <row r="177" spans="1:14" s="3" customFormat="1">
      <c r="A177" s="26" t="s">
        <v>226</v>
      </c>
      <c r="B177" s="26" t="s">
        <v>142</v>
      </c>
      <c r="C177" s="26" t="s">
        <v>45</v>
      </c>
      <c r="D177" s="41">
        <v>2</v>
      </c>
      <c r="E177" s="41">
        <v>0</v>
      </c>
      <c r="F177" s="28">
        <v>2</v>
      </c>
      <c r="G177" s="37">
        <f>F177/0.702804</f>
        <v>2.8457436212656728</v>
      </c>
      <c r="H177" s="30">
        <v>2.85</v>
      </c>
      <c r="I177" s="30">
        <f>ROUND(G177,2)</f>
        <v>2.85</v>
      </c>
      <c r="J177" s="30">
        <v>0</v>
      </c>
      <c r="K177" s="37">
        <f>I177-G177</f>
        <v>4.2563787343272708E-3</v>
      </c>
      <c r="L177" s="9"/>
      <c r="M177" s="14"/>
      <c r="N177" s="15"/>
    </row>
    <row r="178" spans="1:14" s="3" customFormat="1" ht="32.25" customHeight="1">
      <c r="A178" s="36" t="s">
        <v>227</v>
      </c>
      <c r="B178" s="26" t="s">
        <v>42</v>
      </c>
      <c r="C178" s="26" t="s">
        <v>45</v>
      </c>
      <c r="D178" s="41">
        <v>2</v>
      </c>
      <c r="E178" s="41">
        <v>0</v>
      </c>
      <c r="F178" s="28">
        <v>2</v>
      </c>
      <c r="G178" s="29">
        <f>F178/0.702804</f>
        <v>2.8457436212656728</v>
      </c>
      <c r="H178" s="30">
        <v>2.85</v>
      </c>
      <c r="I178" s="30">
        <f>ROUND(G178,2)</f>
        <v>2.85</v>
      </c>
      <c r="J178" s="30">
        <v>0</v>
      </c>
      <c r="K178" s="29">
        <f>I178-G178</f>
        <v>4.2563787343272708E-3</v>
      </c>
      <c r="L178" s="9"/>
      <c r="M178" s="14"/>
      <c r="N178" s="15"/>
    </row>
    <row r="179" spans="1:14" s="3" customFormat="1">
      <c r="A179" s="26" t="s">
        <v>228</v>
      </c>
      <c r="B179" s="26" t="s">
        <v>43</v>
      </c>
      <c r="C179" s="26" t="s">
        <v>45</v>
      </c>
      <c r="D179" s="41">
        <v>2</v>
      </c>
      <c r="E179" s="41">
        <v>0</v>
      </c>
      <c r="F179" s="28">
        <v>2</v>
      </c>
      <c r="G179" s="29">
        <f>F179/0.702804</f>
        <v>2.8457436212656728</v>
      </c>
      <c r="H179" s="30">
        <v>2.85</v>
      </c>
      <c r="I179" s="30">
        <f>ROUND(G179,2)</f>
        <v>2.85</v>
      </c>
      <c r="J179" s="30">
        <v>0</v>
      </c>
      <c r="K179" s="29">
        <f>I179-G179</f>
        <v>4.2563787343272708E-3</v>
      </c>
      <c r="L179" s="9"/>
      <c r="M179" s="14"/>
      <c r="N179" s="15"/>
    </row>
    <row r="180" spans="1:14" s="3" customFormat="1">
      <c r="A180" s="26" t="s">
        <v>229</v>
      </c>
      <c r="B180" s="26" t="s">
        <v>44</v>
      </c>
      <c r="C180" s="26" t="s">
        <v>45</v>
      </c>
      <c r="D180" s="41">
        <v>2</v>
      </c>
      <c r="E180" s="41">
        <v>0</v>
      </c>
      <c r="F180" s="28">
        <v>2</v>
      </c>
      <c r="G180" s="29">
        <f>F180/0.702804</f>
        <v>2.8457436212656728</v>
      </c>
      <c r="H180" s="30">
        <v>2.85</v>
      </c>
      <c r="I180" s="30">
        <f>ROUND(G180,2)</f>
        <v>2.85</v>
      </c>
      <c r="J180" s="30">
        <v>0</v>
      </c>
      <c r="K180" s="29">
        <f>I180-G180</f>
        <v>4.2563787343272708E-3</v>
      </c>
      <c r="L180" s="9"/>
      <c r="M180" s="14"/>
      <c r="N180" s="15"/>
    </row>
    <row r="181" spans="1:14" s="3" customFormat="1" ht="46.5" customHeight="1">
      <c r="A181" s="26" t="s">
        <v>230</v>
      </c>
      <c r="B181" s="26" t="s">
        <v>370</v>
      </c>
      <c r="C181" s="26"/>
      <c r="D181" s="41"/>
      <c r="E181" s="41"/>
      <c r="F181" s="28"/>
      <c r="G181" s="29"/>
      <c r="H181" s="30"/>
      <c r="I181" s="30"/>
      <c r="J181" s="30"/>
      <c r="K181" s="29"/>
      <c r="L181" s="9"/>
      <c r="M181" s="14"/>
      <c r="N181" s="15"/>
    </row>
    <row r="182" spans="1:14" s="3" customFormat="1" ht="51" customHeight="1">
      <c r="A182" s="26" t="s">
        <v>231</v>
      </c>
      <c r="B182" s="26" t="s">
        <v>383</v>
      </c>
      <c r="C182" s="26" t="s">
        <v>45</v>
      </c>
      <c r="D182" s="41">
        <v>3</v>
      </c>
      <c r="E182" s="41">
        <v>0</v>
      </c>
      <c r="F182" s="28">
        <v>3</v>
      </c>
      <c r="G182" s="29">
        <f>F182/0.702804</f>
        <v>4.2686154318985094</v>
      </c>
      <c r="H182" s="30">
        <v>4.2699999999999996</v>
      </c>
      <c r="I182" s="30">
        <f>ROUND(G182,2)</f>
        <v>4.2699999999999996</v>
      </c>
      <c r="J182" s="30">
        <v>0</v>
      </c>
      <c r="K182" s="29">
        <f>I182-G182</f>
        <v>1.3845681014901245E-3</v>
      </c>
      <c r="L182" s="9"/>
      <c r="M182" s="14"/>
      <c r="N182" s="15"/>
    </row>
    <row r="183" spans="1:14" s="3" customFormat="1">
      <c r="A183" s="26" t="s">
        <v>232</v>
      </c>
      <c r="B183" s="26" t="s">
        <v>142</v>
      </c>
      <c r="C183" s="26" t="s">
        <v>45</v>
      </c>
      <c r="D183" s="41">
        <v>3</v>
      </c>
      <c r="E183" s="41">
        <v>0</v>
      </c>
      <c r="F183" s="28">
        <v>3</v>
      </c>
      <c r="G183" s="37">
        <f>F183/0.702804</f>
        <v>4.2686154318985094</v>
      </c>
      <c r="H183" s="30">
        <v>4.2699999999999996</v>
      </c>
      <c r="I183" s="30">
        <f>ROUND(G183,2)</f>
        <v>4.2699999999999996</v>
      </c>
      <c r="J183" s="30">
        <v>0</v>
      </c>
      <c r="K183" s="37">
        <f>I183-G183</f>
        <v>1.3845681014901245E-3</v>
      </c>
      <c r="L183" s="9"/>
      <c r="M183" s="14"/>
      <c r="N183" s="15"/>
    </row>
    <row r="184" spans="1:14" s="3" customFormat="1" ht="32.25" customHeight="1">
      <c r="A184" s="36" t="s">
        <v>233</v>
      </c>
      <c r="B184" s="26" t="s">
        <v>42</v>
      </c>
      <c r="C184" s="26" t="s">
        <v>45</v>
      </c>
      <c r="D184" s="41">
        <v>3</v>
      </c>
      <c r="E184" s="41">
        <v>0</v>
      </c>
      <c r="F184" s="28">
        <v>3</v>
      </c>
      <c r="G184" s="29">
        <f>F184/0.702804</f>
        <v>4.2686154318985094</v>
      </c>
      <c r="H184" s="30">
        <v>4.2699999999999996</v>
      </c>
      <c r="I184" s="30">
        <f>ROUND(G184,2)</f>
        <v>4.2699999999999996</v>
      </c>
      <c r="J184" s="30">
        <v>0</v>
      </c>
      <c r="K184" s="29">
        <f>I184-G184</f>
        <v>1.3845681014901245E-3</v>
      </c>
      <c r="L184" s="9"/>
      <c r="M184" s="14"/>
      <c r="N184" s="15"/>
    </row>
    <row r="185" spans="1:14" s="3" customFormat="1">
      <c r="A185" s="26" t="s">
        <v>234</v>
      </c>
      <c r="B185" s="26" t="s">
        <v>43</v>
      </c>
      <c r="C185" s="26" t="s">
        <v>45</v>
      </c>
      <c r="D185" s="41">
        <v>3</v>
      </c>
      <c r="E185" s="41">
        <v>0</v>
      </c>
      <c r="F185" s="28">
        <v>3</v>
      </c>
      <c r="G185" s="29">
        <f>F185/0.702804</f>
        <v>4.2686154318985094</v>
      </c>
      <c r="H185" s="30">
        <v>4.2699999999999996</v>
      </c>
      <c r="I185" s="30">
        <f>ROUND(G185,2)</f>
        <v>4.2699999999999996</v>
      </c>
      <c r="J185" s="30">
        <v>0</v>
      </c>
      <c r="K185" s="29">
        <f>I185-G185</f>
        <v>1.3845681014901245E-3</v>
      </c>
      <c r="L185" s="9"/>
      <c r="M185" s="14"/>
      <c r="N185" s="15"/>
    </row>
    <row r="186" spans="1:14" s="3" customFormat="1">
      <c r="A186" s="26" t="s">
        <v>235</v>
      </c>
      <c r="B186" s="26" t="s">
        <v>44</v>
      </c>
      <c r="C186" s="26" t="s">
        <v>45</v>
      </c>
      <c r="D186" s="41">
        <v>3</v>
      </c>
      <c r="E186" s="41">
        <v>0</v>
      </c>
      <c r="F186" s="28">
        <v>3</v>
      </c>
      <c r="G186" s="29">
        <f>F186/0.702804</f>
        <v>4.2686154318985094</v>
      </c>
      <c r="H186" s="30">
        <v>4.2699999999999996</v>
      </c>
      <c r="I186" s="30">
        <f>ROUND(G186,2)</f>
        <v>4.2699999999999996</v>
      </c>
      <c r="J186" s="30">
        <v>0</v>
      </c>
      <c r="K186" s="29">
        <f>I186-G186</f>
        <v>1.3845681014901245E-3</v>
      </c>
      <c r="L186" s="9"/>
      <c r="M186" s="14"/>
      <c r="N186" s="15"/>
    </row>
    <row r="187" spans="1:14" s="3" customFormat="1" ht="46.5" customHeight="1">
      <c r="A187" s="26" t="s">
        <v>236</v>
      </c>
      <c r="B187" s="26" t="s">
        <v>371</v>
      </c>
      <c r="C187" s="26"/>
      <c r="D187" s="41"/>
      <c r="E187" s="41"/>
      <c r="F187" s="28"/>
      <c r="G187" s="29"/>
      <c r="H187" s="30"/>
      <c r="I187" s="30"/>
      <c r="J187" s="30"/>
      <c r="K187" s="29"/>
      <c r="L187" s="9"/>
      <c r="M187" s="14"/>
      <c r="N187" s="15"/>
    </row>
    <row r="188" spans="1:14" s="3" customFormat="1" ht="51" customHeight="1">
      <c r="A188" s="26" t="s">
        <v>237</v>
      </c>
      <c r="B188" s="26" t="s">
        <v>383</v>
      </c>
      <c r="C188" s="26" t="s">
        <v>45</v>
      </c>
      <c r="D188" s="41">
        <v>5</v>
      </c>
      <c r="E188" s="41">
        <v>0</v>
      </c>
      <c r="F188" s="28">
        <v>5</v>
      </c>
      <c r="G188" s="29">
        <f>F188/0.702804</f>
        <v>7.1143590531641827</v>
      </c>
      <c r="H188" s="30">
        <v>7.11</v>
      </c>
      <c r="I188" s="30">
        <f>ROUND(G188,2)</f>
        <v>7.11</v>
      </c>
      <c r="J188" s="30">
        <v>0</v>
      </c>
      <c r="K188" s="29">
        <f>I188-G188</f>
        <v>-4.3590531641823915E-3</v>
      </c>
      <c r="L188" s="9"/>
      <c r="M188" s="14"/>
      <c r="N188" s="15"/>
    </row>
    <row r="189" spans="1:14" s="3" customFormat="1">
      <c r="A189" s="26" t="s">
        <v>238</v>
      </c>
      <c r="B189" s="26" t="s">
        <v>142</v>
      </c>
      <c r="C189" s="26" t="s">
        <v>45</v>
      </c>
      <c r="D189" s="41">
        <v>5</v>
      </c>
      <c r="E189" s="41">
        <v>0</v>
      </c>
      <c r="F189" s="28">
        <v>5</v>
      </c>
      <c r="G189" s="37">
        <f>F189/0.702804</f>
        <v>7.1143590531641827</v>
      </c>
      <c r="H189" s="30">
        <v>7.11</v>
      </c>
      <c r="I189" s="30">
        <f>ROUND(G189,2)</f>
        <v>7.11</v>
      </c>
      <c r="J189" s="30">
        <v>0</v>
      </c>
      <c r="K189" s="37">
        <f>I189-G189</f>
        <v>-4.3590531641823915E-3</v>
      </c>
      <c r="L189" s="9"/>
      <c r="M189" s="14"/>
      <c r="N189" s="15"/>
    </row>
    <row r="190" spans="1:14" s="3" customFormat="1" ht="32.25" customHeight="1">
      <c r="A190" s="36" t="s">
        <v>239</v>
      </c>
      <c r="B190" s="26" t="s">
        <v>42</v>
      </c>
      <c r="C190" s="26" t="s">
        <v>45</v>
      </c>
      <c r="D190" s="41">
        <v>5</v>
      </c>
      <c r="E190" s="41">
        <v>0</v>
      </c>
      <c r="F190" s="28">
        <v>5</v>
      </c>
      <c r="G190" s="29">
        <f>F190/0.702804</f>
        <v>7.1143590531641827</v>
      </c>
      <c r="H190" s="30">
        <v>7.11</v>
      </c>
      <c r="I190" s="30">
        <f>ROUND(G190,2)</f>
        <v>7.11</v>
      </c>
      <c r="J190" s="30">
        <v>0</v>
      </c>
      <c r="K190" s="29">
        <f>I190-G190</f>
        <v>-4.3590531641823915E-3</v>
      </c>
      <c r="L190" s="9"/>
      <c r="M190" s="14"/>
      <c r="N190" s="15"/>
    </row>
    <row r="191" spans="1:14" s="3" customFormat="1">
      <c r="A191" s="26" t="s">
        <v>240</v>
      </c>
      <c r="B191" s="26" t="s">
        <v>43</v>
      </c>
      <c r="C191" s="26" t="s">
        <v>45</v>
      </c>
      <c r="D191" s="41">
        <v>5</v>
      </c>
      <c r="E191" s="41">
        <v>0</v>
      </c>
      <c r="F191" s="28">
        <v>5</v>
      </c>
      <c r="G191" s="29">
        <f>F191/0.702804</f>
        <v>7.1143590531641827</v>
      </c>
      <c r="H191" s="30">
        <v>7.11</v>
      </c>
      <c r="I191" s="30">
        <f>ROUND(G191,2)</f>
        <v>7.11</v>
      </c>
      <c r="J191" s="30">
        <v>0</v>
      </c>
      <c r="K191" s="29">
        <f>I191-G191</f>
        <v>-4.3590531641823915E-3</v>
      </c>
      <c r="L191" s="9"/>
      <c r="M191" s="14"/>
      <c r="N191" s="15"/>
    </row>
    <row r="192" spans="1:14" s="3" customFormat="1">
      <c r="A192" s="26" t="s">
        <v>241</v>
      </c>
      <c r="B192" s="26" t="s">
        <v>44</v>
      </c>
      <c r="C192" s="26" t="s">
        <v>45</v>
      </c>
      <c r="D192" s="41">
        <v>5</v>
      </c>
      <c r="E192" s="41">
        <v>0</v>
      </c>
      <c r="F192" s="28">
        <v>5</v>
      </c>
      <c r="G192" s="29">
        <f>F192/0.702804</f>
        <v>7.1143590531641827</v>
      </c>
      <c r="H192" s="30">
        <v>7.11</v>
      </c>
      <c r="I192" s="30">
        <f>ROUND(G192,2)</f>
        <v>7.11</v>
      </c>
      <c r="J192" s="30">
        <v>0</v>
      </c>
      <c r="K192" s="29">
        <f>I192-G192</f>
        <v>-4.3590531641823915E-3</v>
      </c>
      <c r="L192" s="9"/>
      <c r="M192" s="14"/>
      <c r="N192" s="15"/>
    </row>
    <row r="193" spans="1:14" ht="29.25" customHeight="1">
      <c r="A193" s="26" t="s">
        <v>242</v>
      </c>
      <c r="B193" s="26" t="s">
        <v>247</v>
      </c>
      <c r="C193" s="26"/>
      <c r="D193" s="41"/>
      <c r="E193" s="41"/>
      <c r="F193" s="27"/>
      <c r="G193" s="27"/>
      <c r="H193" s="27"/>
      <c r="I193" s="27"/>
      <c r="J193" s="27"/>
      <c r="K193" s="27"/>
      <c r="L193" s="9"/>
      <c r="M193" s="10"/>
    </row>
    <row r="194" spans="1:14" s="3" customFormat="1" ht="39.75" customHeight="1">
      <c r="A194" s="26" t="s">
        <v>243</v>
      </c>
      <c r="B194" s="26" t="s">
        <v>248</v>
      </c>
      <c r="C194" s="26"/>
      <c r="D194" s="41"/>
      <c r="E194" s="41"/>
      <c r="F194" s="28"/>
      <c r="G194" s="29"/>
      <c r="H194" s="30"/>
      <c r="I194" s="30"/>
      <c r="J194" s="30"/>
      <c r="K194" s="29"/>
      <c r="L194" s="9"/>
      <c r="M194" s="14"/>
      <c r="N194" s="15"/>
    </row>
    <row r="195" spans="1:14" s="3" customFormat="1" ht="51" customHeight="1">
      <c r="A195" s="26" t="s">
        <v>244</v>
      </c>
      <c r="B195" s="26" t="s">
        <v>383</v>
      </c>
      <c r="C195" s="38" t="s">
        <v>388</v>
      </c>
      <c r="D195" s="42">
        <v>2.4</v>
      </c>
      <c r="E195" s="42">
        <v>0</v>
      </c>
      <c r="F195" s="28">
        <v>2.4</v>
      </c>
      <c r="G195" s="29">
        <f>F195/0.702804</f>
        <v>3.4148923455188074</v>
      </c>
      <c r="H195" s="30">
        <v>3.41</v>
      </c>
      <c r="I195" s="30">
        <f>ROUND(G195,2)</f>
        <v>3.41</v>
      </c>
      <c r="J195" s="30">
        <v>0</v>
      </c>
      <c r="K195" s="29">
        <f>I195-G195</f>
        <v>-4.8923455188072396E-3</v>
      </c>
      <c r="L195" s="9"/>
      <c r="M195" s="14"/>
      <c r="N195" s="15"/>
    </row>
    <row r="196" spans="1:14" s="3" customFormat="1">
      <c r="A196" s="26" t="s">
        <v>245</v>
      </c>
      <c r="B196" s="26" t="s">
        <v>43</v>
      </c>
      <c r="C196" s="38" t="s">
        <v>249</v>
      </c>
      <c r="D196" s="42">
        <v>2.4</v>
      </c>
      <c r="E196" s="42">
        <v>0</v>
      </c>
      <c r="F196" s="28">
        <v>2.4</v>
      </c>
      <c r="G196" s="37">
        <f>F196/0.702804</f>
        <v>3.4148923455188074</v>
      </c>
      <c r="H196" s="30">
        <v>3.41</v>
      </c>
      <c r="I196" s="30">
        <f>ROUND(G196,2)</f>
        <v>3.41</v>
      </c>
      <c r="J196" s="30">
        <v>0</v>
      </c>
      <c r="K196" s="37">
        <f>I196-G196</f>
        <v>-4.8923455188072396E-3</v>
      </c>
      <c r="L196" s="9"/>
      <c r="M196" s="14"/>
      <c r="N196" s="15"/>
    </row>
    <row r="197" spans="1:14" s="3" customFormat="1" ht="32.25" customHeight="1">
      <c r="A197" s="36" t="s">
        <v>246</v>
      </c>
      <c r="B197" s="26" t="s">
        <v>44</v>
      </c>
      <c r="C197" s="38" t="s">
        <v>388</v>
      </c>
      <c r="D197" s="42">
        <v>2.4</v>
      </c>
      <c r="E197" s="42">
        <v>0</v>
      </c>
      <c r="F197" s="28">
        <v>2.4</v>
      </c>
      <c r="G197" s="29">
        <f>F197/0.702804</f>
        <v>3.4148923455188074</v>
      </c>
      <c r="H197" s="30">
        <v>3.41</v>
      </c>
      <c r="I197" s="30">
        <f>ROUND(G197,2)</f>
        <v>3.41</v>
      </c>
      <c r="J197" s="30">
        <v>0</v>
      </c>
      <c r="K197" s="29">
        <f>I197-G197</f>
        <v>-4.8923455188072396E-3</v>
      </c>
      <c r="L197" s="9"/>
      <c r="M197" s="14"/>
      <c r="N197" s="15"/>
    </row>
    <row r="198" spans="1:14" s="3" customFormat="1" ht="39.75" customHeight="1">
      <c r="A198" s="26" t="s">
        <v>250</v>
      </c>
      <c r="B198" s="26" t="s">
        <v>254</v>
      </c>
      <c r="C198" s="26"/>
      <c r="D198" s="41"/>
      <c r="E198" s="41"/>
      <c r="F198" s="28"/>
      <c r="G198" s="29"/>
      <c r="H198" s="30"/>
      <c r="I198" s="30"/>
      <c r="J198" s="30"/>
      <c r="K198" s="29"/>
      <c r="L198" s="9"/>
      <c r="M198" s="14"/>
      <c r="N198" s="15"/>
    </row>
    <row r="199" spans="1:14" s="3" customFormat="1" ht="51" customHeight="1">
      <c r="A199" s="26" t="s">
        <v>251</v>
      </c>
      <c r="B199" s="26" t="s">
        <v>383</v>
      </c>
      <c r="C199" s="38" t="s">
        <v>249</v>
      </c>
      <c r="D199" s="42">
        <v>3.5</v>
      </c>
      <c r="E199" s="42">
        <v>0</v>
      </c>
      <c r="F199" s="28">
        <v>3.5</v>
      </c>
      <c r="G199" s="29">
        <f>F199/0.702804</f>
        <v>4.9800513372149275</v>
      </c>
      <c r="H199" s="30">
        <v>4.9800000000000004</v>
      </c>
      <c r="I199" s="30">
        <f>ROUND(G199,2)</f>
        <v>4.9800000000000004</v>
      </c>
      <c r="J199" s="30">
        <v>0</v>
      </c>
      <c r="K199" s="29">
        <f>I199-G199</f>
        <v>-5.1337214927116293E-5</v>
      </c>
      <c r="L199" s="9"/>
      <c r="M199" s="14"/>
      <c r="N199" s="15"/>
    </row>
    <row r="200" spans="1:14" s="3" customFormat="1">
      <c r="A200" s="26" t="s">
        <v>252</v>
      </c>
      <c r="B200" s="26" t="s">
        <v>43</v>
      </c>
      <c r="C200" s="38" t="s">
        <v>388</v>
      </c>
      <c r="D200" s="42">
        <v>3.5</v>
      </c>
      <c r="E200" s="42">
        <v>0</v>
      </c>
      <c r="F200" s="28">
        <v>3.5</v>
      </c>
      <c r="G200" s="37">
        <f>F200/0.702804</f>
        <v>4.9800513372149275</v>
      </c>
      <c r="H200" s="30">
        <v>4.9800000000000004</v>
      </c>
      <c r="I200" s="30">
        <f>ROUND(G200,2)</f>
        <v>4.9800000000000004</v>
      </c>
      <c r="J200" s="30">
        <v>0</v>
      </c>
      <c r="K200" s="37">
        <f>I200-G200</f>
        <v>-5.1337214927116293E-5</v>
      </c>
      <c r="L200" s="9"/>
      <c r="M200" s="14"/>
      <c r="N200" s="15"/>
    </row>
    <row r="201" spans="1:14" s="3" customFormat="1" ht="32.25" customHeight="1">
      <c r="A201" s="36" t="s">
        <v>253</v>
      </c>
      <c r="B201" s="26" t="s">
        <v>44</v>
      </c>
      <c r="C201" s="38" t="s">
        <v>388</v>
      </c>
      <c r="D201" s="42">
        <v>3.5</v>
      </c>
      <c r="E201" s="42">
        <v>0</v>
      </c>
      <c r="F201" s="28">
        <v>3.5</v>
      </c>
      <c r="G201" s="29">
        <f>F201/0.702804</f>
        <v>4.9800513372149275</v>
      </c>
      <c r="H201" s="30">
        <v>4.9800000000000004</v>
      </c>
      <c r="I201" s="30">
        <f>ROUND(G201,2)</f>
        <v>4.9800000000000004</v>
      </c>
      <c r="J201" s="30">
        <v>0</v>
      </c>
      <c r="K201" s="29">
        <f>I201-G201</f>
        <v>-5.1337214927116293E-5</v>
      </c>
      <c r="L201" s="9"/>
      <c r="M201" s="14"/>
      <c r="N201" s="15"/>
    </row>
    <row r="202" spans="1:14" ht="29.25" customHeight="1">
      <c r="A202" s="26" t="s">
        <v>27</v>
      </c>
      <c r="B202" s="26" t="s">
        <v>255</v>
      </c>
      <c r="C202" s="26"/>
      <c r="D202" s="41"/>
      <c r="E202" s="41"/>
      <c r="F202" s="27"/>
      <c r="G202" s="27"/>
      <c r="H202" s="27"/>
      <c r="I202" s="27"/>
      <c r="J202" s="27"/>
      <c r="K202" s="27"/>
      <c r="L202" s="9"/>
      <c r="M202" s="10"/>
    </row>
    <row r="203" spans="1:14" s="3" customFormat="1" ht="45" customHeight="1">
      <c r="A203" s="26" t="s">
        <v>257</v>
      </c>
      <c r="B203" s="26" t="s">
        <v>256</v>
      </c>
      <c r="C203" s="26"/>
      <c r="D203" s="41"/>
      <c r="E203" s="41"/>
      <c r="F203" s="28"/>
      <c r="G203" s="29"/>
      <c r="H203" s="30"/>
      <c r="I203" s="30"/>
      <c r="J203" s="30"/>
      <c r="K203" s="29"/>
      <c r="L203" s="9"/>
      <c r="M203" s="14"/>
      <c r="N203" s="15"/>
    </row>
    <row r="204" spans="1:14" s="3" customFormat="1" ht="30.75" customHeight="1">
      <c r="A204" s="26" t="s">
        <v>258</v>
      </c>
      <c r="B204" s="26" t="s">
        <v>383</v>
      </c>
      <c r="C204" s="26" t="s">
        <v>152</v>
      </c>
      <c r="D204" s="41">
        <v>4</v>
      </c>
      <c r="E204" s="41">
        <v>0</v>
      </c>
      <c r="F204" s="28">
        <v>4</v>
      </c>
      <c r="G204" s="29">
        <f>F204/0.702804</f>
        <v>5.6914872425313456</v>
      </c>
      <c r="H204" s="30">
        <v>5.69</v>
      </c>
      <c r="I204" s="30">
        <f>ROUND(G204,2)</f>
        <v>5.69</v>
      </c>
      <c r="J204" s="30">
        <v>0</v>
      </c>
      <c r="K204" s="29">
        <f>I204-G204</f>
        <v>-1.4872425313452453E-3</v>
      </c>
      <c r="L204" s="9"/>
      <c r="M204" s="14"/>
      <c r="N204" s="15"/>
    </row>
    <row r="205" spans="1:14" s="3" customFormat="1">
      <c r="A205" s="26" t="s">
        <v>259</v>
      </c>
      <c r="B205" s="26" t="s">
        <v>142</v>
      </c>
      <c r="C205" s="26" t="s">
        <v>152</v>
      </c>
      <c r="D205" s="41">
        <v>4</v>
      </c>
      <c r="E205" s="41">
        <v>0</v>
      </c>
      <c r="F205" s="28">
        <v>4</v>
      </c>
      <c r="G205" s="37">
        <f>F205/0.702804</f>
        <v>5.6914872425313456</v>
      </c>
      <c r="H205" s="30">
        <v>5.69</v>
      </c>
      <c r="I205" s="30">
        <f>ROUND(G205,2)</f>
        <v>5.69</v>
      </c>
      <c r="J205" s="30">
        <v>0</v>
      </c>
      <c r="K205" s="37">
        <f>I205-G205</f>
        <v>-1.4872425313452453E-3</v>
      </c>
      <c r="L205" s="9"/>
      <c r="M205" s="14"/>
      <c r="N205" s="15"/>
    </row>
    <row r="206" spans="1:14" s="3" customFormat="1" ht="32.25" customHeight="1">
      <c r="A206" s="36" t="s">
        <v>260</v>
      </c>
      <c r="B206" s="26" t="s">
        <v>42</v>
      </c>
      <c r="C206" s="26" t="s">
        <v>152</v>
      </c>
      <c r="D206" s="41">
        <v>4</v>
      </c>
      <c r="E206" s="41">
        <v>0</v>
      </c>
      <c r="F206" s="28">
        <v>4</v>
      </c>
      <c r="G206" s="29">
        <f>F206/0.702804</f>
        <v>5.6914872425313456</v>
      </c>
      <c r="H206" s="30">
        <v>5.69</v>
      </c>
      <c r="I206" s="30">
        <f>ROUND(G206,2)</f>
        <v>5.69</v>
      </c>
      <c r="J206" s="30">
        <v>0</v>
      </c>
      <c r="K206" s="29">
        <f>I206-G206</f>
        <v>-1.4872425313452453E-3</v>
      </c>
      <c r="L206" s="9"/>
      <c r="M206" s="14"/>
      <c r="N206" s="15"/>
    </row>
    <row r="207" spans="1:14" s="3" customFormat="1">
      <c r="A207" s="26" t="s">
        <v>261</v>
      </c>
      <c r="B207" s="26" t="s">
        <v>43</v>
      </c>
      <c r="C207" s="26" t="s">
        <v>152</v>
      </c>
      <c r="D207" s="41">
        <v>4</v>
      </c>
      <c r="E207" s="41">
        <v>0</v>
      </c>
      <c r="F207" s="28">
        <v>4</v>
      </c>
      <c r="G207" s="29">
        <f>F207/0.702804</f>
        <v>5.6914872425313456</v>
      </c>
      <c r="H207" s="30">
        <v>5.69</v>
      </c>
      <c r="I207" s="30">
        <f>ROUND(G207,2)</f>
        <v>5.69</v>
      </c>
      <c r="J207" s="30">
        <v>0</v>
      </c>
      <c r="K207" s="29">
        <f>I207-G207</f>
        <v>-1.4872425313452453E-3</v>
      </c>
      <c r="L207" s="9"/>
      <c r="M207" s="14"/>
      <c r="N207" s="15"/>
    </row>
    <row r="208" spans="1:14" s="3" customFormat="1">
      <c r="A208" s="26" t="s">
        <v>262</v>
      </c>
      <c r="B208" s="26" t="s">
        <v>44</v>
      </c>
      <c r="C208" s="26" t="s">
        <v>152</v>
      </c>
      <c r="D208" s="41">
        <v>4</v>
      </c>
      <c r="E208" s="41">
        <v>0</v>
      </c>
      <c r="F208" s="28">
        <v>4</v>
      </c>
      <c r="G208" s="29">
        <f>F208/0.702804</f>
        <v>5.6914872425313456</v>
      </c>
      <c r="H208" s="30">
        <v>5.69</v>
      </c>
      <c r="I208" s="30">
        <f>ROUND(G208,2)</f>
        <v>5.69</v>
      </c>
      <c r="J208" s="30">
        <v>0</v>
      </c>
      <c r="K208" s="29">
        <f>I208-G208</f>
        <v>-1.4872425313452453E-3</v>
      </c>
      <c r="L208" s="9"/>
      <c r="M208" s="14"/>
      <c r="N208" s="15"/>
    </row>
    <row r="209" spans="1:14" s="3" customFormat="1" ht="45.75" customHeight="1">
      <c r="A209" s="26" t="s">
        <v>263</v>
      </c>
      <c r="B209" s="26" t="s">
        <v>372</v>
      </c>
      <c r="C209" s="26"/>
      <c r="D209" s="41"/>
      <c r="E209" s="41"/>
      <c r="F209" s="28"/>
      <c r="G209" s="29"/>
      <c r="H209" s="30"/>
      <c r="I209" s="30"/>
      <c r="J209" s="30"/>
      <c r="K209" s="29"/>
      <c r="L209" s="9"/>
      <c r="M209" s="14"/>
      <c r="N209" s="15"/>
    </row>
    <row r="210" spans="1:14" s="3" customFormat="1" ht="27.75" customHeight="1">
      <c r="A210" s="26" t="s">
        <v>264</v>
      </c>
      <c r="B210" s="26" t="s">
        <v>383</v>
      </c>
      <c r="C210" s="26" t="s">
        <v>152</v>
      </c>
      <c r="D210" s="41">
        <v>4</v>
      </c>
      <c r="E210" s="41">
        <v>0</v>
      </c>
      <c r="F210" s="28">
        <v>4</v>
      </c>
      <c r="G210" s="29">
        <f>F210/0.702804</f>
        <v>5.6914872425313456</v>
      </c>
      <c r="H210" s="30">
        <v>5.69</v>
      </c>
      <c r="I210" s="30">
        <f>ROUND(G210,2)</f>
        <v>5.69</v>
      </c>
      <c r="J210" s="30">
        <v>0</v>
      </c>
      <c r="K210" s="29">
        <f>I210-G210</f>
        <v>-1.4872425313452453E-3</v>
      </c>
      <c r="L210" s="9"/>
      <c r="M210" s="14"/>
      <c r="N210" s="15"/>
    </row>
    <row r="211" spans="1:14" s="3" customFormat="1" ht="25.5" customHeight="1">
      <c r="A211" s="26" t="s">
        <v>265</v>
      </c>
      <c r="B211" s="26" t="s">
        <v>142</v>
      </c>
      <c r="C211" s="26" t="s">
        <v>152</v>
      </c>
      <c r="D211" s="41">
        <v>4</v>
      </c>
      <c r="E211" s="41">
        <v>0</v>
      </c>
      <c r="F211" s="28">
        <v>4</v>
      </c>
      <c r="G211" s="37">
        <f>F211/0.702804</f>
        <v>5.6914872425313456</v>
      </c>
      <c r="H211" s="30">
        <v>5.69</v>
      </c>
      <c r="I211" s="30">
        <f>ROUND(G211,2)</f>
        <v>5.69</v>
      </c>
      <c r="J211" s="30">
        <v>0</v>
      </c>
      <c r="K211" s="37">
        <f>I211-G211</f>
        <v>-1.4872425313452453E-3</v>
      </c>
      <c r="L211" s="9"/>
      <c r="M211" s="14"/>
      <c r="N211" s="15"/>
    </row>
    <row r="212" spans="1:14" s="3" customFormat="1" ht="25.5" customHeight="1">
      <c r="A212" s="36" t="s">
        <v>266</v>
      </c>
      <c r="B212" s="26" t="s">
        <v>42</v>
      </c>
      <c r="C212" s="26" t="s">
        <v>152</v>
      </c>
      <c r="D212" s="41">
        <v>4</v>
      </c>
      <c r="E212" s="41">
        <v>0</v>
      </c>
      <c r="F212" s="28">
        <v>4</v>
      </c>
      <c r="G212" s="29">
        <f>F212/0.702804</f>
        <v>5.6914872425313456</v>
      </c>
      <c r="H212" s="30">
        <v>5.69</v>
      </c>
      <c r="I212" s="30">
        <f>ROUND(G212,2)</f>
        <v>5.69</v>
      </c>
      <c r="J212" s="30">
        <v>0</v>
      </c>
      <c r="K212" s="29">
        <f>I212-G212</f>
        <v>-1.4872425313452453E-3</v>
      </c>
      <c r="L212" s="9"/>
      <c r="M212" s="14"/>
      <c r="N212" s="15"/>
    </row>
    <row r="213" spans="1:14" s="3" customFormat="1" ht="24" customHeight="1">
      <c r="A213" s="26" t="s">
        <v>267</v>
      </c>
      <c r="B213" s="26" t="s">
        <v>43</v>
      </c>
      <c r="C213" s="26" t="s">
        <v>152</v>
      </c>
      <c r="D213" s="41">
        <v>4</v>
      </c>
      <c r="E213" s="41">
        <v>0</v>
      </c>
      <c r="F213" s="28">
        <v>4</v>
      </c>
      <c r="G213" s="29">
        <f>F213/0.702804</f>
        <v>5.6914872425313456</v>
      </c>
      <c r="H213" s="30">
        <v>5.69</v>
      </c>
      <c r="I213" s="30">
        <f>ROUND(G213,2)</f>
        <v>5.69</v>
      </c>
      <c r="J213" s="30">
        <v>0</v>
      </c>
      <c r="K213" s="29">
        <f>I213-G213</f>
        <v>-1.4872425313452453E-3</v>
      </c>
      <c r="L213" s="9"/>
      <c r="M213" s="14"/>
      <c r="N213" s="15"/>
    </row>
    <row r="214" spans="1:14" s="3" customFormat="1" ht="26.25" customHeight="1">
      <c r="A214" s="26" t="s">
        <v>268</v>
      </c>
      <c r="B214" s="26" t="s">
        <v>44</v>
      </c>
      <c r="C214" s="26" t="s">
        <v>152</v>
      </c>
      <c r="D214" s="41">
        <v>4</v>
      </c>
      <c r="E214" s="41">
        <v>0</v>
      </c>
      <c r="F214" s="28">
        <v>4</v>
      </c>
      <c r="G214" s="29">
        <f>F214/0.702804</f>
        <v>5.6914872425313456</v>
      </c>
      <c r="H214" s="30">
        <v>5.69</v>
      </c>
      <c r="I214" s="30">
        <f>ROUND(G214,2)</f>
        <v>5.69</v>
      </c>
      <c r="J214" s="30">
        <v>0</v>
      </c>
      <c r="K214" s="29">
        <f>I214-G214</f>
        <v>-1.4872425313452453E-3</v>
      </c>
      <c r="L214" s="9"/>
      <c r="M214" s="14"/>
      <c r="N214" s="15"/>
    </row>
    <row r="215" spans="1:14" s="3" customFormat="1" ht="45.75" customHeight="1">
      <c r="A215" s="26" t="s">
        <v>269</v>
      </c>
      <c r="B215" s="26" t="s">
        <v>373</v>
      </c>
      <c r="C215" s="26"/>
      <c r="D215" s="41"/>
      <c r="E215" s="41"/>
      <c r="F215" s="28"/>
      <c r="G215" s="29"/>
      <c r="H215" s="30"/>
      <c r="I215" s="30"/>
      <c r="J215" s="30"/>
      <c r="K215" s="29"/>
      <c r="L215" s="9"/>
      <c r="M215" s="14"/>
      <c r="N215" s="15"/>
    </row>
    <row r="216" spans="1:14" s="3" customFormat="1" ht="26.25" customHeight="1">
      <c r="A216" s="26" t="s">
        <v>270</v>
      </c>
      <c r="B216" s="26" t="s">
        <v>383</v>
      </c>
      <c r="C216" s="26" t="s">
        <v>152</v>
      </c>
      <c r="D216" s="41">
        <v>6</v>
      </c>
      <c r="E216" s="41">
        <v>0</v>
      </c>
      <c r="F216" s="28">
        <v>6</v>
      </c>
      <c r="G216" s="29">
        <f>F216/0.702804</f>
        <v>8.5372308637970189</v>
      </c>
      <c r="H216" s="30">
        <v>8.5399999999999991</v>
      </c>
      <c r="I216" s="30">
        <f>ROUND(G216,2)</f>
        <v>8.5399999999999991</v>
      </c>
      <c r="J216" s="30">
        <v>0</v>
      </c>
      <c r="K216" s="29">
        <f>I216-G216</f>
        <v>2.7691362029802491E-3</v>
      </c>
      <c r="L216" s="9"/>
      <c r="M216" s="14"/>
      <c r="N216" s="15"/>
    </row>
    <row r="217" spans="1:14" s="3" customFormat="1" ht="25.5" customHeight="1">
      <c r="A217" s="26" t="s">
        <v>271</v>
      </c>
      <c r="B217" s="26" t="s">
        <v>142</v>
      </c>
      <c r="C217" s="26" t="s">
        <v>152</v>
      </c>
      <c r="D217" s="41">
        <v>6</v>
      </c>
      <c r="E217" s="41">
        <v>0</v>
      </c>
      <c r="F217" s="28">
        <v>6</v>
      </c>
      <c r="G217" s="37">
        <f>F217/0.702804</f>
        <v>8.5372308637970189</v>
      </c>
      <c r="H217" s="30">
        <v>8.5399999999999991</v>
      </c>
      <c r="I217" s="30">
        <f>ROUND(G217,2)</f>
        <v>8.5399999999999991</v>
      </c>
      <c r="J217" s="30">
        <v>0</v>
      </c>
      <c r="K217" s="37">
        <f>I217-G217</f>
        <v>2.7691362029802491E-3</v>
      </c>
      <c r="L217" s="9"/>
      <c r="M217" s="14"/>
      <c r="N217" s="15"/>
    </row>
    <row r="218" spans="1:14" s="3" customFormat="1" ht="23.25" customHeight="1">
      <c r="A218" s="36" t="s">
        <v>272</v>
      </c>
      <c r="B218" s="26" t="s">
        <v>42</v>
      </c>
      <c r="C218" s="26" t="s">
        <v>152</v>
      </c>
      <c r="D218" s="41">
        <v>6</v>
      </c>
      <c r="E218" s="41">
        <v>0</v>
      </c>
      <c r="F218" s="28">
        <v>6</v>
      </c>
      <c r="G218" s="29">
        <f>F218/0.702804</f>
        <v>8.5372308637970189</v>
      </c>
      <c r="H218" s="30">
        <v>8.5399999999999991</v>
      </c>
      <c r="I218" s="30">
        <f>ROUND(G218,2)</f>
        <v>8.5399999999999991</v>
      </c>
      <c r="J218" s="30">
        <v>0</v>
      </c>
      <c r="K218" s="29">
        <f>I218-G218</f>
        <v>2.7691362029802491E-3</v>
      </c>
      <c r="L218" s="9"/>
      <c r="M218" s="14"/>
      <c r="N218" s="15"/>
    </row>
    <row r="219" spans="1:14" s="3" customFormat="1" ht="26.25" customHeight="1">
      <c r="A219" s="26" t="s">
        <v>273</v>
      </c>
      <c r="B219" s="26" t="s">
        <v>43</v>
      </c>
      <c r="C219" s="26" t="s">
        <v>152</v>
      </c>
      <c r="D219" s="41">
        <v>6</v>
      </c>
      <c r="E219" s="41">
        <v>0</v>
      </c>
      <c r="F219" s="28">
        <v>6</v>
      </c>
      <c r="G219" s="29">
        <f>F219/0.702804</f>
        <v>8.5372308637970189</v>
      </c>
      <c r="H219" s="30">
        <v>8.5399999999999991</v>
      </c>
      <c r="I219" s="30">
        <f>ROUND(G219,2)</f>
        <v>8.5399999999999991</v>
      </c>
      <c r="J219" s="30">
        <v>0</v>
      </c>
      <c r="K219" s="29">
        <f>I219-G219</f>
        <v>2.7691362029802491E-3</v>
      </c>
      <c r="L219" s="9"/>
      <c r="M219" s="14"/>
      <c r="N219" s="15"/>
    </row>
    <row r="220" spans="1:14" s="3" customFormat="1" ht="24" customHeight="1">
      <c r="A220" s="26" t="s">
        <v>274</v>
      </c>
      <c r="B220" s="26" t="s">
        <v>44</v>
      </c>
      <c r="C220" s="26" t="s">
        <v>152</v>
      </c>
      <c r="D220" s="41">
        <v>6</v>
      </c>
      <c r="E220" s="41">
        <v>0</v>
      </c>
      <c r="F220" s="28">
        <v>6</v>
      </c>
      <c r="G220" s="29">
        <f>F220/0.702804</f>
        <v>8.5372308637970189</v>
      </c>
      <c r="H220" s="30">
        <v>8.5399999999999991</v>
      </c>
      <c r="I220" s="30">
        <f>ROUND(G220,2)</f>
        <v>8.5399999999999991</v>
      </c>
      <c r="J220" s="30">
        <v>0</v>
      </c>
      <c r="K220" s="29">
        <f>I220-G220</f>
        <v>2.7691362029802491E-3</v>
      </c>
      <c r="L220" s="9"/>
      <c r="M220" s="14"/>
      <c r="N220" s="15"/>
    </row>
    <row r="221" spans="1:14" ht="29.25" customHeight="1">
      <c r="A221" s="26" t="s">
        <v>28</v>
      </c>
      <c r="B221" s="26" t="s">
        <v>374</v>
      </c>
      <c r="C221" s="26"/>
      <c r="D221" s="41"/>
      <c r="E221" s="41"/>
      <c r="F221" s="27"/>
      <c r="G221" s="27"/>
      <c r="H221" s="27"/>
      <c r="I221" s="27"/>
      <c r="J221" s="27"/>
      <c r="K221" s="27"/>
      <c r="L221" s="9"/>
      <c r="M221" s="10"/>
    </row>
    <row r="222" spans="1:14" s="3" customFormat="1" ht="45" customHeight="1">
      <c r="A222" s="26" t="s">
        <v>275</v>
      </c>
      <c r="B222" s="26" t="s">
        <v>291</v>
      </c>
      <c r="C222" s="26" t="s">
        <v>304</v>
      </c>
      <c r="D222" s="41">
        <v>10</v>
      </c>
      <c r="E222" s="41">
        <v>0</v>
      </c>
      <c r="F222" s="28">
        <v>10</v>
      </c>
      <c r="G222" s="29">
        <f t="shared" ref="G222:G229" si="0">F222/0.702804</f>
        <v>14.228718106328365</v>
      </c>
      <c r="H222" s="30">
        <v>14.23</v>
      </c>
      <c r="I222" s="30">
        <f t="shared" ref="I222:I229" si="1">ROUND(G222,2)</f>
        <v>14.23</v>
      </c>
      <c r="J222" s="30">
        <v>0</v>
      </c>
      <c r="K222" s="29">
        <f t="shared" ref="K222:K229" si="2">I222-G222</f>
        <v>1.2818936716350038E-3</v>
      </c>
      <c r="L222" s="9"/>
      <c r="M222" s="14"/>
      <c r="N222" s="15"/>
    </row>
    <row r="223" spans="1:14" s="3" customFormat="1" ht="45" customHeight="1">
      <c r="A223" s="26" t="s">
        <v>276</v>
      </c>
      <c r="B223" s="26" t="s">
        <v>292</v>
      </c>
      <c r="C223" s="26" t="s">
        <v>304</v>
      </c>
      <c r="D223" s="41">
        <v>20</v>
      </c>
      <c r="E223" s="41">
        <v>0</v>
      </c>
      <c r="F223" s="28">
        <v>20</v>
      </c>
      <c r="G223" s="29">
        <f t="shared" si="0"/>
        <v>28.457436212656731</v>
      </c>
      <c r="H223" s="30">
        <v>28.46</v>
      </c>
      <c r="I223" s="30">
        <f t="shared" si="1"/>
        <v>28.46</v>
      </c>
      <c r="J223" s="30">
        <v>0</v>
      </c>
      <c r="K223" s="29">
        <f t="shared" si="2"/>
        <v>2.5637873432700076E-3</v>
      </c>
      <c r="L223" s="9"/>
      <c r="M223" s="14"/>
      <c r="N223" s="15"/>
    </row>
    <row r="224" spans="1:14" s="3" customFormat="1" ht="45" customHeight="1">
      <c r="A224" s="26" t="s">
        <v>277</v>
      </c>
      <c r="B224" s="26" t="s">
        <v>293</v>
      </c>
      <c r="C224" s="26" t="s">
        <v>304</v>
      </c>
      <c r="D224" s="41">
        <v>50</v>
      </c>
      <c r="E224" s="53">
        <v>10.5</v>
      </c>
      <c r="F224" s="54">
        <f>D224+E224</f>
        <v>60.5</v>
      </c>
      <c r="G224" s="55">
        <f t="shared" si="0"/>
        <v>86.083744543286613</v>
      </c>
      <c r="H224" s="56">
        <v>86.08</v>
      </c>
      <c r="I224" s="56">
        <v>71.14</v>
      </c>
      <c r="J224" s="56">
        <v>14.94</v>
      </c>
      <c r="K224" s="55">
        <f>H224-G224</f>
        <v>-3.7445432866149986E-3</v>
      </c>
      <c r="L224" s="9"/>
      <c r="M224" s="14"/>
      <c r="N224" s="15"/>
    </row>
    <row r="225" spans="1:14" s="3" customFormat="1" ht="45" customHeight="1">
      <c r="A225" s="26" t="s">
        <v>278</v>
      </c>
      <c r="B225" s="26" t="s">
        <v>294</v>
      </c>
      <c r="C225" s="26" t="s">
        <v>304</v>
      </c>
      <c r="D225" s="41">
        <v>15</v>
      </c>
      <c r="E225" s="41">
        <v>0</v>
      </c>
      <c r="F225" s="28">
        <v>15</v>
      </c>
      <c r="G225" s="29">
        <f t="shared" si="0"/>
        <v>21.343077159492548</v>
      </c>
      <c r="H225" s="30">
        <v>21.34</v>
      </c>
      <c r="I225" s="30">
        <f t="shared" si="1"/>
        <v>21.34</v>
      </c>
      <c r="J225" s="30">
        <v>0</v>
      </c>
      <c r="K225" s="29">
        <f t="shared" si="2"/>
        <v>-3.0771594925482759E-3</v>
      </c>
      <c r="L225" s="9"/>
      <c r="M225" s="14"/>
      <c r="N225" s="15"/>
    </row>
    <row r="226" spans="1:14" s="3" customFormat="1" ht="45" customHeight="1">
      <c r="A226" s="26" t="s">
        <v>279</v>
      </c>
      <c r="B226" s="26" t="s">
        <v>295</v>
      </c>
      <c r="C226" s="26" t="s">
        <v>304</v>
      </c>
      <c r="D226" s="41">
        <v>30</v>
      </c>
      <c r="E226" s="41">
        <v>0</v>
      </c>
      <c r="F226" s="28">
        <v>30</v>
      </c>
      <c r="G226" s="29">
        <f t="shared" si="0"/>
        <v>42.686154318985096</v>
      </c>
      <c r="H226" s="30">
        <v>42.69</v>
      </c>
      <c r="I226" s="30">
        <f t="shared" si="1"/>
        <v>42.69</v>
      </c>
      <c r="J226" s="30">
        <v>0</v>
      </c>
      <c r="K226" s="29">
        <f t="shared" si="2"/>
        <v>3.8456810149014586E-3</v>
      </c>
      <c r="L226" s="9"/>
      <c r="M226" s="14"/>
      <c r="N226" s="15"/>
    </row>
    <row r="227" spans="1:14" s="3" customFormat="1" ht="45" customHeight="1">
      <c r="A227" s="26" t="s">
        <v>280</v>
      </c>
      <c r="B227" s="26" t="s">
        <v>296</v>
      </c>
      <c r="C227" s="26" t="s">
        <v>304</v>
      </c>
      <c r="D227" s="41">
        <v>75</v>
      </c>
      <c r="E227" s="53">
        <v>15.75</v>
      </c>
      <c r="F227" s="54">
        <v>90.75</v>
      </c>
      <c r="G227" s="55">
        <f t="shared" si="0"/>
        <v>129.12561681492991</v>
      </c>
      <c r="H227" s="56">
        <v>129.13</v>
      </c>
      <c r="I227" s="56">
        <v>106.72</v>
      </c>
      <c r="J227" s="56">
        <v>22.41</v>
      </c>
      <c r="K227" s="55">
        <f>H227-G227</f>
        <v>4.383185070082618E-3</v>
      </c>
      <c r="L227" s="9"/>
      <c r="M227" s="14"/>
      <c r="N227" s="15"/>
    </row>
    <row r="228" spans="1:14" s="3" customFormat="1" ht="45" customHeight="1">
      <c r="A228" s="26" t="s">
        <v>281</v>
      </c>
      <c r="B228" s="26" t="s">
        <v>297</v>
      </c>
      <c r="C228" s="26" t="s">
        <v>304</v>
      </c>
      <c r="D228" s="41">
        <v>5</v>
      </c>
      <c r="E228" s="41">
        <v>0</v>
      </c>
      <c r="F228" s="28">
        <v>5</v>
      </c>
      <c r="G228" s="29">
        <f t="shared" si="0"/>
        <v>7.1143590531641827</v>
      </c>
      <c r="H228" s="30">
        <v>7.11</v>
      </c>
      <c r="I228" s="30">
        <f t="shared" si="1"/>
        <v>7.11</v>
      </c>
      <c r="J228" s="30">
        <v>0</v>
      </c>
      <c r="K228" s="29">
        <f t="shared" si="2"/>
        <v>-4.3590531641823915E-3</v>
      </c>
      <c r="L228" s="9"/>
      <c r="M228" s="14"/>
      <c r="N228" s="15"/>
    </row>
    <row r="229" spans="1:14" s="3" customFormat="1" ht="45" customHeight="1">
      <c r="A229" s="26" t="s">
        <v>282</v>
      </c>
      <c r="B229" s="26" t="s">
        <v>298</v>
      </c>
      <c r="C229" s="26" t="s">
        <v>304</v>
      </c>
      <c r="D229" s="41">
        <v>10</v>
      </c>
      <c r="E229" s="41">
        <v>0</v>
      </c>
      <c r="F229" s="28">
        <v>10</v>
      </c>
      <c r="G229" s="29">
        <f t="shared" si="0"/>
        <v>14.228718106328365</v>
      </c>
      <c r="H229" s="30">
        <v>14.23</v>
      </c>
      <c r="I229" s="30">
        <f t="shared" si="1"/>
        <v>14.23</v>
      </c>
      <c r="J229" s="30">
        <v>0</v>
      </c>
      <c r="K229" s="29">
        <f t="shared" si="2"/>
        <v>1.2818936716350038E-3</v>
      </c>
      <c r="L229" s="9"/>
      <c r="M229" s="14"/>
      <c r="N229" s="15"/>
    </row>
    <row r="230" spans="1:14" s="3" customFormat="1" ht="45" customHeight="1">
      <c r="A230" s="26" t="s">
        <v>283</v>
      </c>
      <c r="B230" s="26" t="s">
        <v>299</v>
      </c>
      <c r="C230" s="26" t="s">
        <v>304</v>
      </c>
      <c r="D230" s="41" t="s">
        <v>309</v>
      </c>
      <c r="E230" s="41">
        <v>0</v>
      </c>
      <c r="F230" s="28" t="s">
        <v>309</v>
      </c>
      <c r="G230" s="28"/>
      <c r="H230" s="41" t="s">
        <v>309</v>
      </c>
      <c r="I230" s="41" t="s">
        <v>309</v>
      </c>
      <c r="J230" s="30">
        <v>0</v>
      </c>
      <c r="K230" s="29"/>
      <c r="L230" s="9"/>
      <c r="M230" s="14"/>
      <c r="N230" s="15"/>
    </row>
    <row r="231" spans="1:14" s="3" customFormat="1" ht="45" customHeight="1">
      <c r="A231" s="26" t="s">
        <v>284</v>
      </c>
      <c r="B231" s="26" t="s">
        <v>300</v>
      </c>
      <c r="C231" s="26" t="s">
        <v>304</v>
      </c>
      <c r="D231" s="41" t="s">
        <v>310</v>
      </c>
      <c r="E231" s="41">
        <v>0</v>
      </c>
      <c r="F231" s="28" t="s">
        <v>310</v>
      </c>
      <c r="G231" s="28"/>
      <c r="H231" s="41" t="s">
        <v>310</v>
      </c>
      <c r="I231" s="41" t="s">
        <v>310</v>
      </c>
      <c r="J231" s="30">
        <v>0</v>
      </c>
      <c r="K231" s="29"/>
      <c r="L231" s="9"/>
      <c r="M231" s="14"/>
      <c r="N231" s="15"/>
    </row>
    <row r="232" spans="1:14" s="3" customFormat="1" ht="45" customHeight="1">
      <c r="A232" s="26" t="s">
        <v>285</v>
      </c>
      <c r="B232" s="26" t="s">
        <v>301</v>
      </c>
      <c r="C232" s="26" t="s">
        <v>304</v>
      </c>
      <c r="D232" s="41" t="s">
        <v>311</v>
      </c>
      <c r="E232" s="41">
        <v>0</v>
      </c>
      <c r="F232" s="28" t="s">
        <v>311</v>
      </c>
      <c r="G232" s="28"/>
      <c r="H232" s="41" t="s">
        <v>311</v>
      </c>
      <c r="I232" s="41" t="s">
        <v>311</v>
      </c>
      <c r="J232" s="30">
        <v>0</v>
      </c>
      <c r="K232" s="29"/>
      <c r="L232" s="9"/>
      <c r="M232" s="14"/>
      <c r="N232" s="15"/>
    </row>
    <row r="233" spans="1:14" s="3" customFormat="1" ht="45" customHeight="1">
      <c r="A233" s="26" t="s">
        <v>286</v>
      </c>
      <c r="B233" s="26" t="s">
        <v>302</v>
      </c>
      <c r="C233" s="26" t="s">
        <v>305</v>
      </c>
      <c r="D233" s="41">
        <v>3</v>
      </c>
      <c r="E233" s="41">
        <v>0</v>
      </c>
      <c r="F233" s="28">
        <v>3</v>
      </c>
      <c r="G233" s="29">
        <f>F233/0.702804</f>
        <v>4.2686154318985094</v>
      </c>
      <c r="H233" s="30">
        <v>4.2699999999999996</v>
      </c>
      <c r="I233" s="30">
        <f>ROUND(G233,2)</f>
        <v>4.2699999999999996</v>
      </c>
      <c r="J233" s="30">
        <v>0</v>
      </c>
      <c r="K233" s="29">
        <f>I233-G233</f>
        <v>1.3845681014901245E-3</v>
      </c>
      <c r="L233" s="9"/>
      <c r="M233" s="14"/>
      <c r="N233" s="15"/>
    </row>
    <row r="234" spans="1:14" s="3" customFormat="1" ht="45" customHeight="1">
      <c r="A234" s="26" t="s">
        <v>287</v>
      </c>
      <c r="B234" s="26" t="s">
        <v>375</v>
      </c>
      <c r="C234" s="26" t="s">
        <v>306</v>
      </c>
      <c r="D234" s="41">
        <v>5</v>
      </c>
      <c r="E234" s="41">
        <v>0</v>
      </c>
      <c r="F234" s="28">
        <v>5</v>
      </c>
      <c r="G234" s="29">
        <f>F234/0.702804</f>
        <v>7.1143590531641827</v>
      </c>
      <c r="H234" s="30">
        <v>7.11</v>
      </c>
      <c r="I234" s="30">
        <f>ROUND(G234,2)</f>
        <v>7.11</v>
      </c>
      <c r="J234" s="30">
        <v>0</v>
      </c>
      <c r="K234" s="29">
        <f>I234-G234</f>
        <v>-4.3590531641823915E-3</v>
      </c>
      <c r="L234" s="9"/>
      <c r="M234" s="14"/>
      <c r="N234" s="15"/>
    </row>
    <row r="235" spans="1:14" s="3" customFormat="1" ht="45" customHeight="1">
      <c r="A235" s="26" t="s">
        <v>288</v>
      </c>
      <c r="B235" s="26" t="s">
        <v>303</v>
      </c>
      <c r="C235" s="26" t="s">
        <v>307</v>
      </c>
      <c r="D235" s="41">
        <v>0.5</v>
      </c>
      <c r="E235" s="41">
        <v>0</v>
      </c>
      <c r="F235" s="28">
        <v>0.5</v>
      </c>
      <c r="G235" s="29">
        <f>F235/0.702804</f>
        <v>0.7114359053164182</v>
      </c>
      <c r="H235" s="30">
        <v>0.71</v>
      </c>
      <c r="I235" s="30">
        <f>ROUND(G235,2)</f>
        <v>0.71</v>
      </c>
      <c r="J235" s="30">
        <v>0</v>
      </c>
      <c r="K235" s="29">
        <f>I235-G235</f>
        <v>-1.43590531641824E-3</v>
      </c>
      <c r="L235" s="9"/>
      <c r="M235" s="14"/>
      <c r="N235" s="15"/>
    </row>
    <row r="236" spans="1:14" s="3" customFormat="1" ht="45" customHeight="1">
      <c r="A236" s="26" t="s">
        <v>289</v>
      </c>
      <c r="B236" s="26" t="s">
        <v>303</v>
      </c>
      <c r="C236" s="26" t="s">
        <v>308</v>
      </c>
      <c r="D236" s="41">
        <v>0.8</v>
      </c>
      <c r="E236" s="41">
        <v>0</v>
      </c>
      <c r="F236" s="28">
        <v>0.8</v>
      </c>
      <c r="G236" s="29">
        <f>F236/0.702804</f>
        <v>1.1382974485062693</v>
      </c>
      <c r="H236" s="30">
        <v>1.1399999999999999</v>
      </c>
      <c r="I236" s="30">
        <f>ROUND(G236,2)</f>
        <v>1.1399999999999999</v>
      </c>
      <c r="J236" s="30">
        <v>0</v>
      </c>
      <c r="K236" s="29">
        <f>I236-G236</f>
        <v>1.702551493730553E-3</v>
      </c>
      <c r="L236" s="9"/>
      <c r="M236" s="14"/>
      <c r="N236" s="15"/>
    </row>
    <row r="237" spans="1:14" s="3" customFormat="1" ht="45" customHeight="1">
      <c r="A237" s="26" t="s">
        <v>290</v>
      </c>
      <c r="B237" s="26" t="s">
        <v>376</v>
      </c>
      <c r="C237" s="26" t="s">
        <v>306</v>
      </c>
      <c r="D237" s="41">
        <v>1</v>
      </c>
      <c r="E237" s="41">
        <v>0</v>
      </c>
      <c r="F237" s="28">
        <v>1</v>
      </c>
      <c r="G237" s="29">
        <f>F237/0.702804</f>
        <v>1.4228718106328364</v>
      </c>
      <c r="H237" s="30">
        <v>1.42</v>
      </c>
      <c r="I237" s="30">
        <f>ROUND(G237,2)</f>
        <v>1.42</v>
      </c>
      <c r="J237" s="30">
        <v>0</v>
      </c>
      <c r="K237" s="29">
        <f>I237-G237</f>
        <v>-2.8718106328364801E-3</v>
      </c>
      <c r="L237" s="9"/>
      <c r="M237" s="14"/>
      <c r="N237" s="15"/>
    </row>
    <row r="238" spans="1:14" ht="29.25" customHeight="1">
      <c r="A238" s="26" t="s">
        <v>25</v>
      </c>
      <c r="B238" s="26" t="s">
        <v>319</v>
      </c>
      <c r="C238" s="26"/>
      <c r="D238" s="41"/>
      <c r="E238" s="41"/>
      <c r="F238" s="27"/>
      <c r="G238" s="27"/>
      <c r="H238" s="27"/>
      <c r="I238" s="27"/>
      <c r="J238" s="27"/>
      <c r="K238" s="27"/>
      <c r="L238" s="9"/>
      <c r="M238" s="10"/>
    </row>
    <row r="239" spans="1:14" s="3" customFormat="1" ht="45" customHeight="1">
      <c r="A239" s="26" t="s">
        <v>312</v>
      </c>
      <c r="B239" s="26" t="s">
        <v>320</v>
      </c>
      <c r="C239" s="26" t="s">
        <v>323</v>
      </c>
      <c r="D239" s="41">
        <v>5</v>
      </c>
      <c r="E239" s="41">
        <v>0</v>
      </c>
      <c r="F239" s="28">
        <v>5</v>
      </c>
      <c r="G239" s="29">
        <f t="shared" ref="G239:G245" si="3">F239/0.702804</f>
        <v>7.1143590531641827</v>
      </c>
      <c r="H239" s="30">
        <v>7.11</v>
      </c>
      <c r="I239" s="30">
        <f>ROUND(G239,2)</f>
        <v>7.11</v>
      </c>
      <c r="J239" s="30">
        <v>0</v>
      </c>
      <c r="K239" s="29">
        <f>I239-G239</f>
        <v>-4.3590531641823915E-3</v>
      </c>
      <c r="L239" s="9"/>
      <c r="M239" s="14"/>
      <c r="N239" s="15"/>
    </row>
    <row r="240" spans="1:14" s="3" customFormat="1" ht="45" customHeight="1">
      <c r="A240" s="26" t="s">
        <v>313</v>
      </c>
      <c r="B240" s="26" t="s">
        <v>321</v>
      </c>
      <c r="C240" s="26" t="s">
        <v>324</v>
      </c>
      <c r="D240" s="41">
        <v>10</v>
      </c>
      <c r="E240" s="41">
        <v>0</v>
      </c>
      <c r="F240" s="28">
        <v>10</v>
      </c>
      <c r="G240" s="29">
        <f t="shared" si="3"/>
        <v>14.228718106328365</v>
      </c>
      <c r="H240" s="30">
        <v>14.23</v>
      </c>
      <c r="I240" s="30">
        <f>ROUND(G240,2)</f>
        <v>14.23</v>
      </c>
      <c r="J240" s="30">
        <v>0</v>
      </c>
      <c r="K240" s="29">
        <f>I240-G240</f>
        <v>1.2818936716350038E-3</v>
      </c>
      <c r="L240" s="9"/>
      <c r="M240" s="14"/>
      <c r="N240" s="15"/>
    </row>
    <row r="241" spans="1:14" s="3" customFormat="1" ht="45" customHeight="1">
      <c r="A241" s="26" t="s">
        <v>314</v>
      </c>
      <c r="B241" s="26" t="s">
        <v>322</v>
      </c>
      <c r="C241" s="26" t="s">
        <v>304</v>
      </c>
      <c r="D241" s="41">
        <v>5</v>
      </c>
      <c r="E241" s="41">
        <f>D241*21/100</f>
        <v>1.05</v>
      </c>
      <c r="F241" s="28">
        <f>D241+E241</f>
        <v>6.05</v>
      </c>
      <c r="G241" s="50">
        <f t="shared" si="3"/>
        <v>8.6083744543286613</v>
      </c>
      <c r="H241" s="51">
        <v>8.61</v>
      </c>
      <c r="I241" s="52">
        <f>ROUND(H241/1.21,2)</f>
        <v>7.12</v>
      </c>
      <c r="J241" s="51">
        <f>H241-I241</f>
        <v>1.4899999999999993</v>
      </c>
      <c r="K241" s="29">
        <f>H241-G241</f>
        <v>1.6255456713381022E-3</v>
      </c>
      <c r="L241" s="9"/>
      <c r="M241" s="14"/>
      <c r="N241" s="15"/>
    </row>
    <row r="242" spans="1:14" s="3" customFormat="1" ht="45" customHeight="1">
      <c r="A242" s="26" t="s">
        <v>315</v>
      </c>
      <c r="B242" s="26" t="s">
        <v>377</v>
      </c>
      <c r="C242" s="26" t="s">
        <v>304</v>
      </c>
      <c r="D242" s="41">
        <v>10</v>
      </c>
      <c r="E242" s="41">
        <f>D242*21/100</f>
        <v>2.1</v>
      </c>
      <c r="F242" s="28">
        <f>D242+E242</f>
        <v>12.1</v>
      </c>
      <c r="G242" s="50">
        <f t="shared" si="3"/>
        <v>17.216748908657323</v>
      </c>
      <c r="H242" s="51">
        <v>17.22</v>
      </c>
      <c r="I242" s="52">
        <f t="shared" ref="I242:I245" si="4">ROUND(H242/1.21,2)</f>
        <v>14.23</v>
      </c>
      <c r="J242" s="51">
        <f t="shared" ref="J242:J245" si="5">H242-I242</f>
        <v>2.9899999999999984</v>
      </c>
      <c r="K242" s="29">
        <f>H242-G242</f>
        <v>3.2510913426762045E-3</v>
      </c>
      <c r="L242" s="9"/>
      <c r="M242" s="14"/>
      <c r="N242" s="15"/>
    </row>
    <row r="243" spans="1:14" s="3" customFormat="1" ht="45" customHeight="1">
      <c r="A243" s="26" t="s">
        <v>316</v>
      </c>
      <c r="B243" s="26" t="s">
        <v>378</v>
      </c>
      <c r="C243" s="26" t="s">
        <v>304</v>
      </c>
      <c r="D243" s="41">
        <v>5</v>
      </c>
      <c r="E243" s="41">
        <f>D243*21/100</f>
        <v>1.05</v>
      </c>
      <c r="F243" s="28">
        <f>D243+E243</f>
        <v>6.05</v>
      </c>
      <c r="G243" s="50">
        <f t="shared" si="3"/>
        <v>8.6083744543286613</v>
      </c>
      <c r="H243" s="51">
        <v>8.61</v>
      </c>
      <c r="I243" s="52">
        <f t="shared" si="4"/>
        <v>7.12</v>
      </c>
      <c r="J243" s="51">
        <f t="shared" si="5"/>
        <v>1.4899999999999993</v>
      </c>
      <c r="K243" s="29">
        <f>H243-G243</f>
        <v>1.6255456713381022E-3</v>
      </c>
      <c r="L243" s="9"/>
      <c r="M243" s="14"/>
      <c r="N243" s="15"/>
    </row>
    <row r="244" spans="1:14" s="3" customFormat="1" ht="45" customHeight="1">
      <c r="A244" s="26" t="s">
        <v>317</v>
      </c>
      <c r="B244" s="26" t="s">
        <v>379</v>
      </c>
      <c r="C244" s="26" t="s">
        <v>305</v>
      </c>
      <c r="D244" s="41">
        <v>5</v>
      </c>
      <c r="E244" s="41">
        <f>D244*21/100</f>
        <v>1.05</v>
      </c>
      <c r="F244" s="28">
        <f>D244+E244</f>
        <v>6.05</v>
      </c>
      <c r="G244" s="50">
        <f t="shared" si="3"/>
        <v>8.6083744543286613</v>
      </c>
      <c r="H244" s="51">
        <v>8.61</v>
      </c>
      <c r="I244" s="52">
        <f t="shared" si="4"/>
        <v>7.12</v>
      </c>
      <c r="J244" s="51">
        <f t="shared" si="5"/>
        <v>1.4899999999999993</v>
      </c>
      <c r="K244" s="29">
        <f>H244-G244</f>
        <v>1.6255456713381022E-3</v>
      </c>
      <c r="L244" s="9"/>
      <c r="M244" s="14"/>
      <c r="N244" s="15"/>
    </row>
    <row r="245" spans="1:14" s="3" customFormat="1" ht="45" customHeight="1">
      <c r="A245" s="26" t="s">
        <v>318</v>
      </c>
      <c r="B245" s="26" t="s">
        <v>380</v>
      </c>
      <c r="C245" s="26" t="s">
        <v>325</v>
      </c>
      <c r="D245" s="41">
        <v>25</v>
      </c>
      <c r="E245" s="41">
        <f>D245*21/100</f>
        <v>5.25</v>
      </c>
      <c r="F245" s="28">
        <f>D245+E245</f>
        <v>30.25</v>
      </c>
      <c r="G245" s="29">
        <f t="shared" si="3"/>
        <v>43.041872271643307</v>
      </c>
      <c r="H245" s="30">
        <v>43.04</v>
      </c>
      <c r="I245" s="52">
        <f t="shared" si="4"/>
        <v>35.57</v>
      </c>
      <c r="J245" s="51">
        <f t="shared" si="5"/>
        <v>7.4699999999999989</v>
      </c>
      <c r="K245" s="29">
        <f>H245-G245</f>
        <v>-1.8722716433074993E-3</v>
      </c>
      <c r="L245" s="9"/>
      <c r="M245" s="14"/>
      <c r="N245" s="15"/>
    </row>
    <row r="246" spans="1:14" ht="29.25" customHeight="1">
      <c r="A246" s="26" t="s">
        <v>26</v>
      </c>
      <c r="B246" s="26" t="s">
        <v>381</v>
      </c>
      <c r="C246" s="26"/>
      <c r="D246" s="41"/>
      <c r="E246" s="41"/>
      <c r="F246" s="27"/>
      <c r="G246" s="27"/>
      <c r="H246" s="27"/>
      <c r="I246" s="27"/>
      <c r="J246" s="27"/>
      <c r="K246" s="27"/>
      <c r="L246" s="9"/>
      <c r="M246" s="10"/>
    </row>
    <row r="247" spans="1:14" s="3" customFormat="1" ht="45" customHeight="1">
      <c r="A247" s="26" t="s">
        <v>326</v>
      </c>
      <c r="B247" s="26" t="s">
        <v>331</v>
      </c>
      <c r="C247" s="26" t="s">
        <v>334</v>
      </c>
      <c r="D247" s="41">
        <v>25</v>
      </c>
      <c r="E247" s="41">
        <f>D247*21/100</f>
        <v>5.25</v>
      </c>
      <c r="F247" s="28">
        <f>D247+E247</f>
        <v>30.25</v>
      </c>
      <c r="G247" s="29">
        <f>F247/0.702804</f>
        <v>43.041872271643307</v>
      </c>
      <c r="H247" s="30">
        <v>43.04</v>
      </c>
      <c r="I247" s="52">
        <f t="shared" ref="I247:I250" si="6">ROUND(H247/1.21,2)</f>
        <v>35.57</v>
      </c>
      <c r="J247" s="51">
        <f t="shared" ref="J247:J250" si="7">H247-I247</f>
        <v>7.4699999999999989</v>
      </c>
      <c r="K247" s="29">
        <f>H247-G247</f>
        <v>-1.8722716433074993E-3</v>
      </c>
      <c r="L247" s="9"/>
      <c r="M247" s="14"/>
      <c r="N247" s="15"/>
    </row>
    <row r="248" spans="1:14" s="3" customFormat="1" ht="45" customHeight="1">
      <c r="A248" s="26" t="s">
        <v>327</v>
      </c>
      <c r="B248" s="26" t="s">
        <v>332</v>
      </c>
      <c r="C248" s="26" t="s">
        <v>334</v>
      </c>
      <c r="D248" s="41">
        <v>100</v>
      </c>
      <c r="E248" s="41">
        <f>D248*21/100</f>
        <v>21</v>
      </c>
      <c r="F248" s="28">
        <f>D248+E248</f>
        <v>121</v>
      </c>
      <c r="G248" s="29">
        <f>F248/0.702804</f>
        <v>172.16748908657323</v>
      </c>
      <c r="H248" s="30">
        <v>172.17</v>
      </c>
      <c r="I248" s="52">
        <f t="shared" si="6"/>
        <v>142.29</v>
      </c>
      <c r="J248" s="51">
        <f t="shared" si="7"/>
        <v>29.879999999999995</v>
      </c>
      <c r="K248" s="29">
        <f>H248-G248</f>
        <v>2.5109134267609079E-3</v>
      </c>
      <c r="L248" s="9"/>
      <c r="M248" s="14"/>
      <c r="N248" s="15"/>
    </row>
    <row r="249" spans="1:14" s="3" customFormat="1" ht="45" customHeight="1">
      <c r="A249" s="26" t="s">
        <v>328</v>
      </c>
      <c r="B249" s="26" t="s">
        <v>384</v>
      </c>
      <c r="C249" s="26" t="s">
        <v>335</v>
      </c>
      <c r="D249" s="41">
        <v>10</v>
      </c>
      <c r="E249" s="41">
        <f>D249*21/100</f>
        <v>2.1</v>
      </c>
      <c r="F249" s="28">
        <f>D249+E249</f>
        <v>12.1</v>
      </c>
      <c r="G249" s="29">
        <f>F249/0.702804</f>
        <v>17.216748908657323</v>
      </c>
      <c r="H249" s="30">
        <v>17.22</v>
      </c>
      <c r="I249" s="52">
        <f t="shared" si="6"/>
        <v>14.23</v>
      </c>
      <c r="J249" s="51">
        <f t="shared" si="7"/>
        <v>2.9899999999999984</v>
      </c>
      <c r="K249" s="29">
        <f>H249-G249</f>
        <v>3.2510913426762045E-3</v>
      </c>
      <c r="L249" s="9"/>
      <c r="M249" s="14"/>
      <c r="N249" s="15"/>
    </row>
    <row r="250" spans="1:14" s="3" customFormat="1" ht="45" customHeight="1">
      <c r="A250" s="26" t="s">
        <v>329</v>
      </c>
      <c r="B250" s="26" t="s">
        <v>385</v>
      </c>
      <c r="C250" s="26" t="s">
        <v>334</v>
      </c>
      <c r="D250" s="41">
        <v>25</v>
      </c>
      <c r="E250" s="41">
        <f>D250*21/100</f>
        <v>5.25</v>
      </c>
      <c r="F250" s="28">
        <f>D250+E250</f>
        <v>30.25</v>
      </c>
      <c r="G250" s="29">
        <f>F250/0.702804</f>
        <v>43.041872271643307</v>
      </c>
      <c r="H250" s="30">
        <v>43.04</v>
      </c>
      <c r="I250" s="52">
        <f t="shared" si="6"/>
        <v>35.57</v>
      </c>
      <c r="J250" s="51">
        <f t="shared" si="7"/>
        <v>7.4699999999999989</v>
      </c>
      <c r="K250" s="29">
        <f>H250-G250</f>
        <v>-1.8722716433074993E-3</v>
      </c>
      <c r="L250" s="9"/>
      <c r="M250" s="14"/>
      <c r="N250" s="15"/>
    </row>
    <row r="251" spans="1:14" s="3" customFormat="1" ht="45" customHeight="1">
      <c r="A251" s="26" t="s">
        <v>330</v>
      </c>
      <c r="B251" s="26" t="s">
        <v>333</v>
      </c>
      <c r="C251" s="26"/>
      <c r="D251" s="41"/>
      <c r="E251" s="41"/>
      <c r="F251" s="28"/>
      <c r="G251" s="29"/>
      <c r="H251" s="30"/>
      <c r="I251" s="30"/>
      <c r="J251" s="30"/>
      <c r="K251" s="29"/>
      <c r="L251" s="9"/>
      <c r="M251" s="14"/>
      <c r="N251" s="15"/>
    </row>
    <row r="252" spans="1:14" s="3" customFormat="1" ht="26.25" customHeight="1">
      <c r="A252" s="26" t="s">
        <v>336</v>
      </c>
      <c r="B252" s="26" t="s">
        <v>383</v>
      </c>
      <c r="C252" s="26" t="s">
        <v>334</v>
      </c>
      <c r="D252" s="41">
        <v>100</v>
      </c>
      <c r="E252" s="41">
        <f>D252*21/100</f>
        <v>21</v>
      </c>
      <c r="F252" s="28">
        <f>D252+E252</f>
        <v>121</v>
      </c>
      <c r="G252" s="29">
        <f>F252/0.702804</f>
        <v>172.16748908657323</v>
      </c>
      <c r="H252" s="30">
        <v>172.17</v>
      </c>
      <c r="I252" s="52">
        <f t="shared" ref="I252:I255" si="8">ROUND(H252/1.21,2)</f>
        <v>142.29</v>
      </c>
      <c r="J252" s="51">
        <f t="shared" ref="J252:J255" si="9">H252-I252</f>
        <v>29.879999999999995</v>
      </c>
      <c r="K252" s="29">
        <f>H252-G252</f>
        <v>2.5109134267609079E-3</v>
      </c>
      <c r="L252" s="9"/>
      <c r="M252" s="14"/>
      <c r="N252" s="15"/>
    </row>
    <row r="253" spans="1:14" s="3" customFormat="1" ht="25.5" customHeight="1">
      <c r="A253" s="26" t="s">
        <v>337</v>
      </c>
      <c r="B253" s="26" t="s">
        <v>142</v>
      </c>
      <c r="C253" s="26" t="s">
        <v>334</v>
      </c>
      <c r="D253" s="41">
        <v>100</v>
      </c>
      <c r="E253" s="41">
        <f>D253*21/100</f>
        <v>21</v>
      </c>
      <c r="F253" s="28">
        <f>D253+E253</f>
        <v>121</v>
      </c>
      <c r="G253" s="37">
        <f>F253/0.702804</f>
        <v>172.16748908657323</v>
      </c>
      <c r="H253" s="30">
        <v>172.17</v>
      </c>
      <c r="I253" s="52">
        <f t="shared" si="8"/>
        <v>142.29</v>
      </c>
      <c r="J253" s="51">
        <f t="shared" si="9"/>
        <v>29.879999999999995</v>
      </c>
      <c r="K253" s="37">
        <f>H253-G253</f>
        <v>2.5109134267609079E-3</v>
      </c>
      <c r="L253" s="9"/>
      <c r="M253" s="14"/>
      <c r="N253" s="15"/>
    </row>
    <row r="254" spans="1:14" s="3" customFormat="1" ht="23.25" customHeight="1">
      <c r="A254" s="36" t="s">
        <v>338</v>
      </c>
      <c r="B254" s="26" t="s">
        <v>42</v>
      </c>
      <c r="C254" s="26" t="s">
        <v>334</v>
      </c>
      <c r="D254" s="41">
        <v>25</v>
      </c>
      <c r="E254" s="41">
        <f>D254*21/100</f>
        <v>5.25</v>
      </c>
      <c r="F254" s="28">
        <f>D254+E254</f>
        <v>30.25</v>
      </c>
      <c r="G254" s="29">
        <f>F254/0.702804</f>
        <v>43.041872271643307</v>
      </c>
      <c r="H254" s="30">
        <v>43.04</v>
      </c>
      <c r="I254" s="52">
        <f t="shared" si="8"/>
        <v>35.57</v>
      </c>
      <c r="J254" s="51">
        <f t="shared" si="9"/>
        <v>7.4699999999999989</v>
      </c>
      <c r="K254" s="29">
        <f>H254-G254</f>
        <v>-1.8722716433074993E-3</v>
      </c>
      <c r="L254" s="9"/>
      <c r="M254" s="14"/>
      <c r="N254" s="15"/>
    </row>
    <row r="255" spans="1:14" s="3" customFormat="1" ht="26.25" customHeight="1">
      <c r="A255" s="26" t="s">
        <v>339</v>
      </c>
      <c r="B255" s="26" t="s">
        <v>43</v>
      </c>
      <c r="C255" s="26" t="s">
        <v>334</v>
      </c>
      <c r="D255" s="41">
        <v>100</v>
      </c>
      <c r="E255" s="41">
        <f>D255*21/100</f>
        <v>21</v>
      </c>
      <c r="F255" s="28">
        <f>D255+E255</f>
        <v>121</v>
      </c>
      <c r="G255" s="29">
        <f>F255/0.702804</f>
        <v>172.16748908657323</v>
      </c>
      <c r="H255" s="30">
        <v>172.17</v>
      </c>
      <c r="I255" s="52">
        <f t="shared" si="8"/>
        <v>142.29</v>
      </c>
      <c r="J255" s="51">
        <f t="shared" si="9"/>
        <v>29.879999999999995</v>
      </c>
      <c r="K255" s="29">
        <f>H255-G255</f>
        <v>2.5109134267609079E-3</v>
      </c>
      <c r="L255" s="9"/>
      <c r="M255" s="14"/>
      <c r="N255" s="15"/>
    </row>
    <row r="256" spans="1:14" s="3" customFormat="1" ht="26.25" customHeight="1">
      <c r="A256" s="26" t="s">
        <v>340</v>
      </c>
      <c r="B256" s="26" t="s">
        <v>44</v>
      </c>
      <c r="C256" s="26"/>
      <c r="D256" s="41"/>
      <c r="E256" s="41"/>
      <c r="F256" s="28"/>
      <c r="G256" s="29"/>
      <c r="H256" s="30"/>
      <c r="I256" s="30"/>
      <c r="J256" s="30"/>
      <c r="K256" s="29"/>
      <c r="L256" s="9"/>
      <c r="M256" s="14"/>
      <c r="N256" s="15"/>
    </row>
    <row r="257" spans="1:14" s="3" customFormat="1" ht="26.25" customHeight="1">
      <c r="A257" s="26" t="s">
        <v>341</v>
      </c>
      <c r="B257" s="26" t="s">
        <v>347</v>
      </c>
      <c r="C257" s="26" t="s">
        <v>334</v>
      </c>
      <c r="D257" s="41">
        <v>400</v>
      </c>
      <c r="E257" s="41">
        <f t="shared" ref="E257:E264" si="10">D257*21/100</f>
        <v>84</v>
      </c>
      <c r="F257" s="28">
        <f t="shared" ref="F257:F264" si="11">D257+E257</f>
        <v>484</v>
      </c>
      <c r="G257" s="29">
        <f t="shared" ref="G257:G264" si="12">F257/0.702804</f>
        <v>688.66995634629291</v>
      </c>
      <c r="H257" s="30">
        <v>688.67</v>
      </c>
      <c r="I257" s="52">
        <f t="shared" ref="I257:I264" si="13">ROUND(H257/1.21,2)</f>
        <v>569.15</v>
      </c>
      <c r="J257" s="51">
        <f t="shared" ref="J257:J264" si="14">H257-I257</f>
        <v>119.51999999999998</v>
      </c>
      <c r="K257" s="29">
        <f t="shared" ref="K257:K264" si="15">H257-G257</f>
        <v>4.3653707052726531E-5</v>
      </c>
      <c r="L257" s="9"/>
      <c r="M257" s="14"/>
      <c r="N257" s="15"/>
    </row>
    <row r="258" spans="1:14" s="3" customFormat="1" ht="26.25" customHeight="1">
      <c r="A258" s="26" t="s">
        <v>342</v>
      </c>
      <c r="B258" s="26" t="s">
        <v>348</v>
      </c>
      <c r="C258" s="26" t="s">
        <v>334</v>
      </c>
      <c r="D258" s="41">
        <v>250</v>
      </c>
      <c r="E258" s="41">
        <f t="shared" si="10"/>
        <v>52.5</v>
      </c>
      <c r="F258" s="28">
        <f t="shared" si="11"/>
        <v>302.5</v>
      </c>
      <c r="G258" s="29">
        <f t="shared" si="12"/>
        <v>430.41872271643302</v>
      </c>
      <c r="H258" s="30">
        <v>430.42</v>
      </c>
      <c r="I258" s="52">
        <f t="shared" si="13"/>
        <v>355.72</v>
      </c>
      <c r="J258" s="51">
        <f t="shared" si="14"/>
        <v>74.699999999999989</v>
      </c>
      <c r="K258" s="29">
        <f t="shared" si="15"/>
        <v>1.2772835669920823E-3</v>
      </c>
      <c r="L258" s="9"/>
      <c r="M258" s="14"/>
      <c r="N258" s="15"/>
    </row>
    <row r="259" spans="1:14" s="3" customFormat="1" ht="26.25" customHeight="1">
      <c r="A259" s="26" t="s">
        <v>343</v>
      </c>
      <c r="B259" s="26" t="s">
        <v>349</v>
      </c>
      <c r="C259" s="26" t="s">
        <v>334</v>
      </c>
      <c r="D259" s="41">
        <v>120</v>
      </c>
      <c r="E259" s="41">
        <f t="shared" si="10"/>
        <v>25.2</v>
      </c>
      <c r="F259" s="28">
        <f t="shared" si="11"/>
        <v>145.19999999999999</v>
      </c>
      <c r="G259" s="29">
        <f t="shared" si="12"/>
        <v>206.60098690388784</v>
      </c>
      <c r="H259" s="30">
        <v>206.6</v>
      </c>
      <c r="I259" s="52">
        <f t="shared" si="13"/>
        <v>170.74</v>
      </c>
      <c r="J259" s="51">
        <f t="shared" si="14"/>
        <v>35.859999999999985</v>
      </c>
      <c r="K259" s="29">
        <f t="shared" si="15"/>
        <v>-9.8690388784916649E-4</v>
      </c>
      <c r="L259" s="9"/>
      <c r="M259" s="14"/>
      <c r="N259" s="15"/>
    </row>
    <row r="260" spans="1:14" s="3" customFormat="1" ht="26.25" customHeight="1">
      <c r="A260" s="26" t="s">
        <v>344</v>
      </c>
      <c r="B260" s="26" t="s">
        <v>350</v>
      </c>
      <c r="C260" s="26" t="s">
        <v>334</v>
      </c>
      <c r="D260" s="41">
        <v>25</v>
      </c>
      <c r="E260" s="41">
        <f t="shared" si="10"/>
        <v>5.25</v>
      </c>
      <c r="F260" s="28">
        <f t="shared" si="11"/>
        <v>30.25</v>
      </c>
      <c r="G260" s="29">
        <f t="shared" si="12"/>
        <v>43.041872271643307</v>
      </c>
      <c r="H260" s="30">
        <v>43.04</v>
      </c>
      <c r="I260" s="52">
        <f t="shared" si="13"/>
        <v>35.57</v>
      </c>
      <c r="J260" s="51">
        <f t="shared" si="14"/>
        <v>7.4699999999999989</v>
      </c>
      <c r="K260" s="29">
        <f t="shared" si="15"/>
        <v>-1.8722716433074993E-3</v>
      </c>
      <c r="L260" s="9"/>
      <c r="M260" s="14"/>
      <c r="N260" s="15"/>
    </row>
    <row r="261" spans="1:14" s="3" customFormat="1" ht="26.25" customHeight="1">
      <c r="A261" s="26" t="s">
        <v>345</v>
      </c>
      <c r="B261" s="26" t="s">
        <v>351</v>
      </c>
      <c r="C261" s="26" t="s">
        <v>334</v>
      </c>
      <c r="D261" s="41">
        <v>35</v>
      </c>
      <c r="E261" s="41">
        <f t="shared" si="10"/>
        <v>7.35</v>
      </c>
      <c r="F261" s="28">
        <f t="shared" si="11"/>
        <v>42.35</v>
      </c>
      <c r="G261" s="29">
        <f t="shared" si="12"/>
        <v>60.258621180300629</v>
      </c>
      <c r="H261" s="30">
        <v>60.26</v>
      </c>
      <c r="I261" s="52">
        <f t="shared" si="13"/>
        <v>49.8</v>
      </c>
      <c r="J261" s="51">
        <f t="shared" si="14"/>
        <v>10.46</v>
      </c>
      <c r="K261" s="29">
        <f t="shared" si="15"/>
        <v>1.3788196993687052E-3</v>
      </c>
      <c r="L261" s="9"/>
      <c r="M261" s="14"/>
      <c r="N261" s="15"/>
    </row>
    <row r="262" spans="1:14" s="3" customFormat="1" ht="26.25" customHeight="1">
      <c r="A262" s="26" t="s">
        <v>346</v>
      </c>
      <c r="B262" s="26" t="s">
        <v>352</v>
      </c>
      <c r="C262" s="26" t="s">
        <v>334</v>
      </c>
      <c r="D262" s="41">
        <v>80</v>
      </c>
      <c r="E262" s="41">
        <f t="shared" si="10"/>
        <v>16.8</v>
      </c>
      <c r="F262" s="28">
        <f t="shared" si="11"/>
        <v>96.8</v>
      </c>
      <c r="G262" s="29">
        <f t="shared" si="12"/>
        <v>137.73399126925858</v>
      </c>
      <c r="H262" s="30">
        <v>137.72999999999999</v>
      </c>
      <c r="I262" s="52">
        <f t="shared" si="13"/>
        <v>113.83</v>
      </c>
      <c r="J262" s="51">
        <f t="shared" si="14"/>
        <v>23.899999999999991</v>
      </c>
      <c r="K262" s="29">
        <f t="shared" si="15"/>
        <v>-3.9912692585915011E-3</v>
      </c>
      <c r="L262" s="9"/>
      <c r="M262" s="14"/>
      <c r="N262" s="15"/>
    </row>
    <row r="263" spans="1:14" s="3" customFormat="1" ht="45" customHeight="1">
      <c r="A263" s="26" t="s">
        <v>353</v>
      </c>
      <c r="B263" s="26" t="s">
        <v>386</v>
      </c>
      <c r="C263" s="26" t="s">
        <v>249</v>
      </c>
      <c r="D263" s="41">
        <v>100</v>
      </c>
      <c r="E263" s="41">
        <f t="shared" si="10"/>
        <v>21</v>
      </c>
      <c r="F263" s="28">
        <f t="shared" si="11"/>
        <v>121</v>
      </c>
      <c r="G263" s="29">
        <f t="shared" si="12"/>
        <v>172.16748908657323</v>
      </c>
      <c r="H263" s="30">
        <v>172.17</v>
      </c>
      <c r="I263" s="52">
        <f t="shared" si="13"/>
        <v>142.29</v>
      </c>
      <c r="J263" s="51">
        <f t="shared" si="14"/>
        <v>29.879999999999995</v>
      </c>
      <c r="K263" s="29">
        <f t="shared" si="15"/>
        <v>2.5109134267609079E-3</v>
      </c>
      <c r="L263" s="9"/>
      <c r="M263" s="14"/>
      <c r="N263" s="15"/>
    </row>
    <row r="264" spans="1:14" s="3" customFormat="1" ht="45" customHeight="1">
      <c r="A264" s="26" t="s">
        <v>354</v>
      </c>
      <c r="B264" s="26" t="s">
        <v>387</v>
      </c>
      <c r="C264" s="26" t="s">
        <v>355</v>
      </c>
      <c r="D264" s="41">
        <v>2</v>
      </c>
      <c r="E264" s="41">
        <f t="shared" si="10"/>
        <v>0.42</v>
      </c>
      <c r="F264" s="28">
        <f t="shared" si="11"/>
        <v>2.42</v>
      </c>
      <c r="G264" s="50">
        <f t="shared" si="12"/>
        <v>3.4433497817314644</v>
      </c>
      <c r="H264" s="51">
        <v>3.44</v>
      </c>
      <c r="I264" s="52">
        <f t="shared" si="13"/>
        <v>2.84</v>
      </c>
      <c r="J264" s="51">
        <f t="shared" si="14"/>
        <v>0.60000000000000009</v>
      </c>
      <c r="K264" s="29">
        <f t="shared" si="15"/>
        <v>-3.3497817314644962E-3</v>
      </c>
      <c r="L264" s="9"/>
      <c r="M264" s="14"/>
      <c r="N264" s="15"/>
    </row>
    <row r="265" spans="1:14">
      <c r="A265" s="26"/>
      <c r="B265" s="26"/>
      <c r="C265" s="26"/>
      <c r="D265" s="26"/>
      <c r="E265" s="41"/>
      <c r="F265" s="28"/>
      <c r="G265" s="29"/>
      <c r="H265" s="30"/>
      <c r="I265" s="30"/>
      <c r="J265" s="30"/>
      <c r="K265" s="29"/>
      <c r="L265" s="9"/>
      <c r="M265" s="14"/>
      <c r="N265" s="15"/>
    </row>
    <row r="266" spans="1:14">
      <c r="A266" s="31"/>
      <c r="B266" s="32"/>
      <c r="C266" s="33"/>
      <c r="D266" s="33"/>
      <c r="E266" s="46"/>
      <c r="F266" s="34"/>
      <c r="G266" s="35"/>
      <c r="H266" s="35"/>
      <c r="I266" s="35"/>
      <c r="J266" s="35"/>
      <c r="K266" s="35"/>
      <c r="L266" s="9"/>
    </row>
    <row r="267" spans="1:14" ht="171.75" customHeight="1">
      <c r="A267" s="65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9"/>
    </row>
    <row r="268" spans="1:14" ht="45" customHeight="1">
      <c r="A268" s="67" t="s">
        <v>403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9"/>
    </row>
    <row r="269" spans="1:14" customFormat="1">
      <c r="B269" s="21"/>
      <c r="C269" s="62"/>
      <c r="D269" s="62"/>
      <c r="E269" s="62"/>
      <c r="F269" s="62"/>
      <c r="G269" s="21"/>
      <c r="H269" s="21"/>
      <c r="I269" s="21"/>
      <c r="J269" s="21"/>
      <c r="L269" s="9"/>
      <c r="M269" s="10"/>
      <c r="N269" s="10"/>
    </row>
    <row r="270" spans="1:14" customFormat="1">
      <c r="E270" s="48"/>
      <c r="L270" s="9"/>
      <c r="M270" s="10"/>
      <c r="N270" s="10"/>
    </row>
    <row r="271" spans="1:14" customFormat="1" ht="18.75" customHeight="1">
      <c r="E271" s="48"/>
      <c r="L271" s="9"/>
      <c r="M271" s="10"/>
      <c r="N271" s="10"/>
    </row>
    <row r="272" spans="1:14" customFormat="1">
      <c r="E272" s="48"/>
      <c r="L272" s="9"/>
      <c r="M272" s="10"/>
      <c r="N272" s="10"/>
    </row>
    <row r="273" spans="5:14" customFormat="1" ht="47.25" customHeight="1">
      <c r="E273" s="48"/>
      <c r="L273" s="9"/>
      <c r="M273" s="10"/>
      <c r="N273" s="10"/>
    </row>
    <row r="274" spans="5:14" customFormat="1">
      <c r="E274" s="48"/>
      <c r="L274" s="9"/>
      <c r="M274" s="10"/>
      <c r="N274" s="10"/>
    </row>
    <row r="275" spans="5:14" customFormat="1">
      <c r="E275" s="48"/>
      <c r="L275" s="9"/>
      <c r="M275" s="10"/>
      <c r="N275" s="10"/>
    </row>
    <row r="276" spans="5:14" customFormat="1">
      <c r="E276" s="48"/>
      <c r="L276" s="9"/>
      <c r="M276" s="10"/>
      <c r="N276" s="10"/>
    </row>
    <row r="277" spans="5:14" customFormat="1">
      <c r="E277" s="48"/>
      <c r="L277" s="9"/>
      <c r="M277" s="10"/>
      <c r="N277" s="10"/>
    </row>
    <row r="286" spans="5:14" ht="31.5" customHeight="1"/>
    <row r="293" ht="31.5" customHeight="1"/>
    <row r="299" ht="31.5" customHeight="1"/>
    <row r="308" ht="47.25" customHeight="1"/>
    <row r="332" ht="31.5" customHeight="1"/>
    <row r="343" ht="31.5" customHeight="1"/>
    <row r="364" ht="31.5" customHeight="1"/>
    <row r="370" ht="18.75" customHeight="1"/>
    <row r="373" ht="50.25" customHeight="1"/>
    <row r="388" ht="31.5" customHeight="1"/>
    <row r="396" ht="18.75" customHeight="1"/>
    <row r="398" ht="31.5" customHeight="1"/>
    <row r="404" ht="31.5" customHeight="1"/>
  </sheetData>
  <mergeCells count="8">
    <mergeCell ref="L1:M3"/>
    <mergeCell ref="C4:K4"/>
    <mergeCell ref="A4:B4"/>
    <mergeCell ref="C269:F269"/>
    <mergeCell ref="K1:K3"/>
    <mergeCell ref="B3:I3"/>
    <mergeCell ref="A267:K267"/>
    <mergeCell ref="A268:K268"/>
  </mergeCells>
  <pageMargins left="0.11811023622047245" right="0.11811023622047245" top="0.35433070866141736" bottom="0.15748031496062992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33" workbookViewId="0">
      <selection activeCell="H243" sqref="H24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NAietvertais pārrēķins</vt:lpstr>
      <vt:lpstr>Lapa1</vt:lpstr>
      <vt:lpstr>Lapa2</vt:lpstr>
      <vt:lpstr>Lapa3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Latvijas Nacionālā mākslas muzeja sniegto publisko maksas pakalpojumu cenrādi</dc:title>
  <dc:subject>Sākotnējās ietekmes novērtējuma ziņojuma (anotācijas) pielikums</dc:subject>
  <dc:creator/>
  <dc:description>M.Lāce,_x000d_
direktore,_x000d_
67325051, fakss 67357408,_x000d_
lnmm@lnmm.lv</dc:description>
  <cp:lastModifiedBy/>
  <dcterms:created xsi:type="dcterms:W3CDTF">2006-09-16T00:00:00Z</dcterms:created>
  <dcterms:modified xsi:type="dcterms:W3CDTF">2013-09-25T14:05:19Z</dcterms:modified>
</cp:coreProperties>
</file>