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185" windowWidth="13275" windowHeight="10500" activeTab="0"/>
  </bookViews>
  <sheets>
    <sheet name="Saturs" sheetId="1" r:id="rId1"/>
    <sheet name="1.1." sheetId="2" r:id="rId2"/>
    <sheet name="1.2." sheetId="3" r:id="rId3"/>
    <sheet name="1.3." sheetId="4" r:id="rId4"/>
    <sheet name="2.1.1." sheetId="5" r:id="rId5"/>
    <sheet name="2.1.2." sheetId="6" r:id="rId6"/>
    <sheet name="2.2." sheetId="7" r:id="rId7"/>
    <sheet name="3.1.1." sheetId="8" r:id="rId8"/>
    <sheet name="3.1.2." sheetId="9" r:id="rId9"/>
    <sheet name="3.2.1." sheetId="10" r:id="rId10"/>
    <sheet name="3.2.2." sheetId="11" r:id="rId11"/>
    <sheet name="3.3." sheetId="12" r:id="rId12"/>
    <sheet name="3.4." sheetId="13" r:id="rId13"/>
    <sheet name="3.5." sheetId="14" r:id="rId14"/>
  </sheets>
  <definedNames>
    <definedName name="_xlnm.Print_Titles" localSheetId="1">'1.1.'!$15:$16</definedName>
    <definedName name="_xlnm.Print_Titles" localSheetId="2">'1.2.'!$15:$16</definedName>
    <definedName name="_xlnm.Print_Titles" localSheetId="3">'1.3.'!$15:$16</definedName>
    <definedName name="_xlnm.Print_Titles" localSheetId="4">'2.1.1.'!$16:$17</definedName>
    <definedName name="_xlnm.Print_Titles" localSheetId="5">'2.1.2.'!$16:$17</definedName>
    <definedName name="_xlnm.Print_Titles" localSheetId="6">'2.2.'!$16:$17</definedName>
    <definedName name="_xlnm.Print_Titles" localSheetId="7">'3.1.1.'!$16:$17</definedName>
    <definedName name="_xlnm.Print_Titles" localSheetId="8">'3.1.2.'!$16:$17</definedName>
    <definedName name="_xlnm.Print_Titles" localSheetId="9">'3.2.1.'!$16:$17</definedName>
    <definedName name="_xlnm.Print_Titles" localSheetId="10">'3.2.2.'!$16:$17</definedName>
    <definedName name="_xlnm.Print_Titles" localSheetId="11">'3.3.'!$16:$17</definedName>
  </definedNames>
  <calcPr fullCalcOnLoad="1"/>
</workbook>
</file>

<file path=xl/sharedStrings.xml><?xml version="1.0" encoding="utf-8"?>
<sst xmlns="http://schemas.openxmlformats.org/spreadsheetml/2006/main" count="844" uniqueCount="96">
  <si>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</si>
  <si>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</si>
  <si>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</si>
  <si>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</si>
  <si>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</si>
  <si>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</si>
  <si>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</si>
  <si>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</si>
  <si>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</si>
  <si>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</si>
  <si>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</si>
  <si>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</si>
  <si>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</si>
  <si>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</si>
  <si>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</si>
  <si>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</si>
  <si>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</si>
  <si>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Ēku, telpu īre un noma</t>
  </si>
  <si>
    <t> Transportlīdzekļu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</si>
  <si>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</si>
  <si>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</si>
  <si>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</si>
  <si>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</si>
  <si>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</si>
  <si>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</si>
  <si>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</si>
  <si>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Budžeta iestāžu nekustamā īpašuma nodokļa (t.sk. zemes nodokļa parāda) maksājumi budžetā</t>
  </si>
  <si>
    <t>Budžeta iestāžu dabas resursu nodokļa maksājumi</t>
  </si>
  <si>
    <t xml:space="preserve"> Saimniecības pamatlīdzekļi</t>
  </si>
  <si>
    <t> Pārējie budžeta iestāžu pārskaitītie nodokļi un nodevas</t>
  </si>
  <si>
    <t> Izdevumi par ūdeni un kanalizāciju</t>
  </si>
  <si>
    <t> Izdevumi par elektroenerģiju</t>
  </si>
  <si>
    <t> Izdevumi periodikas iegādei</t>
  </si>
  <si>
    <t>Pakalpojumu izmaksas kopā</t>
  </si>
  <si>
    <t>Biroja preces</t>
  </si>
  <si>
    <t>1. Modulārās apmācības un profesionālās pilnveides kursi</t>
  </si>
  <si>
    <t>1.1. 120 stundu programma</t>
  </si>
  <si>
    <t>Pārējie sakaru pakalpojumi</t>
  </si>
  <si>
    <t>Mācību līdzekļi un materiāli</t>
  </si>
  <si>
    <t>Iekārtas, inventāra un aparatūras remonts, tehniskā apkalpošana</t>
  </si>
  <si>
    <t>Normatīvajos aktos noteiktie darba devēja veselības izdevumi darba ņēmējiem</t>
  </si>
  <si>
    <t>Pārējie iestādes administratīvie izdevumi un ar iestādes darbības nodrošināšanu saistītie pakalpojumi</t>
  </si>
  <si>
    <t>Ēku, būvju un telpu remonts</t>
  </si>
  <si>
    <t>Pārējie informācijas tehnoloģiju pakalpojumi</t>
  </si>
  <si>
    <t>iekārtu un inventāra īre un noma</t>
  </si>
  <si>
    <t>Pamatlīdzekļu izveidošana un nepabeigtā būvniecība</t>
  </si>
  <si>
    <t>kapitālais remonts un rekonstrukcija</t>
  </si>
  <si>
    <t>2. Profesionālās vidusskolas izglītības programmas</t>
  </si>
  <si>
    <t>2.1. Izglītības programmas dienas nodaļā</t>
  </si>
  <si>
    <t>2.1.1. Ēdināšanas pakalpojumi</t>
  </si>
  <si>
    <t>Kapitālais remonts un rekonstrukcija</t>
  </si>
  <si>
    <t>2.1.2. Datorsistēmas</t>
  </si>
  <si>
    <t>Datortehnika, sakaru un cita biroja tehnika</t>
  </si>
  <si>
    <t>2.2. Atkārtota zināšanu pārbaude (ieskaite, eksāmens)</t>
  </si>
  <si>
    <t>3. Koledžas studiju programmas</t>
  </si>
  <si>
    <t>3.1. Studiju programmu virzieni pilna laika studijām</t>
  </si>
  <si>
    <t>3.1.1. Ekonomika</t>
  </si>
  <si>
    <t>3.1.2. Informācijas tehnoloģija, datortehnika, elektronika, telekomunikācijas, datorvadība un datorzinātnes</t>
  </si>
  <si>
    <t>3.2. Studiju programmu virzieni nepilna laika studijām</t>
  </si>
  <si>
    <t>3.2.1. Ekonomika</t>
  </si>
  <si>
    <t>3.2.2. Viesnīcu un restorānu serviss, tūrisma un atpūtas organizācija</t>
  </si>
  <si>
    <t xml:space="preserve"> Budžeta iestāžu pievienotās vērtības nodokļa maksājumi </t>
  </si>
  <si>
    <t>3.3. Atkārtota zināšanu pārbaude (ieskaite, eksāmens, kursa darbs)</t>
  </si>
  <si>
    <t>3.4. Atkārtota pārbaude, ja konstatēts mācību darba plaģiātisms (kursa darbs, kvalifikācijas darbs)</t>
  </si>
  <si>
    <t xml:space="preserve">3.5. Tiesību atjaunošana kvalifikācijas darba izstrādāšanai un aizstāvēšanai </t>
  </si>
  <si>
    <t>Zemes noma</t>
  </si>
  <si>
    <t>1.2. 150 stundu programma</t>
  </si>
  <si>
    <t>1.3. 570 stundu programma</t>
  </si>
  <si>
    <t>Atalgojums</t>
  </si>
  <si>
    <t>Darba devēja valsts sociālās apdrošināšanas obligātās iemaksas, sociāla rakstura pabalsti un kompensācijas</t>
  </si>
  <si>
    <t>2013. gads un turpmāk</t>
  </si>
  <si>
    <t>Izmaksu apjoms noteiktā laikposmā viena maksas pakalpojuma veida nodrošināšanai (2014)</t>
  </si>
  <si>
    <t>Iekārtu un inventāra īre un noma</t>
  </si>
  <si>
    <t xml:space="preserve">                                                                   (amats)    (vārds, uzvārds)    (paraksts)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</si>
  <si>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</si>
  <si>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</si>
  <si>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</si>
  <si>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</si>
  <si>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</si>
  <si>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</si>
  <si>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Izmaksu apjoms noteiktā laikposmā viena maksas pakalpojuma veida nodrošināšanai (2013.gada II pusgads)</t>
  </si>
  <si>
    <t>Aprēķinu sastādīja: SIVA Finanšu nodaļas vadītāja Gunta Apele</t>
  </si>
  <si>
    <t>Sociālās integrācijas valsts aģentūras</t>
  </si>
  <si>
    <t>direktora p.i. I.Misūna</t>
  </si>
  <si>
    <t>2013.gada 19.jūnijā</t>
  </si>
  <si>
    <t>1.pielikums</t>
  </si>
  <si>
    <t>sākotnējās ietekmes novērtējuma ziņojumam (anotācijai)</t>
  </si>
  <si>
    <t xml:space="preserve"> I.Ķīse, 67021651</t>
  </si>
  <si>
    <t>Inese.Kise@lm.gov.lv,</t>
  </si>
  <si>
    <t>fakss 67021678</t>
  </si>
  <si>
    <t>Labklājības ministre</t>
  </si>
  <si>
    <t>I.Viņķele</t>
  </si>
  <si>
    <t>Satura rādītājs</t>
  </si>
  <si>
    <t xml:space="preserve">valstas aģentūras sniegto maksas pakalpojumu cenrādi" </t>
  </si>
  <si>
    <t xml:space="preserve">Ministru kabineta noteikumu projekta "Noteikumi par Sociālās integrācijas  </t>
  </si>
  <si>
    <t>29.08.2013. 15:10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</si>
</sst>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00000"/>
    <numFmt numFmtId="183" formatCode="0.0000000000000"/>
    <numFmt numFmtId="184" formatCode="0.00000000000000"/>
  </numFmts>
  <fonts count="5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57" applyFont="1" applyBorder="1">
      <alignment/>
      <protection/>
    </xf>
    <xf numFmtId="0" fontId="2" fillId="0" borderId="12" xfId="57" applyFont="1" applyBorder="1">
      <alignment/>
      <protection/>
    </xf>
    <xf numFmtId="0" fontId="2" fillId="0" borderId="0" xfId="57" applyFont="1" applyAlignment="1">
      <alignment horizontal="center"/>
      <protection/>
    </xf>
    <xf numFmtId="0" fontId="3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57" applyFont="1" applyBorder="1" applyAlignment="1">
      <alignment horizontal="center"/>
      <protection/>
    </xf>
    <xf numFmtId="173" fontId="4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0" fontId="3" fillId="0" borderId="0" xfId="0" applyFont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left" vertical="top"/>
    </xf>
    <xf numFmtId="2" fontId="4" fillId="0" borderId="10" xfId="0" applyNumberFormat="1" applyFont="1" applyBorder="1" applyAlignment="1">
      <alignment horizontal="center" vertical="top" wrapText="1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8" fillId="0" borderId="0" xfId="53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57" applyFont="1" applyAlignment="1">
      <alignment wrapText="1"/>
      <protection/>
    </xf>
    <xf numFmtId="0" fontId="2" fillId="0" borderId="14" xfId="57" applyFont="1" applyBorder="1" applyAlignment="1">
      <alignment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57" applyFont="1" applyBorder="1" applyAlignment="1">
      <alignment wrapText="1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53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Layout" workbookViewId="0" topLeftCell="A1">
      <selection activeCell="C2" sqref="C2:L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36.57421875" style="0" customWidth="1"/>
    <col min="5" max="5" width="18.421875" style="0" customWidth="1"/>
    <col min="6" max="6" width="7.00390625" style="0" customWidth="1"/>
    <col min="7" max="11" width="9.140625" style="0" hidden="1" customWidth="1"/>
    <col min="12" max="12" width="12.00390625" style="0" customWidth="1"/>
    <col min="13" max="13" width="9.140625" style="0" customWidth="1"/>
  </cols>
  <sheetData>
    <row r="1" spans="2:13" ht="15.75">
      <c r="B1" s="78"/>
      <c r="C1" s="78"/>
      <c r="D1" s="83" t="s">
        <v>85</v>
      </c>
      <c r="E1" s="83"/>
      <c r="F1" s="83"/>
      <c r="G1" s="83"/>
      <c r="H1" s="83"/>
      <c r="I1" s="83"/>
      <c r="J1" s="83"/>
      <c r="K1" s="83"/>
      <c r="L1" s="83"/>
      <c r="M1" s="78"/>
    </row>
    <row r="2" spans="3:13" ht="15.75">
      <c r="C2" s="83" t="s">
        <v>94</v>
      </c>
      <c r="D2" s="83"/>
      <c r="E2" s="83"/>
      <c r="F2" s="83"/>
      <c r="G2" s="83"/>
      <c r="H2" s="83"/>
      <c r="I2" s="83"/>
      <c r="J2" s="83"/>
      <c r="K2" s="83"/>
      <c r="L2" s="83"/>
      <c r="M2" s="78"/>
    </row>
    <row r="3" spans="3:13" ht="15.75">
      <c r="C3" s="83" t="s">
        <v>93</v>
      </c>
      <c r="D3" s="83"/>
      <c r="E3" s="83"/>
      <c r="F3" s="83"/>
      <c r="G3" s="83"/>
      <c r="H3" s="83"/>
      <c r="I3" s="83"/>
      <c r="J3" s="83"/>
      <c r="K3" s="83"/>
      <c r="L3" s="83"/>
      <c r="M3" s="78"/>
    </row>
    <row r="4" spans="3:13" ht="15.75">
      <c r="C4" s="83" t="s">
        <v>86</v>
      </c>
      <c r="D4" s="83"/>
      <c r="E4" s="83"/>
      <c r="F4" s="83"/>
      <c r="G4" s="83"/>
      <c r="H4" s="83"/>
      <c r="I4" s="83"/>
      <c r="J4" s="83"/>
      <c r="K4" s="83"/>
      <c r="L4" s="83"/>
      <c r="M4" s="78"/>
    </row>
    <row r="5" spans="3:12" ht="15.75">
      <c r="C5" s="68"/>
      <c r="D5" s="68"/>
      <c r="E5" s="68"/>
      <c r="F5" s="78"/>
      <c r="G5" s="78"/>
      <c r="H5" s="78"/>
      <c r="I5" s="78"/>
      <c r="J5" s="78"/>
      <c r="K5" s="78"/>
      <c r="L5" s="78"/>
    </row>
    <row r="6" spans="3:13" ht="15.75"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8" spans="3:5" ht="15.75">
      <c r="C8" s="89" t="s">
        <v>92</v>
      </c>
      <c r="D8" s="89"/>
      <c r="E8" s="89"/>
    </row>
    <row r="9" spans="3:11" ht="27" customHeight="1">
      <c r="C9" s="71"/>
      <c r="D9" s="71"/>
      <c r="E9" s="71"/>
      <c r="F9" s="71"/>
      <c r="G9" s="71"/>
      <c r="H9" s="71"/>
      <c r="I9" s="71"/>
      <c r="J9" s="71"/>
      <c r="K9" s="71"/>
    </row>
    <row r="10" spans="3:13" ht="15.75">
      <c r="C10" s="73" t="s">
        <v>36</v>
      </c>
      <c r="D10" s="73"/>
      <c r="E10" s="74"/>
      <c r="F10" s="75"/>
      <c r="G10" s="75"/>
      <c r="H10" s="75"/>
      <c r="I10" s="75"/>
      <c r="J10" s="75"/>
      <c r="K10" s="75"/>
      <c r="L10" s="75"/>
      <c r="M10" s="75"/>
    </row>
    <row r="11" spans="3:13" ht="15.75">
      <c r="C11" s="73" t="s">
        <v>66</v>
      </c>
      <c r="D11" s="73"/>
      <c r="E11" s="74"/>
      <c r="F11" s="75"/>
      <c r="G11" s="75"/>
      <c r="H11" s="75"/>
      <c r="I11" s="75"/>
      <c r="J11" s="75"/>
      <c r="K11" s="75"/>
      <c r="L11" s="75"/>
      <c r="M11" s="75"/>
    </row>
    <row r="12" spans="3:13" ht="15.75">
      <c r="C12" s="73" t="s">
        <v>67</v>
      </c>
      <c r="D12" s="73"/>
      <c r="E12" s="74"/>
      <c r="F12" s="75"/>
      <c r="G12" s="75"/>
      <c r="H12" s="75"/>
      <c r="I12" s="75"/>
      <c r="J12" s="75"/>
      <c r="K12" s="75"/>
      <c r="L12" s="75"/>
      <c r="M12" s="75"/>
    </row>
    <row r="13" spans="3:13" ht="15.75">
      <c r="C13" s="73" t="s">
        <v>49</v>
      </c>
      <c r="D13" s="73"/>
      <c r="E13" s="74"/>
      <c r="F13" s="75"/>
      <c r="G13" s="75"/>
      <c r="H13" s="75"/>
      <c r="I13" s="75"/>
      <c r="J13" s="75"/>
      <c r="K13" s="75"/>
      <c r="L13" s="75"/>
      <c r="M13" s="75"/>
    </row>
    <row r="14" spans="3:13" ht="15.75">
      <c r="C14" s="73" t="s">
        <v>51</v>
      </c>
      <c r="D14" s="73"/>
      <c r="E14" s="74"/>
      <c r="F14" s="75"/>
      <c r="G14" s="75"/>
      <c r="H14" s="75"/>
      <c r="I14" s="75"/>
      <c r="J14" s="75"/>
      <c r="K14" s="75"/>
      <c r="L14" s="75"/>
      <c r="M14" s="75"/>
    </row>
    <row r="15" spans="3:13" ht="16.5" customHeight="1">
      <c r="C15" s="84" t="s">
        <v>53</v>
      </c>
      <c r="D15" s="84"/>
      <c r="E15" s="84"/>
      <c r="F15" s="84"/>
      <c r="G15" s="84"/>
      <c r="H15" s="84"/>
      <c r="I15" s="84"/>
      <c r="J15" s="84"/>
      <c r="K15" s="84"/>
      <c r="L15" s="84"/>
      <c r="M15" s="73"/>
    </row>
    <row r="16" spans="3:13" ht="15.75">
      <c r="C16" s="73" t="s">
        <v>56</v>
      </c>
      <c r="D16" s="73"/>
      <c r="E16" s="75"/>
      <c r="F16" s="75"/>
      <c r="G16" s="75"/>
      <c r="H16" s="75"/>
      <c r="I16" s="75"/>
      <c r="J16" s="75"/>
      <c r="K16" s="75"/>
      <c r="L16" s="75"/>
      <c r="M16" s="75"/>
    </row>
    <row r="17" spans="3:13" ht="15" customHeight="1">
      <c r="C17" s="73" t="s">
        <v>57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3:13" ht="15.75">
      <c r="C18" s="73" t="s">
        <v>59</v>
      </c>
      <c r="D18" s="73"/>
      <c r="E18" s="76"/>
      <c r="F18" s="76"/>
      <c r="G18" s="75"/>
      <c r="H18" s="75"/>
      <c r="I18" s="75"/>
      <c r="J18" s="75"/>
      <c r="K18" s="75"/>
      <c r="L18" s="75"/>
      <c r="M18" s="75"/>
    </row>
    <row r="19" spans="3:13" ht="15" customHeight="1">
      <c r="C19" s="85" t="s">
        <v>60</v>
      </c>
      <c r="D19" s="85"/>
      <c r="E19" s="85"/>
      <c r="F19" s="85"/>
      <c r="G19" s="85"/>
      <c r="H19" s="85"/>
      <c r="I19" s="85"/>
      <c r="J19" s="85"/>
      <c r="K19" s="85"/>
      <c r="L19" s="85"/>
      <c r="M19" s="81"/>
    </row>
    <row r="20" spans="3:13" ht="15" customHeight="1">
      <c r="C20" s="85" t="s">
        <v>62</v>
      </c>
      <c r="D20" s="85"/>
      <c r="E20" s="85"/>
      <c r="F20" s="85"/>
      <c r="G20" s="85"/>
      <c r="H20" s="85"/>
      <c r="I20" s="85"/>
      <c r="J20" s="85"/>
      <c r="K20" s="85"/>
      <c r="L20" s="85"/>
      <c r="M20" s="81"/>
    </row>
    <row r="21" spans="3:13" ht="15" customHeight="1">
      <c r="C21" s="85" t="s">
        <v>63</v>
      </c>
      <c r="D21" s="85"/>
      <c r="E21" s="85"/>
      <c r="F21" s="85"/>
      <c r="G21" s="85"/>
      <c r="H21" s="85"/>
      <c r="I21" s="85"/>
      <c r="J21" s="85"/>
      <c r="K21" s="85"/>
      <c r="L21" s="85"/>
      <c r="M21" s="80"/>
    </row>
    <row r="22" spans="3:13" ht="15" customHeight="1">
      <c r="C22" s="85" t="s">
        <v>64</v>
      </c>
      <c r="D22" s="85"/>
      <c r="E22" s="85"/>
      <c r="F22" s="81"/>
      <c r="G22" s="81"/>
      <c r="H22" s="81"/>
      <c r="I22" s="81"/>
      <c r="J22" s="81"/>
      <c r="K22" s="81"/>
      <c r="L22" s="81"/>
      <c r="M22" s="81"/>
    </row>
    <row r="27" ht="12.75">
      <c r="P27" s="72"/>
    </row>
    <row r="36" spans="3:4" ht="12.75">
      <c r="C36" s="86"/>
      <c r="D36" s="86"/>
    </row>
    <row r="37" spans="3:4" ht="12.75">
      <c r="C37" s="87"/>
      <c r="D37" s="88"/>
    </row>
    <row r="38" spans="3:4" ht="12.75">
      <c r="C38" s="88"/>
      <c r="D38" s="88"/>
    </row>
    <row r="39" spans="3:4" ht="12.75">
      <c r="C39" s="88"/>
      <c r="D39" s="88"/>
    </row>
  </sheetData>
  <sheetProtection/>
  <mergeCells count="14">
    <mergeCell ref="C36:D36"/>
    <mergeCell ref="C37:D37"/>
    <mergeCell ref="C38:D38"/>
    <mergeCell ref="C39:D39"/>
    <mergeCell ref="C8:E8"/>
    <mergeCell ref="C20:L20"/>
    <mergeCell ref="C22:E22"/>
    <mergeCell ref="C21:L21"/>
    <mergeCell ref="D1:L1"/>
    <mergeCell ref="C2:L2"/>
    <mergeCell ref="C3:L3"/>
    <mergeCell ref="C4:L4"/>
    <mergeCell ref="C15:L15"/>
    <mergeCell ref="C19:L19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Layout" zoomScaleNormal="90" workbookViewId="0" topLeftCell="A1">
      <selection activeCell="A7" sqref="A7:E7"/>
    </sheetView>
  </sheetViews>
  <sheetFormatPr defaultColWidth="9.140625" defaultRowHeight="12.75"/>
  <cols>
    <col min="1" max="1" width="15.7109375" style="2" customWidth="1"/>
    <col min="2" max="2" width="52.7109375" style="2" customWidth="1"/>
    <col min="3" max="3" width="17.57421875" style="2" hidden="1" customWidth="1"/>
    <col min="4" max="4" width="18.57421875" style="2" customWidth="1"/>
    <col min="5" max="5" width="18.00390625" style="2" customWidth="1"/>
    <col min="6" max="16384" width="9.140625" style="2" customWidth="1"/>
  </cols>
  <sheetData>
    <row r="1" spans="1:5" s="5" customFormat="1" ht="15">
      <c r="A1" s="2"/>
      <c r="B1" s="3"/>
      <c r="C1" s="4"/>
      <c r="E1" s="3" t="s">
        <v>11</v>
      </c>
    </row>
    <row r="2" spans="1:5" s="5" customFormat="1" ht="15">
      <c r="A2" s="2"/>
      <c r="B2" s="44"/>
      <c r="C2" s="44"/>
      <c r="E2" s="3" t="s">
        <v>82</v>
      </c>
    </row>
    <row r="3" spans="1:5" s="5" customFormat="1" ht="15" customHeight="1">
      <c r="A3" s="2"/>
      <c r="B3" s="44"/>
      <c r="C3" s="44"/>
      <c r="E3" s="45" t="s">
        <v>83</v>
      </c>
    </row>
    <row r="4" spans="1:5" s="5" customFormat="1" ht="15.75" customHeight="1">
      <c r="A4" s="2"/>
      <c r="B4" s="3"/>
      <c r="C4" s="3"/>
      <c r="E4" s="3" t="s">
        <v>73</v>
      </c>
    </row>
    <row r="5" spans="1:5" s="5" customFormat="1" ht="15">
      <c r="A5" s="2"/>
      <c r="B5" s="2"/>
      <c r="C5" s="6"/>
      <c r="E5" s="45" t="s">
        <v>84</v>
      </c>
    </row>
    <row r="6" spans="2:3" ht="15">
      <c r="B6" s="96"/>
      <c r="C6" s="96"/>
    </row>
    <row r="7" spans="1:5" ht="15.75" customHeight="1">
      <c r="A7" s="94" t="s">
        <v>10</v>
      </c>
      <c r="B7" s="94"/>
      <c r="C7" s="94"/>
      <c r="D7" s="94"/>
      <c r="E7" s="94"/>
    </row>
    <row r="8" spans="2:3" ht="15.75" customHeight="1">
      <c r="B8" s="92"/>
      <c r="C8" s="92"/>
    </row>
    <row r="9" spans="1:3" ht="15.75" customHeight="1">
      <c r="A9" s="93" t="s">
        <v>1</v>
      </c>
      <c r="B9" s="93"/>
      <c r="C9" s="93"/>
    </row>
    <row r="10" spans="1:3" ht="15.75" customHeight="1">
      <c r="A10" s="93" t="s">
        <v>0</v>
      </c>
      <c r="B10" s="93"/>
      <c r="C10" s="93"/>
    </row>
    <row r="11" spans="1:3" ht="15">
      <c r="A11" s="8"/>
      <c r="B11" s="93" t="s">
        <v>54</v>
      </c>
      <c r="C11" s="93"/>
    </row>
    <row r="12" spans="1:5" ht="20.25" customHeight="1">
      <c r="A12" s="8"/>
      <c r="B12" s="93" t="s">
        <v>58</v>
      </c>
      <c r="C12" s="93"/>
      <c r="D12" s="93"/>
      <c r="E12" s="93"/>
    </row>
    <row r="13" spans="1:3" ht="15">
      <c r="A13" s="8"/>
      <c r="B13" s="93" t="s">
        <v>59</v>
      </c>
      <c r="C13" s="93"/>
    </row>
    <row r="14" spans="1:3" ht="15">
      <c r="A14" s="8" t="s">
        <v>2</v>
      </c>
      <c r="B14" s="8" t="s">
        <v>70</v>
      </c>
      <c r="C14" s="8"/>
    </row>
    <row r="15" spans="2:3" ht="15">
      <c r="B15" s="9"/>
      <c r="C15" s="6"/>
    </row>
    <row r="16" spans="1:5" ht="117.75" customHeight="1">
      <c r="A16" s="10" t="s">
        <v>3</v>
      </c>
      <c r="B16" s="10" t="s">
        <v>4</v>
      </c>
      <c r="C16" s="10" t="s">
        <v>5</v>
      </c>
      <c r="D16" s="10" t="s">
        <v>80</v>
      </c>
      <c r="E16" s="10" t="s">
        <v>71</v>
      </c>
    </row>
    <row r="17" spans="1:5" ht="15">
      <c r="A17" s="11">
        <v>1</v>
      </c>
      <c r="B17" s="12">
        <v>2</v>
      </c>
      <c r="C17" s="11">
        <v>3</v>
      </c>
      <c r="D17" s="11">
        <v>3</v>
      </c>
      <c r="E17" s="11">
        <v>4</v>
      </c>
    </row>
    <row r="18" spans="1:5" ht="15">
      <c r="A18" s="11"/>
      <c r="B18" s="13" t="s">
        <v>6</v>
      </c>
      <c r="C18" s="14"/>
      <c r="D18" s="15"/>
      <c r="E18" s="15"/>
    </row>
    <row r="19" spans="1:5" ht="15">
      <c r="A19" s="46">
        <v>1100</v>
      </c>
      <c r="B19" s="16" t="s">
        <v>68</v>
      </c>
      <c r="C19" s="31">
        <v>3128.63</v>
      </c>
      <c r="D19" s="52">
        <f>C19/15*8</f>
        <v>1668.6026666666667</v>
      </c>
      <c r="E19" s="52">
        <f>C19/15*4</f>
        <v>834.3013333333333</v>
      </c>
    </row>
    <row r="20" spans="1:5" ht="30">
      <c r="A20" s="46">
        <v>1200</v>
      </c>
      <c r="B20" s="17" t="s">
        <v>69</v>
      </c>
      <c r="C20" s="31">
        <v>865.37</v>
      </c>
      <c r="D20" s="52">
        <f aca="true" t="shared" si="0" ref="D20:D63">C20/15*8</f>
        <v>461.53066666666666</v>
      </c>
      <c r="E20" s="52">
        <f aca="true" t="shared" si="1" ref="E20:E63">C20/15*4</f>
        <v>230.76533333333333</v>
      </c>
    </row>
    <row r="21" spans="1:5" ht="16.5" customHeight="1">
      <c r="A21" s="46">
        <v>2219</v>
      </c>
      <c r="B21" s="16" t="s">
        <v>37</v>
      </c>
      <c r="C21" s="31">
        <v>55.75</v>
      </c>
      <c r="D21" s="52">
        <f t="shared" si="0"/>
        <v>29.733333333333334</v>
      </c>
      <c r="E21" s="52">
        <f t="shared" si="1"/>
        <v>14.866666666666667</v>
      </c>
    </row>
    <row r="22" spans="1:5" ht="15">
      <c r="A22" s="46">
        <v>2222</v>
      </c>
      <c r="B22" s="17" t="s">
        <v>30</v>
      </c>
      <c r="C22" s="31">
        <v>958.64</v>
      </c>
      <c r="D22" s="52">
        <f t="shared" si="0"/>
        <v>511.27466666666663</v>
      </c>
      <c r="E22" s="52">
        <f t="shared" si="1"/>
        <v>255.63733333333332</v>
      </c>
    </row>
    <row r="23" spans="1:5" ht="15">
      <c r="A23" s="46">
        <v>2223</v>
      </c>
      <c r="B23" s="17" t="s">
        <v>31</v>
      </c>
      <c r="C23" s="31">
        <v>261.39</v>
      </c>
      <c r="D23" s="52">
        <f t="shared" si="0"/>
        <v>139.408</v>
      </c>
      <c r="E23" s="52">
        <f t="shared" si="1"/>
        <v>69.704</v>
      </c>
    </row>
    <row r="24" spans="1:5" ht="29.25" customHeight="1">
      <c r="A24" s="46">
        <v>2243</v>
      </c>
      <c r="B24" s="17" t="s">
        <v>39</v>
      </c>
      <c r="C24" s="31">
        <v>25.15</v>
      </c>
      <c r="D24" s="52">
        <f t="shared" si="0"/>
        <v>13.413333333333332</v>
      </c>
      <c r="E24" s="52">
        <f t="shared" si="1"/>
        <v>6.706666666666666</v>
      </c>
    </row>
    <row r="25" spans="1:5" ht="15.75" customHeight="1">
      <c r="A25" s="46">
        <v>2244</v>
      </c>
      <c r="B25" s="17" t="s">
        <v>15</v>
      </c>
      <c r="C25" s="31">
        <v>823.94</v>
      </c>
      <c r="D25" s="52">
        <f t="shared" si="0"/>
        <v>439.4346666666667</v>
      </c>
      <c r="E25" s="52">
        <f t="shared" si="1"/>
        <v>219.71733333333336</v>
      </c>
    </row>
    <row r="26" spans="1:5" ht="15.75" customHeight="1">
      <c r="A26" s="46">
        <v>2251</v>
      </c>
      <c r="B26" s="17" t="s">
        <v>12</v>
      </c>
      <c r="C26" s="31">
        <v>326.94</v>
      </c>
      <c r="D26" s="52">
        <f t="shared" si="0"/>
        <v>174.368</v>
      </c>
      <c r="E26" s="52">
        <f t="shared" si="1"/>
        <v>87.184</v>
      </c>
    </row>
    <row r="27" spans="1:5" ht="15">
      <c r="A27" s="46">
        <v>2261</v>
      </c>
      <c r="B27" s="17" t="s">
        <v>17</v>
      </c>
      <c r="C27" s="31">
        <v>12.06</v>
      </c>
      <c r="D27" s="52">
        <f t="shared" si="0"/>
        <v>6.432</v>
      </c>
      <c r="E27" s="52">
        <f t="shared" si="1"/>
        <v>3.216</v>
      </c>
    </row>
    <row r="28" spans="1:5" ht="15" customHeight="1">
      <c r="A28" s="46">
        <v>2279</v>
      </c>
      <c r="B28" s="17" t="s">
        <v>19</v>
      </c>
      <c r="C28" s="31">
        <v>134.38</v>
      </c>
      <c r="D28" s="52">
        <f t="shared" si="0"/>
        <v>71.66933333333333</v>
      </c>
      <c r="E28" s="52">
        <f t="shared" si="1"/>
        <v>35.834666666666664</v>
      </c>
    </row>
    <row r="29" spans="1:5" ht="15">
      <c r="A29" s="46">
        <v>2311</v>
      </c>
      <c r="B29" s="17" t="s">
        <v>34</v>
      </c>
      <c r="C29" s="31">
        <v>50</v>
      </c>
      <c r="D29" s="52">
        <f t="shared" si="0"/>
        <v>26.666666666666668</v>
      </c>
      <c r="E29" s="52">
        <f t="shared" si="1"/>
        <v>13.333333333333334</v>
      </c>
    </row>
    <row r="30" spans="1:5" ht="15">
      <c r="A30" s="46">
        <v>2312</v>
      </c>
      <c r="B30" s="17" t="s">
        <v>21</v>
      </c>
      <c r="C30" s="31">
        <v>61.52</v>
      </c>
      <c r="D30" s="52">
        <f t="shared" si="0"/>
        <v>32.81066666666667</v>
      </c>
      <c r="E30" s="52">
        <f t="shared" si="1"/>
        <v>16.405333333333335</v>
      </c>
    </row>
    <row r="31" spans="1:5" ht="15">
      <c r="A31" s="46">
        <v>2321</v>
      </c>
      <c r="B31" s="17" t="s">
        <v>22</v>
      </c>
      <c r="C31" s="31">
        <v>1693.62</v>
      </c>
      <c r="D31" s="52">
        <f t="shared" si="0"/>
        <v>903.2639999999999</v>
      </c>
      <c r="E31" s="52">
        <f t="shared" si="1"/>
        <v>451.63199999999995</v>
      </c>
    </row>
    <row r="32" spans="1:5" ht="15.75" customHeight="1">
      <c r="A32" s="46">
        <v>2350</v>
      </c>
      <c r="B32" s="17" t="s">
        <v>24</v>
      </c>
      <c r="C32" s="31">
        <v>13.03</v>
      </c>
      <c r="D32" s="52">
        <f t="shared" si="0"/>
        <v>6.949333333333333</v>
      </c>
      <c r="E32" s="52">
        <f t="shared" si="1"/>
        <v>3.4746666666666663</v>
      </c>
    </row>
    <row r="33" spans="1:5" ht="15">
      <c r="A33" s="46">
        <v>2361</v>
      </c>
      <c r="B33" s="17" t="s">
        <v>25</v>
      </c>
      <c r="C33" s="31">
        <v>4.92</v>
      </c>
      <c r="D33" s="52">
        <f t="shared" si="0"/>
        <v>2.624</v>
      </c>
      <c r="E33" s="52">
        <f t="shared" si="1"/>
        <v>1.312</v>
      </c>
    </row>
    <row r="34" spans="1:5" ht="15">
      <c r="A34" s="48">
        <v>2370</v>
      </c>
      <c r="B34" s="17" t="s">
        <v>38</v>
      </c>
      <c r="C34" s="31">
        <v>15.86</v>
      </c>
      <c r="D34" s="52">
        <f t="shared" si="0"/>
        <v>8.458666666666666</v>
      </c>
      <c r="E34" s="52">
        <f t="shared" si="1"/>
        <v>4.229333333333333</v>
      </c>
    </row>
    <row r="35" spans="1:5" ht="29.25" customHeight="1">
      <c r="A35" s="46">
        <v>2513</v>
      </c>
      <c r="B35" s="17" t="s">
        <v>26</v>
      </c>
      <c r="C35" s="31">
        <v>140.25</v>
      </c>
      <c r="D35" s="52">
        <f t="shared" si="0"/>
        <v>74.8</v>
      </c>
      <c r="E35" s="52">
        <f t="shared" si="1"/>
        <v>37.4</v>
      </c>
    </row>
    <row r="36" spans="1:5" ht="15">
      <c r="A36" s="46"/>
      <c r="B36" s="19" t="s">
        <v>7</v>
      </c>
      <c r="C36" s="25">
        <f>SUM(C19:C35)</f>
        <v>8571.450000000003</v>
      </c>
      <c r="D36" s="55">
        <f>SUM(D19:D35)</f>
        <v>4571.439999999999</v>
      </c>
      <c r="E36" s="55">
        <f>SUM(E19:E35)</f>
        <v>2285.7199999999993</v>
      </c>
    </row>
    <row r="37" spans="1:5" ht="15">
      <c r="A37" s="49"/>
      <c r="B37" s="16" t="s">
        <v>8</v>
      </c>
      <c r="C37" s="31"/>
      <c r="D37" s="52"/>
      <c r="E37" s="52"/>
    </row>
    <row r="38" spans="1:5" ht="15">
      <c r="A38" s="46">
        <v>1100</v>
      </c>
      <c r="B38" s="16" t="s">
        <v>68</v>
      </c>
      <c r="C38" s="31">
        <v>1622.55</v>
      </c>
      <c r="D38" s="52">
        <f t="shared" si="0"/>
        <v>865.36</v>
      </c>
      <c r="E38" s="52">
        <f t="shared" si="1"/>
        <v>432.68</v>
      </c>
    </row>
    <row r="39" spans="1:5" ht="30">
      <c r="A39" s="46">
        <v>1200</v>
      </c>
      <c r="B39" s="17" t="s">
        <v>69</v>
      </c>
      <c r="C39" s="31">
        <v>390.87</v>
      </c>
      <c r="D39" s="52">
        <f t="shared" si="0"/>
        <v>208.464</v>
      </c>
      <c r="E39" s="52">
        <f t="shared" si="1"/>
        <v>104.232</v>
      </c>
    </row>
    <row r="40" spans="1:5" ht="15">
      <c r="A40" s="46">
        <v>2219</v>
      </c>
      <c r="B40" s="16" t="s">
        <v>37</v>
      </c>
      <c r="C40" s="31">
        <v>40.21</v>
      </c>
      <c r="D40" s="52">
        <f t="shared" si="0"/>
        <v>21.445333333333334</v>
      </c>
      <c r="E40" s="52">
        <f t="shared" si="1"/>
        <v>10.722666666666667</v>
      </c>
    </row>
    <row r="41" spans="1:5" ht="30">
      <c r="A41" s="46">
        <v>2234</v>
      </c>
      <c r="B41" s="17" t="s">
        <v>40</v>
      </c>
      <c r="C41" s="31">
        <v>2.99</v>
      </c>
      <c r="D41" s="52">
        <f t="shared" si="0"/>
        <v>1.5946666666666667</v>
      </c>
      <c r="E41" s="52">
        <f t="shared" si="1"/>
        <v>0.7973333333333333</v>
      </c>
    </row>
    <row r="42" spans="1:5" ht="30">
      <c r="A42" s="46">
        <v>2239</v>
      </c>
      <c r="B42" s="17" t="s">
        <v>41</v>
      </c>
      <c r="C42" s="31">
        <v>16.16</v>
      </c>
      <c r="D42" s="52">
        <f t="shared" si="0"/>
        <v>8.618666666666666</v>
      </c>
      <c r="E42" s="52">
        <f t="shared" si="1"/>
        <v>4.309333333333333</v>
      </c>
    </row>
    <row r="43" spans="1:5" ht="15">
      <c r="A43" s="46">
        <v>2241</v>
      </c>
      <c r="B43" s="17" t="s">
        <v>42</v>
      </c>
      <c r="C43" s="31">
        <v>3.39</v>
      </c>
      <c r="D43" s="52">
        <f t="shared" si="0"/>
        <v>1.808</v>
      </c>
      <c r="E43" s="52">
        <f t="shared" si="1"/>
        <v>0.904</v>
      </c>
    </row>
    <row r="44" spans="1:5" ht="15">
      <c r="A44" s="46">
        <v>2242</v>
      </c>
      <c r="B44" s="17" t="s">
        <v>13</v>
      </c>
      <c r="C44" s="31">
        <v>13.18</v>
      </c>
      <c r="D44" s="52">
        <f t="shared" si="0"/>
        <v>7.029333333333333</v>
      </c>
      <c r="E44" s="52">
        <f t="shared" si="1"/>
        <v>3.5146666666666664</v>
      </c>
    </row>
    <row r="45" spans="1:5" ht="30">
      <c r="A45" s="46">
        <v>2243</v>
      </c>
      <c r="B45" s="17" t="s">
        <v>14</v>
      </c>
      <c r="C45" s="31">
        <v>12.93</v>
      </c>
      <c r="D45" s="52">
        <f t="shared" si="0"/>
        <v>6.896</v>
      </c>
      <c r="E45" s="52">
        <f t="shared" si="1"/>
        <v>3.448</v>
      </c>
    </row>
    <row r="46" spans="1:5" ht="15">
      <c r="A46" s="46">
        <v>2244</v>
      </c>
      <c r="B46" s="17" t="s">
        <v>15</v>
      </c>
      <c r="C46" s="31">
        <v>2.86</v>
      </c>
      <c r="D46" s="52">
        <f t="shared" si="0"/>
        <v>1.5253333333333332</v>
      </c>
      <c r="E46" s="52">
        <f t="shared" si="1"/>
        <v>0.7626666666666666</v>
      </c>
    </row>
    <row r="47" spans="1:5" ht="15">
      <c r="A47" s="46">
        <v>2247</v>
      </c>
      <c r="B47" s="13" t="s">
        <v>16</v>
      </c>
      <c r="C47" s="31">
        <v>3.8</v>
      </c>
      <c r="D47" s="52">
        <f t="shared" si="0"/>
        <v>2.0266666666666664</v>
      </c>
      <c r="E47" s="52">
        <f t="shared" si="1"/>
        <v>1.0133333333333332</v>
      </c>
    </row>
    <row r="48" spans="1:5" ht="15">
      <c r="A48" s="46">
        <v>2251</v>
      </c>
      <c r="B48" s="17" t="s">
        <v>12</v>
      </c>
      <c r="C48" s="31">
        <v>29.88</v>
      </c>
      <c r="D48" s="52">
        <f t="shared" si="0"/>
        <v>15.936</v>
      </c>
      <c r="E48" s="52">
        <f t="shared" si="1"/>
        <v>7.968</v>
      </c>
    </row>
    <row r="49" spans="1:5" ht="15">
      <c r="A49" s="46">
        <v>2259</v>
      </c>
      <c r="B49" s="17" t="s">
        <v>43</v>
      </c>
      <c r="C49" s="31">
        <v>0.24</v>
      </c>
      <c r="D49" s="52">
        <f t="shared" si="0"/>
        <v>0.128</v>
      </c>
      <c r="E49" s="52">
        <f t="shared" si="1"/>
        <v>0.064</v>
      </c>
    </row>
    <row r="50" spans="1:5" ht="15">
      <c r="A50" s="46">
        <v>2262</v>
      </c>
      <c r="B50" s="17" t="s">
        <v>18</v>
      </c>
      <c r="C50" s="31">
        <v>31.41</v>
      </c>
      <c r="D50" s="52">
        <f t="shared" si="0"/>
        <v>16.752</v>
      </c>
      <c r="E50" s="52">
        <f t="shared" si="1"/>
        <v>8.376</v>
      </c>
    </row>
    <row r="51" spans="1:5" ht="15.75" customHeight="1">
      <c r="A51" s="46">
        <v>2264</v>
      </c>
      <c r="B51" s="17" t="s">
        <v>44</v>
      </c>
      <c r="C51" s="31">
        <v>0.27</v>
      </c>
      <c r="D51" s="52">
        <f t="shared" si="0"/>
        <v>0.14400000000000002</v>
      </c>
      <c r="E51" s="52">
        <f t="shared" si="1"/>
        <v>0.07200000000000001</v>
      </c>
    </row>
    <row r="52" spans="1:5" ht="15.75" customHeight="1">
      <c r="A52" s="46">
        <v>2279</v>
      </c>
      <c r="B52" s="17" t="s">
        <v>19</v>
      </c>
      <c r="C52" s="31">
        <v>3.58</v>
      </c>
      <c r="D52" s="52">
        <f t="shared" si="0"/>
        <v>1.9093333333333333</v>
      </c>
      <c r="E52" s="52">
        <f t="shared" si="1"/>
        <v>0.9546666666666667</v>
      </c>
    </row>
    <row r="53" spans="1:5" ht="15">
      <c r="A53" s="46">
        <v>2311</v>
      </c>
      <c r="B53" s="17" t="s">
        <v>20</v>
      </c>
      <c r="C53" s="31">
        <v>17.18</v>
      </c>
      <c r="D53" s="52">
        <f t="shared" si="0"/>
        <v>9.162666666666667</v>
      </c>
      <c r="E53" s="52">
        <f t="shared" si="1"/>
        <v>4.581333333333333</v>
      </c>
    </row>
    <row r="54" spans="1:5" ht="15">
      <c r="A54" s="46">
        <v>2312</v>
      </c>
      <c r="B54" s="17" t="s">
        <v>21</v>
      </c>
      <c r="C54" s="31">
        <v>3.89</v>
      </c>
      <c r="D54" s="52">
        <f t="shared" si="0"/>
        <v>2.074666666666667</v>
      </c>
      <c r="E54" s="52">
        <f t="shared" si="1"/>
        <v>1.0373333333333334</v>
      </c>
    </row>
    <row r="55" spans="1:5" ht="15">
      <c r="A55" s="46">
        <v>2322</v>
      </c>
      <c r="B55" s="17" t="s">
        <v>23</v>
      </c>
      <c r="C55" s="31">
        <v>80.28</v>
      </c>
      <c r="D55" s="52">
        <f t="shared" si="0"/>
        <v>42.816</v>
      </c>
      <c r="E55" s="52">
        <f t="shared" si="1"/>
        <v>21.408</v>
      </c>
    </row>
    <row r="56" spans="1:5" ht="16.5" customHeight="1">
      <c r="A56" s="46">
        <v>2350</v>
      </c>
      <c r="B56" s="17" t="s">
        <v>24</v>
      </c>
      <c r="C56" s="31">
        <v>80.14</v>
      </c>
      <c r="D56" s="52">
        <f t="shared" si="0"/>
        <v>42.74133333333334</v>
      </c>
      <c r="E56" s="52">
        <f t="shared" si="1"/>
        <v>21.37066666666667</v>
      </c>
    </row>
    <row r="57" spans="1:5" ht="15">
      <c r="A57" s="46">
        <v>2361</v>
      </c>
      <c r="B57" s="17" t="s">
        <v>25</v>
      </c>
      <c r="C57" s="31">
        <v>24.56</v>
      </c>
      <c r="D57" s="52">
        <f t="shared" si="0"/>
        <v>13.098666666666666</v>
      </c>
      <c r="E57" s="52">
        <f t="shared" si="1"/>
        <v>6.549333333333333</v>
      </c>
    </row>
    <row r="58" spans="1:5" ht="15">
      <c r="A58" s="46">
        <v>2400</v>
      </c>
      <c r="B58" s="17" t="s">
        <v>32</v>
      </c>
      <c r="C58" s="31">
        <v>4.51</v>
      </c>
      <c r="D58" s="52">
        <f t="shared" si="0"/>
        <v>2.405333333333333</v>
      </c>
      <c r="E58" s="52">
        <f t="shared" si="1"/>
        <v>1.2026666666666666</v>
      </c>
    </row>
    <row r="59" spans="1:5" ht="15">
      <c r="A59" s="46">
        <v>2515</v>
      </c>
      <c r="B59" s="17" t="s">
        <v>27</v>
      </c>
      <c r="C59" s="31">
        <v>12.27</v>
      </c>
      <c r="D59" s="52">
        <f t="shared" si="0"/>
        <v>6.544</v>
      </c>
      <c r="E59" s="52">
        <f t="shared" si="1"/>
        <v>3.272</v>
      </c>
    </row>
    <row r="60" spans="1:5" ht="15">
      <c r="A60" s="46">
        <v>2519</v>
      </c>
      <c r="B60" s="17" t="s">
        <v>29</v>
      </c>
      <c r="C60" s="31">
        <v>27.2</v>
      </c>
      <c r="D60" s="52">
        <f t="shared" si="0"/>
        <v>14.506666666666666</v>
      </c>
      <c r="E60" s="52">
        <f t="shared" si="1"/>
        <v>7.253333333333333</v>
      </c>
    </row>
    <row r="61" spans="1:5" ht="15">
      <c r="A61" s="46">
        <v>5232</v>
      </c>
      <c r="B61" s="17" t="s">
        <v>28</v>
      </c>
      <c r="C61" s="31">
        <v>194</v>
      </c>
      <c r="D61" s="52">
        <f t="shared" si="0"/>
        <v>103.46666666666667</v>
      </c>
      <c r="E61" s="52">
        <f t="shared" si="1"/>
        <v>51.733333333333334</v>
      </c>
    </row>
    <row r="62" spans="1:5" ht="15">
      <c r="A62" s="46">
        <v>5240</v>
      </c>
      <c r="B62" s="17" t="s">
        <v>45</v>
      </c>
      <c r="C62" s="31">
        <v>38.8</v>
      </c>
      <c r="D62" s="52">
        <f t="shared" si="0"/>
        <v>20.69333333333333</v>
      </c>
      <c r="E62" s="52">
        <f t="shared" si="1"/>
        <v>10.346666666666666</v>
      </c>
    </row>
    <row r="63" spans="1:5" ht="15">
      <c r="A63" s="46">
        <v>5250</v>
      </c>
      <c r="B63" s="17" t="s">
        <v>50</v>
      </c>
      <c r="C63" s="31">
        <v>155.2</v>
      </c>
      <c r="D63" s="52">
        <f t="shared" si="0"/>
        <v>82.77333333333333</v>
      </c>
      <c r="E63" s="52">
        <f t="shared" si="1"/>
        <v>41.38666666666666</v>
      </c>
    </row>
    <row r="64" spans="1:5" ht="15">
      <c r="A64" s="49"/>
      <c r="B64" s="21" t="s">
        <v>9</v>
      </c>
      <c r="C64" s="25">
        <f>SUM(C38:C63)</f>
        <v>2812.349999999999</v>
      </c>
      <c r="D64" s="55">
        <f>SUM(D38:D63)</f>
        <v>1499.92</v>
      </c>
      <c r="E64" s="55">
        <f>SUM(E38:E63)</f>
        <v>749.96</v>
      </c>
    </row>
    <row r="65" spans="1:5" ht="15">
      <c r="A65" s="20"/>
      <c r="B65" s="21" t="s">
        <v>33</v>
      </c>
      <c r="C65" s="25">
        <f>C64+C36</f>
        <v>11383.800000000001</v>
      </c>
      <c r="D65" s="55">
        <f>D64+D36</f>
        <v>6071.359999999999</v>
      </c>
      <c r="E65" s="55">
        <f>E64+E36</f>
        <v>3035.6799999999994</v>
      </c>
    </row>
    <row r="66" spans="1:4" ht="15">
      <c r="A66" s="22"/>
      <c r="B66" s="23"/>
      <c r="C66" s="24"/>
      <c r="D66" s="43"/>
    </row>
    <row r="67" spans="1:5" ht="15.75" customHeight="1">
      <c r="A67" s="90" t="s">
        <v>74</v>
      </c>
      <c r="B67" s="91"/>
      <c r="C67" s="32">
        <v>15</v>
      </c>
      <c r="D67" s="10">
        <v>8</v>
      </c>
      <c r="E67" s="34">
        <v>4</v>
      </c>
    </row>
    <row r="68" spans="1:5" ht="32.25" customHeight="1">
      <c r="A68" s="90" t="s">
        <v>78</v>
      </c>
      <c r="B68" s="91"/>
      <c r="C68" s="33">
        <f>C65/C67</f>
        <v>758.9200000000001</v>
      </c>
      <c r="D68" s="25">
        <f>D65/D67</f>
        <v>758.9199999999998</v>
      </c>
      <c r="E68" s="25">
        <f>E65/E67</f>
        <v>758.9199999999998</v>
      </c>
    </row>
    <row r="69" spans="1:3" ht="15">
      <c r="A69" s="23"/>
      <c r="B69" s="26"/>
      <c r="C69" s="26"/>
    </row>
    <row r="70" spans="1:5" s="1" customFormat="1" ht="15">
      <c r="A70" s="90" t="s">
        <v>75</v>
      </c>
      <c r="B70" s="91"/>
      <c r="C70" s="27"/>
      <c r="D70" s="40"/>
      <c r="E70" s="40"/>
    </row>
    <row r="71" spans="1:5" s="1" customFormat="1" ht="34.5" customHeight="1">
      <c r="A71" s="90" t="s">
        <v>79</v>
      </c>
      <c r="B71" s="91"/>
      <c r="C71" s="27"/>
      <c r="D71" s="40"/>
      <c r="E71" s="40"/>
    </row>
    <row r="72" spans="4:5" s="1" customFormat="1" ht="15">
      <c r="D72" s="29"/>
      <c r="E72" s="29"/>
    </row>
    <row r="73" spans="1:5" s="1" customFormat="1" ht="15">
      <c r="A73" s="1" t="s">
        <v>76</v>
      </c>
      <c r="D73" s="29"/>
      <c r="E73" s="29"/>
    </row>
    <row r="74" spans="4:5" s="1" customFormat="1" ht="15">
      <c r="D74" s="29"/>
      <c r="E74" s="29"/>
    </row>
    <row r="75" spans="1:2" s="1" customFormat="1" ht="15">
      <c r="A75" s="1" t="s">
        <v>81</v>
      </c>
      <c r="B75" s="28"/>
    </row>
    <row r="76" spans="2:5" s="1" customFormat="1" ht="13.5" customHeight="1">
      <c r="B76" s="29" t="s">
        <v>77</v>
      </c>
      <c r="D76" s="29"/>
      <c r="E76" s="29"/>
    </row>
  </sheetData>
  <sheetProtection/>
  <mergeCells count="12">
    <mergeCell ref="B6:C6"/>
    <mergeCell ref="A68:B68"/>
    <mergeCell ref="A9:C9"/>
    <mergeCell ref="A10:C10"/>
    <mergeCell ref="B11:C11"/>
    <mergeCell ref="A7:E7"/>
    <mergeCell ref="B13:C13"/>
    <mergeCell ref="B12:E12"/>
    <mergeCell ref="A70:B70"/>
    <mergeCell ref="A71:B71"/>
    <mergeCell ref="B8:C8"/>
    <mergeCell ref="A67:B67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600" verticalDpi="600" orientation="portrait" paperSize="9" scale="83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Layout" zoomScaleNormal="90" workbookViewId="0" topLeftCell="A1">
      <selection activeCell="A42" sqref="A42:E42"/>
    </sheetView>
  </sheetViews>
  <sheetFormatPr defaultColWidth="9.140625" defaultRowHeight="12.75"/>
  <cols>
    <col min="1" max="1" width="15.7109375" style="2" customWidth="1"/>
    <col min="2" max="2" width="70.57421875" style="2" customWidth="1"/>
    <col min="3" max="3" width="17.57421875" style="2" hidden="1" customWidth="1"/>
    <col min="4" max="4" width="17.57421875" style="2" customWidth="1"/>
    <col min="5" max="5" width="17.57421875" style="2" bestFit="1" customWidth="1"/>
    <col min="6" max="16384" width="9.140625" style="2" customWidth="1"/>
  </cols>
  <sheetData>
    <row r="1" spans="1:5" s="5" customFormat="1" ht="15">
      <c r="A1" s="2"/>
      <c r="B1" s="3"/>
      <c r="C1" s="4"/>
      <c r="E1" s="3" t="s">
        <v>11</v>
      </c>
    </row>
    <row r="2" spans="1:5" s="5" customFormat="1" ht="15">
      <c r="A2" s="2"/>
      <c r="B2" s="44"/>
      <c r="C2" s="44"/>
      <c r="E2" s="3" t="s">
        <v>82</v>
      </c>
    </row>
    <row r="3" spans="1:5" s="5" customFormat="1" ht="15" customHeight="1">
      <c r="A3" s="2"/>
      <c r="B3" s="44"/>
      <c r="C3" s="44"/>
      <c r="E3" s="45" t="s">
        <v>83</v>
      </c>
    </row>
    <row r="4" spans="1:5" s="5" customFormat="1" ht="15.75" customHeight="1">
      <c r="A4" s="2"/>
      <c r="B4" s="3"/>
      <c r="C4" s="3"/>
      <c r="E4" s="3" t="s">
        <v>73</v>
      </c>
    </row>
    <row r="5" spans="1:5" s="5" customFormat="1" ht="15">
      <c r="A5" s="2"/>
      <c r="B5" s="2"/>
      <c r="C5" s="6"/>
      <c r="E5" s="45" t="s">
        <v>84</v>
      </c>
    </row>
    <row r="6" spans="3:4" ht="15">
      <c r="C6" s="6"/>
      <c r="D6" s="6"/>
    </row>
    <row r="7" spans="1:5" ht="15.75" customHeight="1">
      <c r="A7" s="94" t="s">
        <v>10</v>
      </c>
      <c r="B7" s="94"/>
      <c r="C7" s="94"/>
      <c r="D7" s="94"/>
      <c r="E7" s="94"/>
    </row>
    <row r="8" spans="2:4" ht="15.75" customHeight="1">
      <c r="B8" s="92"/>
      <c r="C8" s="92"/>
      <c r="D8" s="7"/>
    </row>
    <row r="9" spans="1:4" ht="15.75" customHeight="1">
      <c r="A9" s="93" t="s">
        <v>1</v>
      </c>
      <c r="B9" s="93"/>
      <c r="C9" s="93"/>
      <c r="D9" s="8"/>
    </row>
    <row r="10" spans="1:4" ht="15.75" customHeight="1">
      <c r="A10" s="93" t="s">
        <v>0</v>
      </c>
      <c r="B10" s="93"/>
      <c r="C10" s="93"/>
      <c r="D10" s="8"/>
    </row>
    <row r="11" spans="1:4" ht="15">
      <c r="A11" s="8"/>
      <c r="B11" s="93" t="s">
        <v>54</v>
      </c>
      <c r="C11" s="93"/>
      <c r="D11" s="8"/>
    </row>
    <row r="12" spans="1:5" ht="19.5" customHeight="1">
      <c r="A12" s="8"/>
      <c r="B12" s="93" t="s">
        <v>58</v>
      </c>
      <c r="C12" s="93"/>
      <c r="D12" s="93"/>
      <c r="E12" s="93"/>
    </row>
    <row r="13" spans="1:4" ht="16.5" customHeight="1">
      <c r="A13" s="8"/>
      <c r="B13" s="93" t="s">
        <v>60</v>
      </c>
      <c r="C13" s="93"/>
      <c r="D13" s="8"/>
    </row>
    <row r="14" spans="1:4" ht="15">
      <c r="A14" s="8" t="s">
        <v>2</v>
      </c>
      <c r="B14" s="8" t="s">
        <v>70</v>
      </c>
      <c r="C14" s="8"/>
      <c r="D14" s="8"/>
    </row>
    <row r="15" spans="2:4" ht="15">
      <c r="B15" s="9"/>
      <c r="C15" s="6"/>
      <c r="D15" s="6"/>
    </row>
    <row r="16" spans="1:5" ht="105">
      <c r="A16" s="10" t="s">
        <v>3</v>
      </c>
      <c r="B16" s="10" t="s">
        <v>4</v>
      </c>
      <c r="C16" s="10" t="s">
        <v>5</v>
      </c>
      <c r="D16" s="10" t="s">
        <v>80</v>
      </c>
      <c r="E16" s="10" t="s">
        <v>71</v>
      </c>
    </row>
    <row r="17" spans="1:5" ht="15">
      <c r="A17" s="11">
        <v>1</v>
      </c>
      <c r="B17" s="12">
        <v>2</v>
      </c>
      <c r="C17" s="11">
        <v>3</v>
      </c>
      <c r="D17" s="11">
        <v>3</v>
      </c>
      <c r="E17" s="11">
        <v>4</v>
      </c>
    </row>
    <row r="18" spans="1:5" ht="15">
      <c r="A18" s="11"/>
      <c r="B18" s="13" t="s">
        <v>6</v>
      </c>
      <c r="C18" s="14"/>
      <c r="D18" s="14"/>
      <c r="E18" s="15"/>
    </row>
    <row r="19" spans="1:5" ht="15">
      <c r="A19" s="15">
        <v>1100</v>
      </c>
      <c r="B19" s="16" t="s">
        <v>68</v>
      </c>
      <c r="C19" s="31">
        <v>3032.48</v>
      </c>
      <c r="D19" s="31">
        <f>C19/15*8</f>
        <v>1617.3226666666667</v>
      </c>
      <c r="E19" s="31">
        <f>C19/15*4</f>
        <v>808.6613333333333</v>
      </c>
    </row>
    <row r="20" spans="1:5" ht="30">
      <c r="A20" s="46">
        <v>1200</v>
      </c>
      <c r="B20" s="82" t="s">
        <v>69</v>
      </c>
      <c r="C20" s="52">
        <v>730.52</v>
      </c>
      <c r="D20" s="52">
        <f aca="true" t="shared" si="0" ref="D20:D63">C20/15*8</f>
        <v>389.61066666666665</v>
      </c>
      <c r="E20" s="52">
        <f aca="true" t="shared" si="1" ref="E20:E63">C20/15*4</f>
        <v>194.80533333333332</v>
      </c>
    </row>
    <row r="21" spans="1:5" ht="19.5" customHeight="1">
      <c r="A21" s="15">
        <v>2219</v>
      </c>
      <c r="B21" s="16" t="s">
        <v>37</v>
      </c>
      <c r="C21" s="31">
        <v>55.75</v>
      </c>
      <c r="D21" s="31">
        <f t="shared" si="0"/>
        <v>29.733333333333334</v>
      </c>
      <c r="E21" s="31">
        <f t="shared" si="1"/>
        <v>14.866666666666667</v>
      </c>
    </row>
    <row r="22" spans="1:5" ht="15">
      <c r="A22" s="15">
        <v>2222</v>
      </c>
      <c r="B22" s="17" t="s">
        <v>30</v>
      </c>
      <c r="C22" s="31">
        <v>958.64</v>
      </c>
      <c r="D22" s="31">
        <f t="shared" si="0"/>
        <v>511.27466666666663</v>
      </c>
      <c r="E22" s="31">
        <f t="shared" si="1"/>
        <v>255.63733333333332</v>
      </c>
    </row>
    <row r="23" spans="1:5" ht="15">
      <c r="A23" s="15">
        <v>2223</v>
      </c>
      <c r="B23" s="17" t="s">
        <v>31</v>
      </c>
      <c r="C23" s="31">
        <v>261.39</v>
      </c>
      <c r="D23" s="31">
        <f t="shared" si="0"/>
        <v>139.408</v>
      </c>
      <c r="E23" s="31">
        <f t="shared" si="1"/>
        <v>69.704</v>
      </c>
    </row>
    <row r="24" spans="1:5" ht="15">
      <c r="A24" s="15">
        <v>2243</v>
      </c>
      <c r="B24" s="17" t="s">
        <v>39</v>
      </c>
      <c r="C24" s="31">
        <v>25.15</v>
      </c>
      <c r="D24" s="31">
        <f t="shared" si="0"/>
        <v>13.413333333333332</v>
      </c>
      <c r="E24" s="31">
        <f t="shared" si="1"/>
        <v>6.706666666666666</v>
      </c>
    </row>
    <row r="25" spans="1:5" ht="15">
      <c r="A25" s="15">
        <v>2244</v>
      </c>
      <c r="B25" s="17" t="s">
        <v>15</v>
      </c>
      <c r="C25" s="31">
        <v>823.94</v>
      </c>
      <c r="D25" s="31">
        <f t="shared" si="0"/>
        <v>439.4346666666667</v>
      </c>
      <c r="E25" s="31">
        <f t="shared" si="1"/>
        <v>219.71733333333336</v>
      </c>
    </row>
    <row r="26" spans="1:5" ht="15.75" customHeight="1">
      <c r="A26" s="15">
        <v>2251</v>
      </c>
      <c r="B26" s="17" t="s">
        <v>12</v>
      </c>
      <c r="C26" s="31">
        <v>326.94</v>
      </c>
      <c r="D26" s="31">
        <f t="shared" si="0"/>
        <v>174.368</v>
      </c>
      <c r="E26" s="31">
        <f t="shared" si="1"/>
        <v>87.184</v>
      </c>
    </row>
    <row r="27" spans="1:5" ht="15.75" customHeight="1">
      <c r="A27" s="15">
        <v>2261</v>
      </c>
      <c r="B27" s="17" t="s">
        <v>17</v>
      </c>
      <c r="C27" s="31">
        <v>12.06</v>
      </c>
      <c r="D27" s="31">
        <f t="shared" si="0"/>
        <v>6.432</v>
      </c>
      <c r="E27" s="31">
        <f t="shared" si="1"/>
        <v>3.216</v>
      </c>
    </row>
    <row r="28" spans="1:5" ht="18" customHeight="1">
      <c r="A28" s="15">
        <v>2279</v>
      </c>
      <c r="B28" s="17" t="s">
        <v>19</v>
      </c>
      <c r="C28" s="31">
        <v>134.38</v>
      </c>
      <c r="D28" s="31">
        <f t="shared" si="0"/>
        <v>71.66933333333333</v>
      </c>
      <c r="E28" s="31">
        <f t="shared" si="1"/>
        <v>35.834666666666664</v>
      </c>
    </row>
    <row r="29" spans="1:5" ht="15">
      <c r="A29" s="15">
        <v>2311</v>
      </c>
      <c r="B29" s="17" t="s">
        <v>34</v>
      </c>
      <c r="C29" s="31">
        <v>50</v>
      </c>
      <c r="D29" s="31">
        <f t="shared" si="0"/>
        <v>26.666666666666668</v>
      </c>
      <c r="E29" s="31">
        <f t="shared" si="1"/>
        <v>13.333333333333334</v>
      </c>
    </row>
    <row r="30" spans="1:5" ht="15">
      <c r="A30" s="15">
        <v>2312</v>
      </c>
      <c r="B30" s="17" t="s">
        <v>21</v>
      </c>
      <c r="C30" s="31">
        <v>61.52</v>
      </c>
      <c r="D30" s="31">
        <f t="shared" si="0"/>
        <v>32.81066666666667</v>
      </c>
      <c r="E30" s="31">
        <f t="shared" si="1"/>
        <v>16.405333333333335</v>
      </c>
    </row>
    <row r="31" spans="1:5" ht="15">
      <c r="A31" s="15">
        <v>2321</v>
      </c>
      <c r="B31" s="17" t="s">
        <v>22</v>
      </c>
      <c r="C31" s="31">
        <v>1693.62</v>
      </c>
      <c r="D31" s="31">
        <f t="shared" si="0"/>
        <v>903.2639999999999</v>
      </c>
      <c r="E31" s="31">
        <f t="shared" si="1"/>
        <v>451.63199999999995</v>
      </c>
    </row>
    <row r="32" spans="1:5" ht="17.25" customHeight="1">
      <c r="A32" s="15">
        <v>2350</v>
      </c>
      <c r="B32" s="17" t="s">
        <v>24</v>
      </c>
      <c r="C32" s="31">
        <v>13.03</v>
      </c>
      <c r="D32" s="31">
        <f t="shared" si="0"/>
        <v>6.949333333333333</v>
      </c>
      <c r="E32" s="31">
        <f t="shared" si="1"/>
        <v>3.4746666666666663</v>
      </c>
    </row>
    <row r="33" spans="1:5" ht="15">
      <c r="A33" s="15">
        <v>2361</v>
      </c>
      <c r="B33" s="17" t="s">
        <v>25</v>
      </c>
      <c r="C33" s="31">
        <v>4.92</v>
      </c>
      <c r="D33" s="31">
        <f t="shared" si="0"/>
        <v>2.624</v>
      </c>
      <c r="E33" s="31">
        <f t="shared" si="1"/>
        <v>1.312</v>
      </c>
    </row>
    <row r="34" spans="1:5" ht="15">
      <c r="A34" s="18">
        <v>2370</v>
      </c>
      <c r="B34" s="17" t="s">
        <v>38</v>
      </c>
      <c r="C34" s="31">
        <v>15.86</v>
      </c>
      <c r="D34" s="31">
        <f t="shared" si="0"/>
        <v>8.458666666666666</v>
      </c>
      <c r="E34" s="31">
        <f t="shared" si="1"/>
        <v>4.229333333333333</v>
      </c>
    </row>
    <row r="35" spans="1:5" ht="30">
      <c r="A35" s="46">
        <v>2513</v>
      </c>
      <c r="B35" s="82" t="s">
        <v>26</v>
      </c>
      <c r="C35" s="52">
        <v>140.25</v>
      </c>
      <c r="D35" s="52">
        <f t="shared" si="0"/>
        <v>74.8</v>
      </c>
      <c r="E35" s="52">
        <f t="shared" si="1"/>
        <v>37.4</v>
      </c>
    </row>
    <row r="36" spans="1:5" ht="15">
      <c r="A36" s="15"/>
      <c r="B36" s="19" t="s">
        <v>7</v>
      </c>
      <c r="C36" s="25">
        <f>SUM(C19:C35)</f>
        <v>8340.45</v>
      </c>
      <c r="D36" s="25">
        <f t="shared" si="0"/>
        <v>4448.240000000001</v>
      </c>
      <c r="E36" s="25">
        <f>SUM(E19:E35)</f>
        <v>2224.1199999999994</v>
      </c>
    </row>
    <row r="37" spans="1:5" ht="15">
      <c r="A37" s="20"/>
      <c r="B37" s="16" t="s">
        <v>8</v>
      </c>
      <c r="C37" s="31"/>
      <c r="D37" s="31"/>
      <c r="E37" s="31"/>
    </row>
    <row r="38" spans="1:5" ht="15">
      <c r="A38" s="15">
        <v>1100</v>
      </c>
      <c r="B38" s="16" t="s">
        <v>68</v>
      </c>
      <c r="C38" s="31">
        <v>1587.95</v>
      </c>
      <c r="D38" s="31">
        <f t="shared" si="0"/>
        <v>846.9066666666666</v>
      </c>
      <c r="E38" s="31">
        <f t="shared" si="1"/>
        <v>423.4533333333333</v>
      </c>
    </row>
    <row r="39" spans="1:5" ht="30">
      <c r="A39" s="15">
        <v>1200</v>
      </c>
      <c r="B39" s="17" t="s">
        <v>69</v>
      </c>
      <c r="C39" s="31">
        <v>382.54</v>
      </c>
      <c r="D39" s="31">
        <f t="shared" si="0"/>
        <v>204.02133333333333</v>
      </c>
      <c r="E39" s="31">
        <f t="shared" si="1"/>
        <v>102.01066666666667</v>
      </c>
    </row>
    <row r="40" spans="1:5" ht="17.25" customHeight="1">
      <c r="A40" s="15">
        <v>2219</v>
      </c>
      <c r="B40" s="16" t="s">
        <v>37</v>
      </c>
      <c r="C40" s="31">
        <v>39.17</v>
      </c>
      <c r="D40" s="31">
        <f t="shared" si="0"/>
        <v>20.890666666666668</v>
      </c>
      <c r="E40" s="31">
        <f t="shared" si="1"/>
        <v>10.445333333333334</v>
      </c>
    </row>
    <row r="41" spans="1:5" ht="15">
      <c r="A41" s="15">
        <v>2234</v>
      </c>
      <c r="B41" s="17" t="s">
        <v>40</v>
      </c>
      <c r="C41" s="31">
        <v>2.92</v>
      </c>
      <c r="D41" s="31">
        <f t="shared" si="0"/>
        <v>1.5573333333333332</v>
      </c>
      <c r="E41" s="31">
        <f t="shared" si="1"/>
        <v>0.7786666666666666</v>
      </c>
    </row>
    <row r="42" spans="1:5" ht="30">
      <c r="A42" s="46">
        <v>2239</v>
      </c>
      <c r="B42" s="82" t="s">
        <v>41</v>
      </c>
      <c r="C42" s="52">
        <v>15.74</v>
      </c>
      <c r="D42" s="52">
        <f t="shared" si="0"/>
        <v>8.394666666666668</v>
      </c>
      <c r="E42" s="52">
        <f t="shared" si="1"/>
        <v>4.197333333333334</v>
      </c>
    </row>
    <row r="43" spans="1:5" ht="15">
      <c r="A43" s="15">
        <v>2241</v>
      </c>
      <c r="B43" s="17" t="s">
        <v>42</v>
      </c>
      <c r="C43" s="31">
        <v>3.3</v>
      </c>
      <c r="D43" s="31">
        <f t="shared" si="0"/>
        <v>1.76</v>
      </c>
      <c r="E43" s="31">
        <f t="shared" si="1"/>
        <v>0.88</v>
      </c>
    </row>
    <row r="44" spans="1:5" ht="15">
      <c r="A44" s="15">
        <v>2242</v>
      </c>
      <c r="B44" s="17" t="s">
        <v>13</v>
      </c>
      <c r="C44" s="31">
        <v>12.84</v>
      </c>
      <c r="D44" s="31">
        <f t="shared" si="0"/>
        <v>6.848</v>
      </c>
      <c r="E44" s="31">
        <f t="shared" si="1"/>
        <v>3.424</v>
      </c>
    </row>
    <row r="45" spans="1:5" ht="14.25" customHeight="1">
      <c r="A45" s="15">
        <v>2243</v>
      </c>
      <c r="B45" s="17" t="s">
        <v>14</v>
      </c>
      <c r="C45" s="31">
        <v>12.59</v>
      </c>
      <c r="D45" s="31">
        <f t="shared" si="0"/>
        <v>6.714666666666667</v>
      </c>
      <c r="E45" s="31">
        <f t="shared" si="1"/>
        <v>3.3573333333333335</v>
      </c>
    </row>
    <row r="46" spans="1:5" ht="14.25" customHeight="1">
      <c r="A46" s="15">
        <v>2244</v>
      </c>
      <c r="B46" s="17" t="s">
        <v>15</v>
      </c>
      <c r="C46" s="31">
        <v>2.83</v>
      </c>
      <c r="D46" s="31">
        <f t="shared" si="0"/>
        <v>1.5093333333333334</v>
      </c>
      <c r="E46" s="31">
        <f t="shared" si="1"/>
        <v>0.7546666666666667</v>
      </c>
    </row>
    <row r="47" spans="1:5" ht="15" customHeight="1">
      <c r="A47" s="15">
        <v>2247</v>
      </c>
      <c r="B47" s="13" t="s">
        <v>16</v>
      </c>
      <c r="C47" s="31">
        <v>3.71</v>
      </c>
      <c r="D47" s="31">
        <f t="shared" si="0"/>
        <v>1.9786666666666666</v>
      </c>
      <c r="E47" s="31">
        <f t="shared" si="1"/>
        <v>0.9893333333333333</v>
      </c>
    </row>
    <row r="48" spans="1:5" ht="15">
      <c r="A48" s="15">
        <v>2251</v>
      </c>
      <c r="B48" s="17" t="s">
        <v>12</v>
      </c>
      <c r="C48" s="31">
        <v>29.11</v>
      </c>
      <c r="D48" s="31">
        <f t="shared" si="0"/>
        <v>15.525333333333332</v>
      </c>
      <c r="E48" s="31">
        <f t="shared" si="1"/>
        <v>7.762666666666666</v>
      </c>
    </row>
    <row r="49" spans="1:5" ht="15">
      <c r="A49" s="15">
        <v>2259</v>
      </c>
      <c r="B49" s="17" t="s">
        <v>43</v>
      </c>
      <c r="C49" s="31">
        <v>0.23</v>
      </c>
      <c r="D49" s="31">
        <f t="shared" si="0"/>
        <v>0.12266666666666667</v>
      </c>
      <c r="E49" s="31">
        <f t="shared" si="1"/>
        <v>0.06133333333333334</v>
      </c>
    </row>
    <row r="50" spans="1:5" ht="15">
      <c r="A50" s="15">
        <v>2262</v>
      </c>
      <c r="B50" s="17" t="s">
        <v>18</v>
      </c>
      <c r="C50" s="31">
        <v>30.6</v>
      </c>
      <c r="D50" s="31">
        <f t="shared" si="0"/>
        <v>16.32</v>
      </c>
      <c r="E50" s="31">
        <f t="shared" si="1"/>
        <v>8.16</v>
      </c>
    </row>
    <row r="51" spans="1:5" ht="15">
      <c r="A51" s="15">
        <v>2264</v>
      </c>
      <c r="B51" s="17" t="s">
        <v>72</v>
      </c>
      <c r="C51" s="31">
        <v>0.27</v>
      </c>
      <c r="D51" s="31">
        <f t="shared" si="0"/>
        <v>0.14400000000000002</v>
      </c>
      <c r="E51" s="31">
        <f t="shared" si="1"/>
        <v>0.07200000000000001</v>
      </c>
    </row>
    <row r="52" spans="1:5" ht="13.5" customHeight="1">
      <c r="A52" s="15">
        <v>2279</v>
      </c>
      <c r="B52" s="17" t="s">
        <v>19</v>
      </c>
      <c r="C52" s="31">
        <v>3.5</v>
      </c>
      <c r="D52" s="31">
        <f t="shared" si="0"/>
        <v>1.8666666666666667</v>
      </c>
      <c r="E52" s="31">
        <f t="shared" si="1"/>
        <v>0.9333333333333333</v>
      </c>
    </row>
    <row r="53" spans="1:5" ht="15.75" customHeight="1">
      <c r="A53" s="15">
        <v>2311</v>
      </c>
      <c r="B53" s="17" t="s">
        <v>20</v>
      </c>
      <c r="C53" s="31">
        <v>16.76</v>
      </c>
      <c r="D53" s="31">
        <f t="shared" si="0"/>
        <v>8.938666666666668</v>
      </c>
      <c r="E53" s="31">
        <f t="shared" si="1"/>
        <v>4.469333333333334</v>
      </c>
    </row>
    <row r="54" spans="1:5" ht="15.75" customHeight="1">
      <c r="A54" s="15">
        <v>2312</v>
      </c>
      <c r="B54" s="17" t="s">
        <v>21</v>
      </c>
      <c r="C54" s="31">
        <v>3.79</v>
      </c>
      <c r="D54" s="31">
        <f t="shared" si="0"/>
        <v>2.021333333333333</v>
      </c>
      <c r="E54" s="31">
        <f t="shared" si="1"/>
        <v>1.0106666666666666</v>
      </c>
    </row>
    <row r="55" spans="1:5" ht="15">
      <c r="A55" s="15">
        <v>2322</v>
      </c>
      <c r="B55" s="17" t="s">
        <v>23</v>
      </c>
      <c r="C55" s="31">
        <v>78.21</v>
      </c>
      <c r="D55" s="31">
        <f t="shared" si="0"/>
        <v>41.711999999999996</v>
      </c>
      <c r="E55" s="31">
        <f t="shared" si="1"/>
        <v>20.855999999999998</v>
      </c>
    </row>
    <row r="56" spans="1:5" ht="18.75" customHeight="1">
      <c r="A56" s="15">
        <v>2350</v>
      </c>
      <c r="B56" s="17" t="s">
        <v>24</v>
      </c>
      <c r="C56" s="31">
        <v>78.07</v>
      </c>
      <c r="D56" s="31">
        <f t="shared" si="0"/>
        <v>41.63733333333333</v>
      </c>
      <c r="E56" s="31">
        <f t="shared" si="1"/>
        <v>20.818666666666665</v>
      </c>
    </row>
    <row r="57" spans="1:5" ht="15">
      <c r="A57" s="15">
        <v>2361</v>
      </c>
      <c r="B57" s="17" t="s">
        <v>25</v>
      </c>
      <c r="C57" s="31">
        <v>23.92</v>
      </c>
      <c r="D57" s="31">
        <f t="shared" si="0"/>
        <v>12.757333333333333</v>
      </c>
      <c r="E57" s="31">
        <f t="shared" si="1"/>
        <v>6.378666666666667</v>
      </c>
    </row>
    <row r="58" spans="1:5" ht="15">
      <c r="A58" s="15">
        <v>2400</v>
      </c>
      <c r="B58" s="17" t="s">
        <v>32</v>
      </c>
      <c r="C58" s="31">
        <v>4.4</v>
      </c>
      <c r="D58" s="31">
        <f t="shared" si="0"/>
        <v>2.3466666666666667</v>
      </c>
      <c r="E58" s="31">
        <f t="shared" si="1"/>
        <v>1.1733333333333333</v>
      </c>
    </row>
    <row r="59" spans="1:5" ht="15">
      <c r="A59" s="15">
        <v>2515</v>
      </c>
      <c r="B59" s="17" t="s">
        <v>27</v>
      </c>
      <c r="C59" s="31">
        <v>11.95</v>
      </c>
      <c r="D59" s="31">
        <f t="shared" si="0"/>
        <v>6.373333333333333</v>
      </c>
      <c r="E59" s="31">
        <f t="shared" si="1"/>
        <v>3.1866666666666665</v>
      </c>
    </row>
    <row r="60" spans="1:5" ht="15">
      <c r="A60" s="15">
        <v>2519</v>
      </c>
      <c r="B60" s="17" t="s">
        <v>29</v>
      </c>
      <c r="C60" s="31">
        <v>26.5</v>
      </c>
      <c r="D60" s="31">
        <f t="shared" si="0"/>
        <v>14.133333333333333</v>
      </c>
      <c r="E60" s="31">
        <f t="shared" si="1"/>
        <v>7.066666666666666</v>
      </c>
    </row>
    <row r="61" spans="1:5" ht="15">
      <c r="A61" s="15">
        <v>5232</v>
      </c>
      <c r="B61" s="17" t="s">
        <v>28</v>
      </c>
      <c r="C61" s="31">
        <v>189</v>
      </c>
      <c r="D61" s="31">
        <f t="shared" si="0"/>
        <v>100.8</v>
      </c>
      <c r="E61" s="31">
        <f t="shared" si="1"/>
        <v>50.4</v>
      </c>
    </row>
    <row r="62" spans="1:5" ht="15">
      <c r="A62" s="15">
        <v>5240</v>
      </c>
      <c r="B62" s="17" t="s">
        <v>45</v>
      </c>
      <c r="C62" s="31">
        <v>37.8</v>
      </c>
      <c r="D62" s="31">
        <f t="shared" si="0"/>
        <v>20.16</v>
      </c>
      <c r="E62" s="31">
        <f t="shared" si="1"/>
        <v>10.08</v>
      </c>
    </row>
    <row r="63" spans="1:5" ht="15">
      <c r="A63" s="15">
        <v>5250</v>
      </c>
      <c r="B63" s="17" t="s">
        <v>50</v>
      </c>
      <c r="C63" s="31">
        <v>151.2</v>
      </c>
      <c r="D63" s="31">
        <f t="shared" si="0"/>
        <v>80.64</v>
      </c>
      <c r="E63" s="31">
        <f t="shared" si="1"/>
        <v>40.32</v>
      </c>
    </row>
    <row r="64" spans="1:5" ht="15">
      <c r="A64" s="20"/>
      <c r="B64" s="21" t="s">
        <v>9</v>
      </c>
      <c r="C64" s="25">
        <f>SUM(C38:C63)</f>
        <v>2748.9000000000005</v>
      </c>
      <c r="D64" s="25">
        <f>SUM(D38:D63)</f>
        <v>1466.0799999999997</v>
      </c>
      <c r="E64" s="25">
        <f>SUM(E38:E63)</f>
        <v>733.0399999999998</v>
      </c>
    </row>
    <row r="65" spans="1:5" ht="15">
      <c r="A65" s="20"/>
      <c r="B65" s="21" t="s">
        <v>33</v>
      </c>
      <c r="C65" s="25">
        <f>C64+C36</f>
        <v>11089.350000000002</v>
      </c>
      <c r="D65" s="25">
        <f>D64+D36</f>
        <v>5914.320000000001</v>
      </c>
      <c r="E65" s="25">
        <f>E64+E36</f>
        <v>2957.1599999999994</v>
      </c>
    </row>
    <row r="66" spans="1:4" ht="15">
      <c r="A66" s="22"/>
      <c r="B66" s="23"/>
      <c r="C66" s="24"/>
      <c r="D66" s="24"/>
    </row>
    <row r="67" spans="1:5" ht="15" customHeight="1">
      <c r="A67" s="90" t="s">
        <v>74</v>
      </c>
      <c r="B67" s="91"/>
      <c r="C67" s="32">
        <v>15</v>
      </c>
      <c r="D67" s="11">
        <v>8</v>
      </c>
      <c r="E67" s="39">
        <v>4</v>
      </c>
    </row>
    <row r="68" spans="1:5" ht="30.75" customHeight="1">
      <c r="A68" s="90" t="s">
        <v>78</v>
      </c>
      <c r="B68" s="91"/>
      <c r="C68" s="41">
        <f>C65/C67</f>
        <v>739.2900000000002</v>
      </c>
      <c r="D68" s="25">
        <f>D65/D67</f>
        <v>739.2900000000001</v>
      </c>
      <c r="E68" s="25">
        <f>E65/E67</f>
        <v>739.2899999999998</v>
      </c>
    </row>
    <row r="69" spans="1:4" ht="15">
      <c r="A69" s="23"/>
      <c r="B69" s="26"/>
      <c r="C69" s="26"/>
      <c r="D69" s="26"/>
    </row>
    <row r="70" spans="1:5" s="1" customFormat="1" ht="15">
      <c r="A70" s="90" t="s">
        <v>75</v>
      </c>
      <c r="B70" s="91"/>
      <c r="C70" s="27"/>
      <c r="D70" s="40"/>
      <c r="E70" s="40"/>
    </row>
    <row r="71" spans="1:5" s="1" customFormat="1" ht="34.5" customHeight="1">
      <c r="A71" s="90" t="s">
        <v>79</v>
      </c>
      <c r="B71" s="91"/>
      <c r="C71" s="27"/>
      <c r="D71" s="40"/>
      <c r="E71" s="40"/>
    </row>
    <row r="72" spans="4:5" s="1" customFormat="1" ht="15">
      <c r="D72" s="29"/>
      <c r="E72" s="29"/>
    </row>
    <row r="73" spans="1:5" s="1" customFormat="1" ht="15">
      <c r="A73" s="1" t="s">
        <v>76</v>
      </c>
      <c r="D73" s="29"/>
      <c r="E73" s="29"/>
    </row>
    <row r="74" spans="4:5" s="1" customFormat="1" ht="15">
      <c r="D74" s="29"/>
      <c r="E74" s="29"/>
    </row>
    <row r="75" spans="1:2" s="1" customFormat="1" ht="15">
      <c r="A75" s="1" t="s">
        <v>81</v>
      </c>
      <c r="B75" s="28"/>
    </row>
    <row r="76" spans="2:5" s="1" customFormat="1" ht="13.5" customHeight="1">
      <c r="B76" s="29" t="s">
        <v>77</v>
      </c>
      <c r="D76" s="29"/>
      <c r="E76" s="29"/>
    </row>
  </sheetData>
  <sheetProtection/>
  <mergeCells count="11">
    <mergeCell ref="A7:E7"/>
    <mergeCell ref="B12:E12"/>
    <mergeCell ref="A70:B70"/>
    <mergeCell ref="A71:B71"/>
    <mergeCell ref="A68:B68"/>
    <mergeCell ref="B8:C8"/>
    <mergeCell ref="A67:B67"/>
    <mergeCell ref="A9:C9"/>
    <mergeCell ref="A10:C10"/>
    <mergeCell ref="B11:C11"/>
    <mergeCell ref="B13:C13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0" fitToWidth="1" horizontalDpi="600" verticalDpi="600" orientation="portrait" paperSize="9" scale="72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47"/>
  <sheetViews>
    <sheetView view="pageLayout" zoomScaleNormal="90" workbookViewId="0" topLeftCell="A1">
      <selection activeCell="B12" sqref="B12:D12"/>
    </sheetView>
  </sheetViews>
  <sheetFormatPr defaultColWidth="9.140625" defaultRowHeight="12.75"/>
  <cols>
    <col min="1" max="1" width="15.7109375" style="5" customWidth="1"/>
    <col min="2" max="2" width="55.8515625" style="5" customWidth="1"/>
    <col min="3" max="3" width="18.421875" style="5" customWidth="1"/>
    <col min="4" max="4" width="19.00390625" style="5" customWidth="1"/>
    <col min="5" max="16384" width="9.140625" style="5" customWidth="1"/>
  </cols>
  <sheetData>
    <row r="1" spans="1:4" ht="15">
      <c r="A1" s="2"/>
      <c r="B1" s="3"/>
      <c r="C1" s="4"/>
      <c r="D1" s="3" t="s">
        <v>11</v>
      </c>
    </row>
    <row r="2" spans="1:4" ht="15">
      <c r="A2" s="2"/>
      <c r="B2" s="44"/>
      <c r="C2" s="44"/>
      <c r="D2" s="3" t="s">
        <v>82</v>
      </c>
    </row>
    <row r="3" spans="1:4" ht="15" customHeight="1">
      <c r="A3" s="2"/>
      <c r="B3" s="44"/>
      <c r="C3" s="44"/>
      <c r="D3" s="45" t="s">
        <v>83</v>
      </c>
    </row>
    <row r="4" spans="1:4" ht="15.75" customHeight="1">
      <c r="A4" s="2"/>
      <c r="B4" s="3"/>
      <c r="C4" s="3"/>
      <c r="D4" s="3" t="s">
        <v>73</v>
      </c>
    </row>
    <row r="5" spans="1:4" ht="15">
      <c r="A5" s="2"/>
      <c r="B5" s="2"/>
      <c r="C5" s="6"/>
      <c r="D5" s="45" t="s">
        <v>84</v>
      </c>
    </row>
    <row r="6" spans="1:4" ht="15">
      <c r="A6" s="2"/>
      <c r="B6" s="2"/>
      <c r="C6" s="2"/>
      <c r="D6" s="6"/>
    </row>
    <row r="7" spans="1:4" ht="15.75">
      <c r="A7" s="94" t="s">
        <v>10</v>
      </c>
      <c r="B7" s="94"/>
      <c r="C7" s="94"/>
      <c r="D7" s="94"/>
    </row>
    <row r="8" spans="1:4" ht="15">
      <c r="A8" s="2"/>
      <c r="B8" s="92"/>
      <c r="C8" s="92"/>
      <c r="D8" s="92"/>
    </row>
    <row r="9" spans="1:4" ht="15.75" customHeight="1">
      <c r="A9" s="93" t="s">
        <v>1</v>
      </c>
      <c r="B9" s="93"/>
      <c r="C9" s="93"/>
      <c r="D9" s="93"/>
    </row>
    <row r="10" spans="1:4" ht="15.75" customHeight="1">
      <c r="A10" s="93" t="s">
        <v>0</v>
      </c>
      <c r="B10" s="93"/>
      <c r="C10" s="93"/>
      <c r="D10" s="93"/>
    </row>
    <row r="11" spans="1:4" ht="15">
      <c r="A11" s="8"/>
      <c r="B11" s="93" t="s">
        <v>54</v>
      </c>
      <c r="C11" s="93"/>
      <c r="D11" s="93"/>
    </row>
    <row r="12" spans="1:4" ht="15.75" customHeight="1">
      <c r="A12" s="8"/>
      <c r="B12" s="93" t="s">
        <v>62</v>
      </c>
      <c r="C12" s="93"/>
      <c r="D12" s="93"/>
    </row>
    <row r="13" spans="1:4" ht="15.75" customHeight="1">
      <c r="A13" s="8"/>
      <c r="B13" s="93"/>
      <c r="C13" s="93"/>
      <c r="D13" s="93"/>
    </row>
    <row r="14" spans="1:4" ht="15">
      <c r="A14" s="8" t="s">
        <v>2</v>
      </c>
      <c r="B14" s="8" t="s">
        <v>70</v>
      </c>
      <c r="C14" s="8"/>
      <c r="D14" s="8"/>
    </row>
    <row r="15" spans="1:4" ht="15">
      <c r="A15" s="2"/>
      <c r="B15" s="9"/>
      <c r="C15" s="9"/>
      <c r="D15" s="6"/>
    </row>
    <row r="16" spans="1:4" ht="105">
      <c r="A16" s="10" t="s">
        <v>3</v>
      </c>
      <c r="B16" s="10" t="s">
        <v>4</v>
      </c>
      <c r="C16" s="10" t="s">
        <v>80</v>
      </c>
      <c r="D16" s="10" t="s">
        <v>71</v>
      </c>
    </row>
    <row r="17" spans="1:4" ht="14.25">
      <c r="A17" s="11">
        <v>1</v>
      </c>
      <c r="B17" s="12">
        <v>2</v>
      </c>
      <c r="C17" s="53">
        <v>3</v>
      </c>
      <c r="D17" s="47">
        <v>4</v>
      </c>
    </row>
    <row r="18" spans="1:4" ht="15">
      <c r="A18" s="47"/>
      <c r="B18" s="13" t="s">
        <v>6</v>
      </c>
      <c r="C18" s="66"/>
      <c r="D18" s="67"/>
    </row>
    <row r="19" spans="1:4" ht="15">
      <c r="A19" s="46">
        <v>1100</v>
      </c>
      <c r="B19" s="16" t="s">
        <v>68</v>
      </c>
      <c r="C19" s="50">
        <f>D19/60*20</f>
        <v>81.22999999999999</v>
      </c>
      <c r="D19" s="52">
        <v>243.69</v>
      </c>
    </row>
    <row r="20" spans="1:4" ht="30">
      <c r="A20" s="46">
        <v>1200</v>
      </c>
      <c r="B20" s="17" t="s">
        <v>69</v>
      </c>
      <c r="C20" s="50">
        <f aca="true" t="shared" si="0" ref="C20:C33">D20/60*20</f>
        <v>19.57</v>
      </c>
      <c r="D20" s="52">
        <v>58.71</v>
      </c>
    </row>
    <row r="21" spans="1:4" ht="15">
      <c r="A21" s="46"/>
      <c r="B21" s="19" t="s">
        <v>7</v>
      </c>
      <c r="C21" s="55">
        <f>SUM(C19:C20)</f>
        <v>100.79999999999998</v>
      </c>
      <c r="D21" s="55">
        <f>SUM(D19:D20)</f>
        <v>302.4</v>
      </c>
    </row>
    <row r="22" spans="1:4" ht="15">
      <c r="A22" s="49"/>
      <c r="B22" s="16" t="s">
        <v>8</v>
      </c>
      <c r="C22" s="50"/>
      <c r="D22" s="52"/>
    </row>
    <row r="23" spans="1:4" ht="15">
      <c r="A23" s="46">
        <v>1100</v>
      </c>
      <c r="B23" s="16" t="s">
        <v>68</v>
      </c>
      <c r="C23" s="50">
        <f t="shared" si="0"/>
        <v>5.91</v>
      </c>
      <c r="D23" s="52">
        <v>17.73</v>
      </c>
    </row>
    <row r="24" spans="1:4" ht="30">
      <c r="A24" s="46">
        <v>1200</v>
      </c>
      <c r="B24" s="17" t="s">
        <v>69</v>
      </c>
      <c r="C24" s="52">
        <f t="shared" si="0"/>
        <v>1.4233333333333331</v>
      </c>
      <c r="D24" s="52">
        <v>4.27</v>
      </c>
    </row>
    <row r="25" spans="1:4" ht="15">
      <c r="A25" s="46">
        <v>2222</v>
      </c>
      <c r="B25" s="17" t="s">
        <v>30</v>
      </c>
      <c r="C25" s="52">
        <f t="shared" si="0"/>
        <v>0.6666666666666666</v>
      </c>
      <c r="D25" s="52">
        <v>2</v>
      </c>
    </row>
    <row r="26" spans="1:4" ht="15">
      <c r="A26" s="46">
        <v>2223</v>
      </c>
      <c r="B26" s="17" t="s">
        <v>31</v>
      </c>
      <c r="C26" s="52">
        <f t="shared" si="0"/>
        <v>1.3333333333333333</v>
      </c>
      <c r="D26" s="52">
        <v>4</v>
      </c>
    </row>
    <row r="27" spans="1:4" ht="15">
      <c r="A27" s="46">
        <v>2244</v>
      </c>
      <c r="B27" s="17" t="s">
        <v>15</v>
      </c>
      <c r="C27" s="52">
        <f t="shared" si="0"/>
        <v>1.2866666666666666</v>
      </c>
      <c r="D27" s="52">
        <v>3.86</v>
      </c>
    </row>
    <row r="28" spans="1:4" ht="15">
      <c r="A28" s="46">
        <v>2251</v>
      </c>
      <c r="B28" s="17" t="s">
        <v>12</v>
      </c>
      <c r="C28" s="52">
        <f t="shared" si="0"/>
        <v>0.3333333333333333</v>
      </c>
      <c r="D28" s="52">
        <v>1</v>
      </c>
    </row>
    <row r="29" spans="1:4" ht="15">
      <c r="A29" s="46">
        <v>2263</v>
      </c>
      <c r="B29" s="17" t="s">
        <v>65</v>
      </c>
      <c r="C29" s="52">
        <f t="shared" si="0"/>
        <v>0.3333333333333333</v>
      </c>
      <c r="D29" s="52">
        <v>1</v>
      </c>
    </row>
    <row r="30" spans="1:4" ht="15" customHeight="1">
      <c r="A30" s="46">
        <v>2279</v>
      </c>
      <c r="B30" s="17" t="s">
        <v>19</v>
      </c>
      <c r="C30" s="52">
        <f t="shared" si="0"/>
        <v>0.31666666666666665</v>
      </c>
      <c r="D30" s="52">
        <v>0.95</v>
      </c>
    </row>
    <row r="31" spans="1:4" ht="15">
      <c r="A31" s="46">
        <v>2321</v>
      </c>
      <c r="B31" s="17" t="s">
        <v>22</v>
      </c>
      <c r="C31" s="52">
        <f t="shared" si="0"/>
        <v>2.3333333333333335</v>
      </c>
      <c r="D31" s="52">
        <v>7</v>
      </c>
    </row>
    <row r="32" spans="1:4" ht="15">
      <c r="A32" s="46">
        <v>2322</v>
      </c>
      <c r="B32" s="17" t="s">
        <v>23</v>
      </c>
      <c r="C32" s="52">
        <f t="shared" si="0"/>
        <v>0.3333333333333333</v>
      </c>
      <c r="D32" s="52">
        <v>1</v>
      </c>
    </row>
    <row r="33" spans="1:4" ht="18" customHeight="1">
      <c r="A33" s="46">
        <v>2350</v>
      </c>
      <c r="B33" s="17" t="s">
        <v>24</v>
      </c>
      <c r="C33" s="52">
        <f t="shared" si="0"/>
        <v>0.33</v>
      </c>
      <c r="D33" s="52">
        <v>0.99</v>
      </c>
    </row>
    <row r="34" spans="1:4" ht="15">
      <c r="A34" s="49"/>
      <c r="B34" s="21" t="s">
        <v>9</v>
      </c>
      <c r="C34" s="55">
        <f>SUM(C23:C33)</f>
        <v>14.600000000000003</v>
      </c>
      <c r="D34" s="55">
        <f>SUM(D23:D33)</f>
        <v>43.800000000000004</v>
      </c>
    </row>
    <row r="35" spans="1:4" ht="15">
      <c r="A35" s="20"/>
      <c r="B35" s="21" t="s">
        <v>33</v>
      </c>
      <c r="C35" s="55">
        <f>C34+C21</f>
        <v>115.39999999999999</v>
      </c>
      <c r="D35" s="55">
        <f>D34+D21</f>
        <v>346.2</v>
      </c>
    </row>
    <row r="36" spans="1:4" ht="15">
      <c r="A36" s="22"/>
      <c r="B36" s="23"/>
      <c r="C36" s="23"/>
      <c r="D36" s="24"/>
    </row>
    <row r="37" spans="1:5" ht="15.75" customHeight="1">
      <c r="A37" s="90" t="s">
        <v>74</v>
      </c>
      <c r="B37" s="95"/>
      <c r="C37" s="10">
        <v>20</v>
      </c>
      <c r="D37" s="10">
        <v>60</v>
      </c>
      <c r="E37" s="30"/>
    </row>
    <row r="38" spans="1:5" ht="15">
      <c r="A38" s="90" t="s">
        <v>78</v>
      </c>
      <c r="B38" s="95"/>
      <c r="C38" s="25">
        <f>C35/C37</f>
        <v>5.77</v>
      </c>
      <c r="D38" s="25">
        <f>D35/D37</f>
        <v>5.77</v>
      </c>
      <c r="E38" s="30"/>
    </row>
    <row r="39" spans="1:5" ht="15">
      <c r="A39" s="23"/>
      <c r="B39" s="26"/>
      <c r="C39" s="26"/>
      <c r="D39" s="26"/>
      <c r="E39" s="30"/>
    </row>
    <row r="40" spans="1:4" s="2" customFormat="1" ht="15">
      <c r="A40" s="23"/>
      <c r="B40" s="26"/>
      <c r="C40" s="26"/>
      <c r="D40" s="26"/>
    </row>
    <row r="41" spans="1:4" s="1" customFormat="1" ht="15">
      <c r="A41" s="90" t="s">
        <v>75</v>
      </c>
      <c r="B41" s="91"/>
      <c r="C41" s="27"/>
      <c r="D41" s="40"/>
    </row>
    <row r="42" spans="1:4" s="1" customFormat="1" ht="15">
      <c r="A42" s="90" t="s">
        <v>79</v>
      </c>
      <c r="B42" s="91"/>
      <c r="C42" s="27"/>
      <c r="D42" s="40"/>
    </row>
    <row r="43" s="1" customFormat="1" ht="15">
      <c r="D43" s="29"/>
    </row>
    <row r="44" spans="1:4" s="1" customFormat="1" ht="15">
      <c r="A44" s="1" t="s">
        <v>76</v>
      </c>
      <c r="D44" s="29"/>
    </row>
    <row r="45" s="1" customFormat="1" ht="15">
      <c r="D45" s="29"/>
    </row>
    <row r="46" spans="1:2" s="1" customFormat="1" ht="15">
      <c r="A46" s="1" t="s">
        <v>81</v>
      </c>
      <c r="B46" s="28"/>
    </row>
    <row r="47" spans="2:4" s="1" customFormat="1" ht="13.5" customHeight="1">
      <c r="B47" s="29" t="s">
        <v>77</v>
      </c>
      <c r="D47" s="29"/>
    </row>
  </sheetData>
  <sheetProtection/>
  <mergeCells count="11">
    <mergeCell ref="B11:D11"/>
    <mergeCell ref="A41:B41"/>
    <mergeCell ref="A42:B42"/>
    <mergeCell ref="A7:D7"/>
    <mergeCell ref="B8:D8"/>
    <mergeCell ref="A9:D9"/>
    <mergeCell ref="A37:B37"/>
    <mergeCell ref="A38:B38"/>
    <mergeCell ref="B12:D12"/>
    <mergeCell ref="B13:D13"/>
    <mergeCell ref="A10:D10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publisko maksas pakalpojumu cenrādi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Layout" zoomScaleNormal="90" workbookViewId="0" topLeftCell="A1">
      <selection activeCell="A36" sqref="A36:B37"/>
    </sheetView>
  </sheetViews>
  <sheetFormatPr defaultColWidth="9.140625" defaultRowHeight="12.75"/>
  <cols>
    <col min="1" max="1" width="15.7109375" style="5" customWidth="1"/>
    <col min="2" max="2" width="43.140625" style="5" customWidth="1"/>
    <col min="3" max="3" width="18.57421875" style="5" customWidth="1"/>
    <col min="4" max="4" width="18.7109375" style="5" customWidth="1"/>
    <col min="5" max="16384" width="9.140625" style="5" customWidth="1"/>
  </cols>
  <sheetData>
    <row r="1" spans="1:4" ht="15">
      <c r="A1" s="2"/>
      <c r="B1" s="3"/>
      <c r="C1" s="4"/>
      <c r="D1" s="3" t="s">
        <v>11</v>
      </c>
    </row>
    <row r="2" spans="1:4" ht="15">
      <c r="A2" s="2"/>
      <c r="B2" s="44"/>
      <c r="C2" s="44"/>
      <c r="D2" s="3" t="s">
        <v>82</v>
      </c>
    </row>
    <row r="3" spans="1:4" ht="15" customHeight="1">
      <c r="A3" s="2"/>
      <c r="B3" s="44"/>
      <c r="C3" s="44"/>
      <c r="D3" s="45" t="s">
        <v>83</v>
      </c>
    </row>
    <row r="4" spans="1:4" ht="15.75" customHeight="1">
      <c r="A4" s="2"/>
      <c r="B4" s="3"/>
      <c r="C4" s="3"/>
      <c r="D4" s="3" t="s">
        <v>73</v>
      </c>
    </row>
    <row r="5" spans="1:4" ht="15">
      <c r="A5" s="2"/>
      <c r="B5" s="2"/>
      <c r="C5" s="6"/>
      <c r="D5" s="45" t="s">
        <v>84</v>
      </c>
    </row>
    <row r="6" spans="1:3" ht="15">
      <c r="A6" s="2"/>
      <c r="B6" s="96"/>
      <c r="C6" s="96"/>
    </row>
    <row r="7" spans="1:4" ht="15.75" customHeight="1">
      <c r="A7" s="94" t="s">
        <v>10</v>
      </c>
      <c r="B7" s="94"/>
      <c r="C7" s="94"/>
      <c r="D7" s="94"/>
    </row>
    <row r="8" spans="1:3" ht="15.75" customHeight="1">
      <c r="A8" s="2"/>
      <c r="B8" s="92"/>
      <c r="C8" s="92"/>
    </row>
    <row r="9" spans="1:3" ht="15.75" customHeight="1">
      <c r="A9" s="93" t="s">
        <v>1</v>
      </c>
      <c r="B9" s="93"/>
      <c r="C9" s="93"/>
    </row>
    <row r="10" spans="1:3" ht="15.75" customHeight="1">
      <c r="A10" s="93" t="s">
        <v>0</v>
      </c>
      <c r="B10" s="93"/>
      <c r="C10" s="93"/>
    </row>
    <row r="11" spans="1:3" ht="15">
      <c r="A11" s="8"/>
      <c r="B11" s="93" t="s">
        <v>54</v>
      </c>
      <c r="C11" s="93"/>
    </row>
    <row r="12" spans="1:3" ht="30.75" customHeight="1">
      <c r="A12" s="8"/>
      <c r="B12" s="93" t="s">
        <v>63</v>
      </c>
      <c r="C12" s="93"/>
    </row>
    <row r="13" spans="1:3" ht="18.75" customHeight="1">
      <c r="A13" s="8"/>
      <c r="B13" s="93"/>
      <c r="C13" s="93"/>
    </row>
    <row r="14" spans="1:3" ht="15">
      <c r="A14" s="8" t="s">
        <v>2</v>
      </c>
      <c r="B14" s="8" t="s">
        <v>70</v>
      </c>
      <c r="C14" s="8"/>
    </row>
    <row r="15" spans="1:3" ht="15">
      <c r="A15" s="2"/>
      <c r="B15" s="9"/>
      <c r="C15" s="6"/>
    </row>
    <row r="16" spans="1:4" ht="105">
      <c r="A16" s="10" t="s">
        <v>3</v>
      </c>
      <c r="B16" s="10" t="s">
        <v>4</v>
      </c>
      <c r="C16" s="10" t="s">
        <v>80</v>
      </c>
      <c r="D16" s="10" t="s">
        <v>71</v>
      </c>
    </row>
    <row r="17" spans="1:4" ht="14.25">
      <c r="A17" s="11">
        <v>1</v>
      </c>
      <c r="B17" s="12">
        <v>2</v>
      </c>
      <c r="C17" s="11">
        <v>3</v>
      </c>
      <c r="D17" s="11">
        <v>4</v>
      </c>
    </row>
    <row r="18" spans="1:4" ht="15">
      <c r="A18" s="11"/>
      <c r="B18" s="13" t="s">
        <v>6</v>
      </c>
      <c r="C18" s="14"/>
      <c r="D18" s="14"/>
    </row>
    <row r="19" spans="1:4" ht="15">
      <c r="A19" s="15">
        <v>1100</v>
      </c>
      <c r="B19" s="16" t="s">
        <v>68</v>
      </c>
      <c r="C19" s="31">
        <v>16.25</v>
      </c>
      <c r="D19" s="31">
        <v>16.25</v>
      </c>
    </row>
    <row r="20" spans="1:4" ht="45">
      <c r="A20" s="15">
        <v>1200</v>
      </c>
      <c r="B20" s="17" t="s">
        <v>69</v>
      </c>
      <c r="C20" s="31">
        <v>3.91</v>
      </c>
      <c r="D20" s="31">
        <v>3.91</v>
      </c>
    </row>
    <row r="21" spans="1:4" ht="15">
      <c r="A21" s="15"/>
      <c r="B21" s="19" t="s">
        <v>7</v>
      </c>
      <c r="C21" s="25">
        <f>SUM(C19:C20)</f>
        <v>20.16</v>
      </c>
      <c r="D21" s="25">
        <f>SUM(D19:D20)</f>
        <v>20.16</v>
      </c>
    </row>
    <row r="22" spans="1:4" ht="15">
      <c r="A22" s="20"/>
      <c r="B22" s="16" t="s">
        <v>8</v>
      </c>
      <c r="C22" s="31"/>
      <c r="D22" s="31"/>
    </row>
    <row r="23" spans="1:4" ht="15">
      <c r="A23" s="15">
        <v>2244</v>
      </c>
      <c r="B23" s="17" t="s">
        <v>15</v>
      </c>
      <c r="C23" s="31">
        <v>0.36</v>
      </c>
      <c r="D23" s="31">
        <v>0.36</v>
      </c>
    </row>
    <row r="24" spans="1:4" ht="15">
      <c r="A24" s="15">
        <v>2321</v>
      </c>
      <c r="B24" s="17" t="s">
        <v>22</v>
      </c>
      <c r="C24" s="31">
        <v>0.42</v>
      </c>
      <c r="D24" s="31">
        <v>0.42</v>
      </c>
    </row>
    <row r="25" spans="1:4" ht="15">
      <c r="A25" s="20"/>
      <c r="B25" s="21" t="s">
        <v>9</v>
      </c>
      <c r="C25" s="25">
        <f>SUM(C23:C24)</f>
        <v>0.78</v>
      </c>
      <c r="D25" s="25">
        <f>SUM(D23:D24)</f>
        <v>0.78</v>
      </c>
    </row>
    <row r="26" spans="1:4" ht="15">
      <c r="A26" s="20"/>
      <c r="B26" s="21" t="s">
        <v>33</v>
      </c>
      <c r="C26" s="25">
        <f>C25+C21</f>
        <v>20.94</v>
      </c>
      <c r="D26" s="25">
        <f>D25+D21</f>
        <v>20.94</v>
      </c>
    </row>
    <row r="27" spans="1:3" ht="15">
      <c r="A27" s="22"/>
      <c r="B27" s="23"/>
      <c r="C27" s="24"/>
    </row>
    <row r="28" spans="1:4" ht="15.75" customHeight="1">
      <c r="A28" s="90" t="s">
        <v>74</v>
      </c>
      <c r="B28" s="95"/>
      <c r="C28" s="10">
        <v>1</v>
      </c>
      <c r="D28" s="10">
        <v>1</v>
      </c>
    </row>
    <row r="29" spans="1:4" ht="47.25" customHeight="1">
      <c r="A29" s="90" t="s">
        <v>78</v>
      </c>
      <c r="B29" s="95"/>
      <c r="C29" s="25">
        <f>C26/C28</f>
        <v>20.94</v>
      </c>
      <c r="D29" s="25">
        <f>D26/D28</f>
        <v>20.94</v>
      </c>
    </row>
    <row r="30" spans="1:3" ht="15">
      <c r="A30" s="23"/>
      <c r="B30" s="26"/>
      <c r="C30" s="26"/>
    </row>
    <row r="31" spans="1:4" s="1" customFormat="1" ht="15">
      <c r="A31" s="90" t="s">
        <v>75</v>
      </c>
      <c r="B31" s="91"/>
      <c r="C31" s="27"/>
      <c r="D31" s="40"/>
    </row>
    <row r="32" spans="1:4" s="1" customFormat="1" ht="15">
      <c r="A32" s="90" t="s">
        <v>79</v>
      </c>
      <c r="B32" s="91"/>
      <c r="C32" s="27"/>
      <c r="D32" s="40"/>
    </row>
    <row r="33" s="1" customFormat="1" ht="15">
      <c r="D33" s="29"/>
    </row>
    <row r="34" spans="1:4" s="1" customFormat="1" ht="15">
      <c r="A34" s="1" t="s">
        <v>76</v>
      </c>
      <c r="D34" s="29"/>
    </row>
    <row r="35" s="1" customFormat="1" ht="15">
      <c r="D35" s="29"/>
    </row>
    <row r="36" spans="1:2" s="1" customFormat="1" ht="15">
      <c r="A36" s="1" t="s">
        <v>81</v>
      </c>
      <c r="B36" s="28"/>
    </row>
    <row r="37" spans="2:4" s="1" customFormat="1" ht="13.5" customHeight="1">
      <c r="B37" s="29" t="s">
        <v>77</v>
      </c>
      <c r="D37" s="29"/>
    </row>
  </sheetData>
  <sheetProtection/>
  <mergeCells count="12">
    <mergeCell ref="A7:D7"/>
    <mergeCell ref="B6:C6"/>
    <mergeCell ref="B12:C12"/>
    <mergeCell ref="B13:C13"/>
    <mergeCell ref="A10:C10"/>
    <mergeCell ref="A28:B28"/>
    <mergeCell ref="A29:B29"/>
    <mergeCell ref="B11:C11"/>
    <mergeCell ref="A31:B31"/>
    <mergeCell ref="A32:B32"/>
    <mergeCell ref="B8:C8"/>
    <mergeCell ref="A9:C9"/>
  </mergeCells>
  <printOptions/>
  <pageMargins left="0.7480314960629921" right="0.7480314960629921" top="0.984251968503937" bottom="0.984251968503937" header="0.5118110236220472" footer="0.5118110236220472"/>
  <pageSetup firstPageNumber="23" useFirstPageNumber="1" fitToHeight="0" fitToWidth="1" horizontalDpi="600" verticalDpi="600" orientation="portrait" paperSize="9" scale="91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Layout" zoomScaleNormal="90" workbookViewId="0" topLeftCell="A1">
      <selection activeCell="A42" sqref="A42:B42"/>
    </sheetView>
  </sheetViews>
  <sheetFormatPr defaultColWidth="9.140625" defaultRowHeight="12.75"/>
  <cols>
    <col min="1" max="1" width="15.7109375" style="5" customWidth="1"/>
    <col min="2" max="2" width="38.7109375" style="5" customWidth="1"/>
    <col min="3" max="3" width="17.8515625" style="5" customWidth="1"/>
    <col min="4" max="4" width="16.8515625" style="5" customWidth="1"/>
    <col min="5" max="16384" width="9.140625" style="5" customWidth="1"/>
  </cols>
  <sheetData>
    <row r="1" spans="1:4" ht="15">
      <c r="A1" s="2"/>
      <c r="B1" s="3"/>
      <c r="C1" s="4"/>
      <c r="D1" s="3" t="s">
        <v>11</v>
      </c>
    </row>
    <row r="2" spans="1:4" ht="15">
      <c r="A2" s="2"/>
      <c r="B2" s="44"/>
      <c r="C2" s="44"/>
      <c r="D2" s="3" t="s">
        <v>82</v>
      </c>
    </row>
    <row r="3" spans="1:4" ht="15" customHeight="1">
      <c r="A3" s="2"/>
      <c r="B3" s="44"/>
      <c r="C3" s="44"/>
      <c r="D3" s="45" t="s">
        <v>83</v>
      </c>
    </row>
    <row r="4" spans="1:4" ht="15.75" customHeight="1">
      <c r="A4" s="2"/>
      <c r="B4" s="3"/>
      <c r="C4" s="3"/>
      <c r="D4" s="3" t="s">
        <v>73</v>
      </c>
    </row>
    <row r="5" spans="1:4" ht="15">
      <c r="A5" s="2"/>
      <c r="B5" s="2"/>
      <c r="C5" s="6"/>
      <c r="D5" s="45" t="s">
        <v>84</v>
      </c>
    </row>
    <row r="6" spans="1:3" ht="10.5" customHeight="1">
      <c r="A6" s="2"/>
      <c r="B6" s="2"/>
      <c r="C6" s="6"/>
    </row>
    <row r="7" spans="1:4" ht="15.75" customHeight="1">
      <c r="A7" s="94" t="s">
        <v>10</v>
      </c>
      <c r="B7" s="94"/>
      <c r="C7" s="94"/>
      <c r="D7" s="94"/>
    </row>
    <row r="8" spans="1:3" ht="9" customHeight="1">
      <c r="A8" s="2"/>
      <c r="B8" s="92"/>
      <c r="C8" s="92"/>
    </row>
    <row r="9" spans="1:3" ht="15">
      <c r="A9" s="93" t="s">
        <v>1</v>
      </c>
      <c r="B9" s="93"/>
      <c r="C9" s="93"/>
    </row>
    <row r="10" spans="1:3" ht="15">
      <c r="A10" s="93" t="s">
        <v>0</v>
      </c>
      <c r="B10" s="93"/>
      <c r="C10" s="93"/>
    </row>
    <row r="11" spans="1:3" ht="15">
      <c r="A11" s="8"/>
      <c r="B11" s="93" t="s">
        <v>54</v>
      </c>
      <c r="C11" s="93"/>
    </row>
    <row r="12" spans="1:4" ht="15.75" customHeight="1">
      <c r="A12" s="8"/>
      <c r="B12" s="93" t="s">
        <v>64</v>
      </c>
      <c r="C12" s="93"/>
      <c r="D12" s="93"/>
    </row>
    <row r="13" spans="1:3" ht="15">
      <c r="A13" s="8" t="s">
        <v>2</v>
      </c>
      <c r="B13" s="8" t="s">
        <v>70</v>
      </c>
      <c r="C13" s="8"/>
    </row>
    <row r="14" spans="1:3" ht="10.5" customHeight="1">
      <c r="A14" s="2"/>
      <c r="B14" s="9"/>
      <c r="C14" s="6"/>
    </row>
    <row r="15" spans="1:4" ht="105.75" customHeight="1">
      <c r="A15" s="10" t="s">
        <v>3</v>
      </c>
      <c r="B15" s="10" t="s">
        <v>4</v>
      </c>
      <c r="C15" s="10" t="s">
        <v>80</v>
      </c>
      <c r="D15" s="10" t="s">
        <v>71</v>
      </c>
    </row>
    <row r="16" spans="1:4" ht="14.25">
      <c r="A16" s="11">
        <v>1</v>
      </c>
      <c r="B16" s="12">
        <v>2</v>
      </c>
      <c r="C16" s="11">
        <v>3</v>
      </c>
      <c r="D16" s="11">
        <v>4</v>
      </c>
    </row>
    <row r="17" spans="1:4" ht="13.5" customHeight="1">
      <c r="A17" s="47"/>
      <c r="B17" s="13" t="s">
        <v>6</v>
      </c>
      <c r="C17" s="14"/>
      <c r="D17" s="14"/>
    </row>
    <row r="18" spans="1:4" ht="15">
      <c r="A18" s="46">
        <v>1100</v>
      </c>
      <c r="B18" s="16" t="s">
        <v>68</v>
      </c>
      <c r="C18" s="52">
        <v>26.93</v>
      </c>
      <c r="D18" s="52">
        <v>26.93</v>
      </c>
    </row>
    <row r="19" spans="1:4" ht="45">
      <c r="A19" s="46">
        <v>1200</v>
      </c>
      <c r="B19" s="17" t="s">
        <v>69</v>
      </c>
      <c r="C19" s="52">
        <v>6.49</v>
      </c>
      <c r="D19" s="52">
        <v>6.49</v>
      </c>
    </row>
    <row r="20" spans="1:4" ht="15.75" customHeight="1">
      <c r="A20" s="46"/>
      <c r="B20" s="19" t="s">
        <v>7</v>
      </c>
      <c r="C20" s="55">
        <f>SUM(C18:C19)</f>
        <v>33.42</v>
      </c>
      <c r="D20" s="55">
        <f>SUM(D18:D19)</f>
        <v>33.42</v>
      </c>
    </row>
    <row r="21" spans="1:4" ht="15">
      <c r="A21" s="49"/>
      <c r="B21" s="16" t="s">
        <v>8</v>
      </c>
      <c r="C21" s="52"/>
      <c r="D21" s="52"/>
    </row>
    <row r="22" spans="1:4" ht="15">
      <c r="A22" s="46">
        <v>2244</v>
      </c>
      <c r="B22" s="17" t="s">
        <v>15</v>
      </c>
      <c r="C22" s="52">
        <v>0.36</v>
      </c>
      <c r="D22" s="52">
        <v>0.36</v>
      </c>
    </row>
    <row r="23" spans="1:4" ht="15">
      <c r="A23" s="46">
        <v>2321</v>
      </c>
      <c r="B23" s="17" t="s">
        <v>22</v>
      </c>
      <c r="C23" s="52">
        <v>0.42</v>
      </c>
      <c r="D23" s="52">
        <v>0.42</v>
      </c>
    </row>
    <row r="24" spans="1:4" ht="15">
      <c r="A24" s="49"/>
      <c r="B24" s="21" t="s">
        <v>9</v>
      </c>
      <c r="C24" s="55">
        <f>SUM(C22:C23)</f>
        <v>0.78</v>
      </c>
      <c r="D24" s="55">
        <f>SUM(D22:D23)</f>
        <v>0.78</v>
      </c>
    </row>
    <row r="25" spans="1:4" ht="15">
      <c r="A25" s="49"/>
      <c r="B25" s="21" t="s">
        <v>33</v>
      </c>
      <c r="C25" s="55">
        <f>C24+C20</f>
        <v>34.2</v>
      </c>
      <c r="D25" s="55">
        <f>D24+D20</f>
        <v>34.2</v>
      </c>
    </row>
    <row r="26" spans="1:3" ht="11.25" customHeight="1">
      <c r="A26" s="22"/>
      <c r="B26" s="23"/>
      <c r="C26" s="24"/>
    </row>
    <row r="27" spans="1:4" ht="15.75" customHeight="1">
      <c r="A27" s="90" t="s">
        <v>74</v>
      </c>
      <c r="B27" s="95"/>
      <c r="C27" s="10">
        <v>1</v>
      </c>
      <c r="D27" s="10">
        <v>1</v>
      </c>
    </row>
    <row r="28" spans="1:4" ht="51" customHeight="1">
      <c r="A28" s="90" t="s">
        <v>78</v>
      </c>
      <c r="B28" s="95"/>
      <c r="C28" s="25">
        <f>C25/C27</f>
        <v>34.2</v>
      </c>
      <c r="D28" s="25">
        <f>D25/D27</f>
        <v>34.2</v>
      </c>
    </row>
    <row r="29" spans="1:3" ht="10.5" customHeight="1">
      <c r="A29" s="23"/>
      <c r="B29" s="26"/>
      <c r="C29" s="26"/>
    </row>
    <row r="30" spans="1:4" s="1" customFormat="1" ht="15">
      <c r="A30" s="90" t="s">
        <v>75</v>
      </c>
      <c r="B30" s="91"/>
      <c r="C30" s="27"/>
      <c r="D30" s="40"/>
    </row>
    <row r="31" spans="1:4" s="1" customFormat="1" ht="15">
      <c r="A31" s="90" t="s">
        <v>79</v>
      </c>
      <c r="B31" s="91"/>
      <c r="C31" s="27"/>
      <c r="D31" s="40"/>
    </row>
    <row r="32" s="1" customFormat="1" ht="15">
      <c r="D32" s="29"/>
    </row>
    <row r="33" spans="1:4" s="1" customFormat="1" ht="15">
      <c r="A33" s="1" t="s">
        <v>76</v>
      </c>
      <c r="D33" s="29"/>
    </row>
    <row r="34" s="1" customFormat="1" ht="15">
      <c r="D34" s="29"/>
    </row>
    <row r="35" spans="1:2" ht="15">
      <c r="A35" s="1" t="s">
        <v>81</v>
      </c>
      <c r="B35" s="28"/>
    </row>
    <row r="36" spans="1:11" ht="18.75">
      <c r="A36" s="1"/>
      <c r="B36" s="29" t="s">
        <v>77</v>
      </c>
      <c r="C36" s="77"/>
      <c r="E36" s="70"/>
      <c r="F36" s="70"/>
      <c r="G36" s="70"/>
      <c r="H36" s="70"/>
      <c r="I36" s="70"/>
      <c r="J36" s="70"/>
      <c r="K36" s="70"/>
    </row>
    <row r="37" spans="1:11" ht="14.25">
      <c r="A37"/>
      <c r="B37"/>
      <c r="C37"/>
      <c r="D37"/>
      <c r="E37"/>
      <c r="F37"/>
      <c r="G37"/>
      <c r="H37"/>
      <c r="I37"/>
      <c r="J37"/>
      <c r="K37"/>
    </row>
    <row r="38" spans="1:11" ht="8.25" customHeight="1">
      <c r="A38"/>
      <c r="B38"/>
      <c r="C38" s="70"/>
      <c r="D38"/>
      <c r="E38"/>
      <c r="F38"/>
      <c r="G38"/>
      <c r="H38"/>
      <c r="I38"/>
      <c r="J38"/>
      <c r="K38"/>
    </row>
    <row r="39" spans="1:11" ht="15" customHeight="1">
      <c r="A39" s="98" t="s">
        <v>90</v>
      </c>
      <c r="B39" s="98"/>
      <c r="C39"/>
      <c r="D39" s="77" t="s">
        <v>91</v>
      </c>
      <c r="E39"/>
      <c r="F39"/>
      <c r="G39"/>
      <c r="H39"/>
      <c r="I39"/>
      <c r="J39"/>
      <c r="K39"/>
    </row>
    <row r="40" spans="1:11" ht="14.25">
      <c r="A40" s="69"/>
      <c r="B40" s="69"/>
      <c r="C40"/>
      <c r="D40"/>
      <c r="E40"/>
      <c r="F40"/>
      <c r="G40"/>
      <c r="H40"/>
      <c r="I40"/>
      <c r="J40"/>
      <c r="K40"/>
    </row>
    <row r="41" spans="1:11" ht="14.25">
      <c r="A41" s="69"/>
      <c r="B41" s="69"/>
      <c r="C41"/>
      <c r="D41"/>
      <c r="E41"/>
      <c r="F41"/>
      <c r="G41"/>
      <c r="H41"/>
      <c r="I41"/>
      <c r="J41"/>
      <c r="K41"/>
    </row>
    <row r="42" spans="1:11" ht="14.25">
      <c r="A42" s="88" t="s">
        <v>95</v>
      </c>
      <c r="B42" s="88"/>
      <c r="C42"/>
      <c r="D42"/>
      <c r="E42"/>
      <c r="F42"/>
      <c r="G42"/>
      <c r="H42"/>
      <c r="I42"/>
      <c r="J42"/>
      <c r="K42"/>
    </row>
    <row r="43" spans="1:11" ht="14.25">
      <c r="A43" s="69"/>
      <c r="B43" s="69"/>
      <c r="C43"/>
      <c r="D43"/>
      <c r="E43"/>
      <c r="F43"/>
      <c r="G43"/>
      <c r="H43"/>
      <c r="I43"/>
      <c r="J43"/>
      <c r="K43"/>
    </row>
    <row r="44" spans="1:11" ht="14.25">
      <c r="A44" s="86" t="s">
        <v>87</v>
      </c>
      <c r="B44" s="86"/>
      <c r="C44"/>
      <c r="D44"/>
      <c r="E44"/>
      <c r="F44"/>
      <c r="G44"/>
      <c r="H44"/>
      <c r="I44"/>
      <c r="J44"/>
      <c r="K44"/>
    </row>
    <row r="45" spans="1:11" ht="14.25">
      <c r="A45" s="87" t="s">
        <v>88</v>
      </c>
      <c r="B45" s="88"/>
      <c r="C45" s="72"/>
      <c r="D45"/>
      <c r="E45"/>
      <c r="F45"/>
      <c r="G45"/>
      <c r="H45"/>
      <c r="I45"/>
      <c r="J45"/>
      <c r="K45"/>
    </row>
    <row r="46" spans="1:11" ht="14.25">
      <c r="A46" s="88" t="s">
        <v>89</v>
      </c>
      <c r="B46" s="88"/>
      <c r="C46"/>
      <c r="D46"/>
      <c r="E46"/>
      <c r="F46"/>
      <c r="G46"/>
      <c r="H46"/>
      <c r="I46"/>
      <c r="J46"/>
      <c r="K46"/>
    </row>
    <row r="47" spans="1:11" ht="14.25">
      <c r="A47"/>
      <c r="B47"/>
      <c r="C47"/>
      <c r="D47"/>
      <c r="E47"/>
      <c r="F47"/>
      <c r="G47"/>
      <c r="H47"/>
      <c r="I47"/>
      <c r="J47"/>
      <c r="K47"/>
    </row>
    <row r="48" spans="1:11" ht="14.25">
      <c r="A48" s="88"/>
      <c r="B48" s="88"/>
      <c r="C48"/>
      <c r="D48"/>
      <c r="E48"/>
      <c r="F48"/>
      <c r="G48"/>
      <c r="H48"/>
      <c r="I48"/>
      <c r="J48"/>
      <c r="K48"/>
    </row>
    <row r="49" spans="1:11" ht="14.25">
      <c r="A49" s="99"/>
      <c r="B49" s="99"/>
      <c r="C49"/>
      <c r="D49"/>
      <c r="E49"/>
      <c r="F49"/>
      <c r="G49"/>
      <c r="H49"/>
      <c r="I49"/>
      <c r="J49"/>
      <c r="K49"/>
    </row>
  </sheetData>
  <sheetProtection/>
  <mergeCells count="17">
    <mergeCell ref="A49:B49"/>
    <mergeCell ref="A7:D7"/>
    <mergeCell ref="A27:B27"/>
    <mergeCell ref="A28:B28"/>
    <mergeCell ref="B8:C8"/>
    <mergeCell ref="A30:B30"/>
    <mergeCell ref="A31:B31"/>
    <mergeCell ref="A9:C9"/>
    <mergeCell ref="A10:C10"/>
    <mergeCell ref="B11:C11"/>
    <mergeCell ref="B12:D12"/>
    <mergeCell ref="A39:B39"/>
    <mergeCell ref="A48:B48"/>
    <mergeCell ref="A42:B42"/>
    <mergeCell ref="A44:B44"/>
    <mergeCell ref="A45:B45"/>
    <mergeCell ref="A46:B46"/>
  </mergeCells>
  <hyperlinks>
    <hyperlink ref="A45" r:id="rId1" display="Inese.Kise@lm.gov.lv,"/>
  </hyperlinks>
  <printOptions/>
  <pageMargins left="0.7480314960629921" right="0.7480314960629921" top="0.984251968503937" bottom="0.984251968503937" header="0.5118110236220472" footer="0.5118110236220472"/>
  <pageSetup firstPageNumber="24" useFirstPageNumber="1" fitToHeight="0" fitToWidth="1" horizontalDpi="600" verticalDpi="600" orientation="portrait" paperSize="9" scale="98" r:id="rId2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Layout" zoomScaleNormal="90" workbookViewId="0" topLeftCell="A1">
      <selection activeCell="B80" sqref="B80:B86"/>
    </sheetView>
  </sheetViews>
  <sheetFormatPr defaultColWidth="9.140625" defaultRowHeight="12.75"/>
  <cols>
    <col min="1" max="1" width="15.7109375" style="5" customWidth="1"/>
    <col min="2" max="2" width="49.00390625" style="5" customWidth="1"/>
    <col min="3" max="3" width="19.00390625" style="5" customWidth="1"/>
    <col min="4" max="4" width="18.28125" style="5" customWidth="1"/>
    <col min="5" max="16384" width="9.140625" style="5" customWidth="1"/>
  </cols>
  <sheetData>
    <row r="1" spans="1:4" ht="15">
      <c r="A1" s="2"/>
      <c r="B1" s="3"/>
      <c r="C1" s="4"/>
      <c r="D1" s="3" t="s">
        <v>11</v>
      </c>
    </row>
    <row r="2" spans="1:4" ht="15">
      <c r="A2" s="2"/>
      <c r="B2" s="44"/>
      <c r="C2" s="44"/>
      <c r="D2" s="3" t="s">
        <v>82</v>
      </c>
    </row>
    <row r="3" spans="1:4" ht="15" customHeight="1">
      <c r="A3" s="2"/>
      <c r="B3" s="44"/>
      <c r="C3" s="44"/>
      <c r="D3" s="45" t="s">
        <v>83</v>
      </c>
    </row>
    <row r="4" spans="1:4" ht="15.75" customHeight="1">
      <c r="A4" s="2"/>
      <c r="B4" s="3"/>
      <c r="C4" s="3"/>
      <c r="D4" s="3" t="s">
        <v>73</v>
      </c>
    </row>
    <row r="5" spans="1:4" ht="15">
      <c r="A5" s="2"/>
      <c r="B5" s="2"/>
      <c r="C5" s="6"/>
      <c r="D5" s="45" t="s">
        <v>84</v>
      </c>
    </row>
    <row r="6" spans="1:4" ht="15">
      <c r="A6" s="2"/>
      <c r="B6" s="2"/>
      <c r="C6" s="6"/>
      <c r="D6" s="45"/>
    </row>
    <row r="7" spans="1:4" ht="15.75">
      <c r="A7" s="94" t="s">
        <v>10</v>
      </c>
      <c r="B7" s="94"/>
      <c r="C7" s="94"/>
      <c r="D7" s="94"/>
    </row>
    <row r="8" spans="1:3" ht="15">
      <c r="A8" s="2"/>
      <c r="B8" s="92"/>
      <c r="C8" s="92"/>
    </row>
    <row r="9" spans="1:3" ht="15">
      <c r="A9" s="93" t="s">
        <v>1</v>
      </c>
      <c r="B9" s="93"/>
      <c r="C9" s="93"/>
    </row>
    <row r="10" spans="1:3" ht="15.75" customHeight="1">
      <c r="A10" s="93" t="s">
        <v>0</v>
      </c>
      <c r="B10" s="93"/>
      <c r="C10" s="93"/>
    </row>
    <row r="11" spans="1:3" ht="12" customHeight="1">
      <c r="A11" s="8"/>
      <c r="B11" s="93" t="s">
        <v>35</v>
      </c>
      <c r="C11" s="93"/>
    </row>
    <row r="12" spans="1:3" ht="17.25" customHeight="1">
      <c r="A12" s="8"/>
      <c r="B12" s="93" t="s">
        <v>36</v>
      </c>
      <c r="C12" s="93"/>
    </row>
    <row r="13" spans="1:3" ht="15.75" customHeight="1">
      <c r="A13" s="8" t="s">
        <v>2</v>
      </c>
      <c r="B13" s="8" t="s">
        <v>70</v>
      </c>
      <c r="C13" s="8"/>
    </row>
    <row r="14" spans="1:3" ht="15">
      <c r="A14" s="2"/>
      <c r="B14" s="9"/>
      <c r="C14" s="6"/>
    </row>
    <row r="15" spans="1:4" ht="105" customHeight="1">
      <c r="A15" s="10" t="s">
        <v>3</v>
      </c>
      <c r="B15" s="10" t="s">
        <v>4</v>
      </c>
      <c r="C15" s="10" t="s">
        <v>80</v>
      </c>
      <c r="D15" s="10" t="s">
        <v>71</v>
      </c>
    </row>
    <row r="16" spans="1:4" ht="14.25">
      <c r="A16" s="11">
        <v>1</v>
      </c>
      <c r="B16" s="12">
        <v>2</v>
      </c>
      <c r="C16" s="11">
        <v>3</v>
      </c>
      <c r="D16" s="11">
        <v>4</v>
      </c>
    </row>
    <row r="17" spans="1:4" ht="15">
      <c r="A17" s="47"/>
      <c r="B17" s="13" t="s">
        <v>6</v>
      </c>
      <c r="C17" s="14"/>
      <c r="D17" s="14"/>
    </row>
    <row r="18" spans="1:4" ht="15">
      <c r="A18" s="46">
        <v>1100</v>
      </c>
      <c r="B18" s="16" t="s">
        <v>68</v>
      </c>
      <c r="C18" s="56">
        <v>392.62</v>
      </c>
      <c r="D18" s="56">
        <v>392.62</v>
      </c>
    </row>
    <row r="19" spans="1:4" ht="30.75" customHeight="1">
      <c r="A19" s="46">
        <v>1200</v>
      </c>
      <c r="B19" s="17" t="s">
        <v>69</v>
      </c>
      <c r="C19" s="56">
        <v>94.58</v>
      </c>
      <c r="D19" s="56">
        <v>94.58</v>
      </c>
    </row>
    <row r="20" spans="1:4" ht="15">
      <c r="A20" s="46">
        <v>2219</v>
      </c>
      <c r="B20" s="16" t="s">
        <v>37</v>
      </c>
      <c r="C20" s="56">
        <v>3.98</v>
      </c>
      <c r="D20" s="56">
        <v>3.98</v>
      </c>
    </row>
    <row r="21" spans="1:4" ht="15">
      <c r="A21" s="46">
        <v>2222</v>
      </c>
      <c r="B21" s="17" t="s">
        <v>30</v>
      </c>
      <c r="C21" s="56">
        <v>68.47</v>
      </c>
      <c r="D21" s="56">
        <v>68.47</v>
      </c>
    </row>
    <row r="22" spans="1:4" ht="15">
      <c r="A22" s="46">
        <v>2223</v>
      </c>
      <c r="B22" s="17" t="s">
        <v>31</v>
      </c>
      <c r="C22" s="56">
        <v>18.67</v>
      </c>
      <c r="D22" s="56">
        <v>18.67</v>
      </c>
    </row>
    <row r="23" spans="1:4" ht="30">
      <c r="A23" s="46">
        <v>2243</v>
      </c>
      <c r="B23" s="17" t="s">
        <v>39</v>
      </c>
      <c r="C23" s="56">
        <v>1.8</v>
      </c>
      <c r="D23" s="56">
        <v>1.8</v>
      </c>
    </row>
    <row r="24" spans="1:4" ht="15">
      <c r="A24" s="46">
        <v>2244</v>
      </c>
      <c r="B24" s="17" t="s">
        <v>15</v>
      </c>
      <c r="C24" s="56">
        <v>58.85</v>
      </c>
      <c r="D24" s="56">
        <v>58.85</v>
      </c>
    </row>
    <row r="25" spans="1:4" ht="15">
      <c r="A25" s="46">
        <v>2251</v>
      </c>
      <c r="B25" s="17" t="s">
        <v>12</v>
      </c>
      <c r="C25" s="56">
        <v>23.35</v>
      </c>
      <c r="D25" s="56">
        <v>23.35</v>
      </c>
    </row>
    <row r="26" spans="1:4" ht="15">
      <c r="A26" s="46">
        <v>2261</v>
      </c>
      <c r="B26" s="17" t="s">
        <v>17</v>
      </c>
      <c r="C26" s="56">
        <v>0.86</v>
      </c>
      <c r="D26" s="56">
        <v>0.86</v>
      </c>
    </row>
    <row r="27" spans="1:4" ht="15" customHeight="1">
      <c r="A27" s="46">
        <v>2279</v>
      </c>
      <c r="B27" s="17" t="s">
        <v>19</v>
      </c>
      <c r="C27" s="56">
        <v>9.6</v>
      </c>
      <c r="D27" s="56">
        <v>9.6</v>
      </c>
    </row>
    <row r="28" spans="1:4" ht="15">
      <c r="A28" s="46">
        <v>2311</v>
      </c>
      <c r="B28" s="16" t="s">
        <v>34</v>
      </c>
      <c r="C28" s="56">
        <v>50.92</v>
      </c>
      <c r="D28" s="56">
        <v>50.92</v>
      </c>
    </row>
    <row r="29" spans="1:4" ht="15">
      <c r="A29" s="46">
        <v>2312</v>
      </c>
      <c r="B29" s="17" t="s">
        <v>21</v>
      </c>
      <c r="C29" s="56">
        <v>4.39</v>
      </c>
      <c r="D29" s="56">
        <v>4.39</v>
      </c>
    </row>
    <row r="30" spans="1:4" ht="15">
      <c r="A30" s="46">
        <v>2321</v>
      </c>
      <c r="B30" s="17" t="s">
        <v>22</v>
      </c>
      <c r="C30" s="56">
        <v>120.97</v>
      </c>
      <c r="D30" s="56">
        <v>120.97</v>
      </c>
    </row>
    <row r="31" spans="1:4" ht="16.5" customHeight="1">
      <c r="A31" s="46">
        <v>2350</v>
      </c>
      <c r="B31" s="17" t="s">
        <v>24</v>
      </c>
      <c r="C31" s="56">
        <v>0.93</v>
      </c>
      <c r="D31" s="56">
        <v>0.93</v>
      </c>
    </row>
    <row r="32" spans="1:4" ht="15">
      <c r="A32" s="46">
        <v>2361</v>
      </c>
      <c r="B32" s="17" t="s">
        <v>25</v>
      </c>
      <c r="C32" s="56">
        <v>0.35</v>
      </c>
      <c r="D32" s="56">
        <v>0.35</v>
      </c>
    </row>
    <row r="33" spans="1:4" ht="15">
      <c r="A33" s="48">
        <v>2370</v>
      </c>
      <c r="B33" s="17" t="s">
        <v>38</v>
      </c>
      <c r="C33" s="56">
        <v>1.13</v>
      </c>
      <c r="D33" s="56">
        <v>1.13</v>
      </c>
    </row>
    <row r="34" spans="1:4" ht="32.25" customHeight="1">
      <c r="A34" s="46">
        <v>2513</v>
      </c>
      <c r="B34" s="17" t="s">
        <v>26</v>
      </c>
      <c r="C34" s="56">
        <v>10.02</v>
      </c>
      <c r="D34" s="56">
        <v>10.02</v>
      </c>
    </row>
    <row r="35" spans="1:4" ht="15">
      <c r="A35" s="46"/>
      <c r="B35" s="19" t="s">
        <v>7</v>
      </c>
      <c r="C35" s="57">
        <f>SUM(C18:C34)</f>
        <v>861.4899999999999</v>
      </c>
      <c r="D35" s="57">
        <f>SUM(D18:D34)</f>
        <v>861.4899999999999</v>
      </c>
    </row>
    <row r="36" spans="1:4" ht="15">
      <c r="A36" s="49"/>
      <c r="B36" s="16" t="s">
        <v>8</v>
      </c>
      <c r="C36" s="56"/>
      <c r="D36" s="56"/>
    </row>
    <row r="37" spans="1:4" ht="15">
      <c r="A37" s="46">
        <v>1100</v>
      </c>
      <c r="B37" s="16" t="s">
        <v>68</v>
      </c>
      <c r="C37" s="56">
        <v>390.54</v>
      </c>
      <c r="D37" s="56">
        <v>390.54</v>
      </c>
    </row>
    <row r="38" spans="1:4" ht="28.5" customHeight="1">
      <c r="A38" s="46">
        <v>1200</v>
      </c>
      <c r="B38" s="17" t="s">
        <v>69</v>
      </c>
      <c r="C38" s="56">
        <v>94.08</v>
      </c>
      <c r="D38" s="56">
        <v>94.08</v>
      </c>
    </row>
    <row r="39" spans="1:4" ht="15">
      <c r="A39" s="46">
        <v>2219</v>
      </c>
      <c r="B39" s="16" t="s">
        <v>37</v>
      </c>
      <c r="C39" s="56">
        <v>5.18</v>
      </c>
      <c r="D39" s="56">
        <v>5.18</v>
      </c>
    </row>
    <row r="40" spans="1:4" ht="30">
      <c r="A40" s="46">
        <v>2234</v>
      </c>
      <c r="B40" s="17" t="s">
        <v>40</v>
      </c>
      <c r="C40" s="56">
        <v>0.39</v>
      </c>
      <c r="D40" s="56">
        <v>0.39</v>
      </c>
    </row>
    <row r="41" spans="1:4" ht="30" customHeight="1">
      <c r="A41" s="46">
        <v>2239</v>
      </c>
      <c r="B41" s="17" t="s">
        <v>41</v>
      </c>
      <c r="C41" s="56">
        <v>2.08</v>
      </c>
      <c r="D41" s="56">
        <v>2.08</v>
      </c>
    </row>
    <row r="42" spans="1:4" ht="15">
      <c r="A42" s="46">
        <v>2241</v>
      </c>
      <c r="B42" s="17" t="s">
        <v>42</v>
      </c>
      <c r="C42" s="56">
        <v>0.45</v>
      </c>
      <c r="D42" s="56">
        <v>0.45</v>
      </c>
    </row>
    <row r="43" spans="1:4" ht="15">
      <c r="A43" s="46">
        <v>2242</v>
      </c>
      <c r="B43" s="17" t="s">
        <v>13</v>
      </c>
      <c r="C43" s="56">
        <v>1.7</v>
      </c>
      <c r="D43" s="56">
        <v>1.7</v>
      </c>
    </row>
    <row r="44" spans="1:4" ht="30">
      <c r="A44" s="46">
        <v>2243</v>
      </c>
      <c r="B44" s="17" t="s">
        <v>14</v>
      </c>
      <c r="C44" s="56">
        <v>1.67</v>
      </c>
      <c r="D44" s="56">
        <v>1.67</v>
      </c>
    </row>
    <row r="45" spans="1:4" ht="15">
      <c r="A45" s="46">
        <v>2244</v>
      </c>
      <c r="B45" s="17" t="s">
        <v>15</v>
      </c>
      <c r="C45" s="56">
        <v>0.42</v>
      </c>
      <c r="D45" s="56">
        <v>0.42</v>
      </c>
    </row>
    <row r="46" spans="1:4" ht="15">
      <c r="A46" s="46">
        <v>2247</v>
      </c>
      <c r="B46" s="13" t="s">
        <v>16</v>
      </c>
      <c r="C46" s="56">
        <v>0.49</v>
      </c>
      <c r="D46" s="56">
        <v>0.49</v>
      </c>
    </row>
    <row r="47" spans="1:4" ht="15">
      <c r="A47" s="46">
        <v>2251</v>
      </c>
      <c r="B47" s="17" t="s">
        <v>12</v>
      </c>
      <c r="C47" s="56">
        <v>3.85</v>
      </c>
      <c r="D47" s="56">
        <v>3.85</v>
      </c>
    </row>
    <row r="48" spans="1:4" ht="15">
      <c r="A48" s="46">
        <v>2259</v>
      </c>
      <c r="B48" s="17" t="s">
        <v>43</v>
      </c>
      <c r="C48" s="56">
        <v>0.03</v>
      </c>
      <c r="D48" s="56">
        <v>0.03</v>
      </c>
    </row>
    <row r="49" spans="1:4" ht="15">
      <c r="A49" s="46">
        <v>2262</v>
      </c>
      <c r="B49" s="17" t="s">
        <v>18</v>
      </c>
      <c r="C49" s="56">
        <v>4.05</v>
      </c>
      <c r="D49" s="56">
        <v>4.05</v>
      </c>
    </row>
    <row r="50" spans="1:4" ht="15">
      <c r="A50" s="46">
        <v>2264</v>
      </c>
      <c r="B50" s="17" t="s">
        <v>44</v>
      </c>
      <c r="C50" s="56">
        <v>0.04</v>
      </c>
      <c r="D50" s="56">
        <v>0.04</v>
      </c>
    </row>
    <row r="51" spans="1:4" ht="15.75" customHeight="1">
      <c r="A51" s="46">
        <v>2279</v>
      </c>
      <c r="B51" s="17" t="s">
        <v>19</v>
      </c>
      <c r="C51" s="56">
        <v>0.46</v>
      </c>
      <c r="D51" s="56">
        <v>0.46</v>
      </c>
    </row>
    <row r="52" spans="1:4" ht="15">
      <c r="A52" s="46">
        <v>2311</v>
      </c>
      <c r="B52" s="17" t="s">
        <v>20</v>
      </c>
      <c r="C52" s="56">
        <v>2.22</v>
      </c>
      <c r="D52" s="56">
        <v>2.22</v>
      </c>
    </row>
    <row r="53" spans="1:4" ht="15">
      <c r="A53" s="46">
        <v>2312</v>
      </c>
      <c r="B53" s="17" t="s">
        <v>21</v>
      </c>
      <c r="C53" s="56">
        <v>0.5</v>
      </c>
      <c r="D53" s="56">
        <v>0.5</v>
      </c>
    </row>
    <row r="54" spans="1:4" ht="15">
      <c r="A54" s="46">
        <v>2322</v>
      </c>
      <c r="B54" s="17" t="s">
        <v>23</v>
      </c>
      <c r="C54" s="56">
        <v>10.35</v>
      </c>
      <c r="D54" s="56">
        <v>10.35</v>
      </c>
    </row>
    <row r="55" spans="1:4" ht="15">
      <c r="A55" s="46">
        <v>2350</v>
      </c>
      <c r="B55" s="17" t="s">
        <v>24</v>
      </c>
      <c r="C55" s="56">
        <v>10.33</v>
      </c>
      <c r="D55" s="56">
        <v>10.33</v>
      </c>
    </row>
    <row r="56" spans="1:4" ht="15">
      <c r="A56" s="46">
        <v>2361</v>
      </c>
      <c r="B56" s="17" t="s">
        <v>25</v>
      </c>
      <c r="C56" s="56">
        <v>3.16</v>
      </c>
      <c r="D56" s="56">
        <v>3.16</v>
      </c>
    </row>
    <row r="57" spans="1:4" ht="15">
      <c r="A57" s="46">
        <v>2400</v>
      </c>
      <c r="B57" s="17" t="s">
        <v>32</v>
      </c>
      <c r="C57" s="56">
        <v>0.58</v>
      </c>
      <c r="D57" s="56">
        <v>0.58</v>
      </c>
    </row>
    <row r="58" spans="1:4" ht="15.75" customHeight="1">
      <c r="A58" s="46">
        <v>2512</v>
      </c>
      <c r="B58" s="17" t="s">
        <v>61</v>
      </c>
      <c r="C58" s="56">
        <v>0</v>
      </c>
      <c r="D58" s="56">
        <v>0</v>
      </c>
    </row>
    <row r="59" spans="1:4" ht="15">
      <c r="A59" s="46">
        <v>2515</v>
      </c>
      <c r="B59" s="17" t="s">
        <v>27</v>
      </c>
      <c r="C59" s="56">
        <v>1.58</v>
      </c>
      <c r="D59" s="56">
        <v>1.58</v>
      </c>
    </row>
    <row r="60" spans="1:4" ht="15">
      <c r="A60" s="46">
        <v>2519</v>
      </c>
      <c r="B60" s="17" t="s">
        <v>29</v>
      </c>
      <c r="C60" s="56">
        <v>3.51</v>
      </c>
      <c r="D60" s="56">
        <v>3.51</v>
      </c>
    </row>
    <row r="61" spans="1:4" ht="15">
      <c r="A61" s="46">
        <v>5232</v>
      </c>
      <c r="B61" s="17" t="s">
        <v>28</v>
      </c>
      <c r="C61" s="56">
        <v>25</v>
      </c>
      <c r="D61" s="56">
        <v>25</v>
      </c>
    </row>
    <row r="62" spans="1:4" ht="15">
      <c r="A62" s="46">
        <v>5240</v>
      </c>
      <c r="B62" s="17" t="s">
        <v>45</v>
      </c>
      <c r="C62" s="56">
        <v>5</v>
      </c>
      <c r="D62" s="56">
        <v>5</v>
      </c>
    </row>
    <row r="63" spans="1:4" ht="15">
      <c r="A63" s="46">
        <v>5250</v>
      </c>
      <c r="B63" s="17" t="s">
        <v>46</v>
      </c>
      <c r="C63" s="56">
        <v>20</v>
      </c>
      <c r="D63" s="56">
        <v>20</v>
      </c>
    </row>
    <row r="64" spans="1:4" ht="15">
      <c r="A64" s="20"/>
      <c r="B64" s="21" t="s">
        <v>9</v>
      </c>
      <c r="C64" s="57">
        <f>SUM(C37:C63)</f>
        <v>587.6600000000001</v>
      </c>
      <c r="D64" s="57">
        <f>SUM(D37:D63)</f>
        <v>587.6600000000001</v>
      </c>
    </row>
    <row r="65" spans="1:4" ht="15">
      <c r="A65" s="20"/>
      <c r="B65" s="21" t="s">
        <v>33</v>
      </c>
      <c r="C65" s="57">
        <f>C64+C35</f>
        <v>1449.15</v>
      </c>
      <c r="D65" s="57">
        <f>D64+D35</f>
        <v>1449.15</v>
      </c>
    </row>
    <row r="66" spans="1:4" ht="15">
      <c r="A66" s="22"/>
      <c r="B66" s="23"/>
      <c r="C66" s="24"/>
      <c r="D66" s="24"/>
    </row>
    <row r="67" spans="1:4" ht="15.75" customHeight="1">
      <c r="A67" s="90" t="s">
        <v>74</v>
      </c>
      <c r="B67" s="91"/>
      <c r="C67" s="10">
        <v>15</v>
      </c>
      <c r="D67" s="10">
        <v>15</v>
      </c>
    </row>
    <row r="68" spans="1:4" ht="36" customHeight="1">
      <c r="A68" s="90" t="s">
        <v>78</v>
      </c>
      <c r="B68" s="91"/>
      <c r="C68" s="25">
        <f>C65/C67</f>
        <v>96.61</v>
      </c>
      <c r="D68" s="25">
        <f>D65/D67</f>
        <v>96.61</v>
      </c>
    </row>
    <row r="69" spans="1:3" ht="15">
      <c r="A69" s="23"/>
      <c r="B69" s="26"/>
      <c r="C69" s="26"/>
    </row>
    <row r="70" spans="1:4" s="1" customFormat="1" ht="15">
      <c r="A70" s="90" t="s">
        <v>75</v>
      </c>
      <c r="B70" s="91"/>
      <c r="C70" s="27"/>
      <c r="D70" s="27"/>
    </row>
    <row r="71" spans="1:4" s="1" customFormat="1" ht="34.5" customHeight="1">
      <c r="A71" s="90" t="s">
        <v>79</v>
      </c>
      <c r="B71" s="91"/>
      <c r="C71" s="27"/>
      <c r="D71" s="27"/>
    </row>
    <row r="72" s="1" customFormat="1" ht="15"/>
    <row r="73" s="1" customFormat="1" ht="15">
      <c r="A73" s="1" t="s">
        <v>76</v>
      </c>
    </row>
    <row r="74" s="1" customFormat="1" ht="15"/>
    <row r="75" spans="1:2" s="1" customFormat="1" ht="15">
      <c r="A75" s="1" t="s">
        <v>81</v>
      </c>
      <c r="B75" s="28"/>
    </row>
    <row r="76" s="1" customFormat="1" ht="13.5" customHeight="1">
      <c r="B76" s="29" t="s">
        <v>77</v>
      </c>
    </row>
    <row r="79" ht="14.25">
      <c r="C79" s="62"/>
    </row>
    <row r="80" ht="14.25">
      <c r="C80" s="62"/>
    </row>
    <row r="81" ht="14.25">
      <c r="C81" s="62"/>
    </row>
    <row r="82" ht="14.25">
      <c r="C82" s="62"/>
    </row>
    <row r="83" ht="14.25">
      <c r="C83" s="62"/>
    </row>
    <row r="84" ht="14.25">
      <c r="C84" s="62"/>
    </row>
    <row r="85" ht="14.25">
      <c r="C85" s="62"/>
    </row>
    <row r="86" ht="14.25">
      <c r="C86" s="62"/>
    </row>
  </sheetData>
  <sheetProtection/>
  <mergeCells count="10">
    <mergeCell ref="A70:B70"/>
    <mergeCell ref="A71:B71"/>
    <mergeCell ref="B8:C8"/>
    <mergeCell ref="A9:C9"/>
    <mergeCell ref="A7:D7"/>
    <mergeCell ref="A10:C10"/>
    <mergeCell ref="B11:C11"/>
    <mergeCell ref="B12:C12"/>
    <mergeCell ref="A68:B68"/>
    <mergeCell ref="A67:B67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8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Layout" zoomScaleNormal="90" workbookViewId="0" topLeftCell="A1">
      <selection activeCell="B42" sqref="B42:B43"/>
    </sheetView>
  </sheetViews>
  <sheetFormatPr defaultColWidth="9.140625" defaultRowHeight="12.75"/>
  <cols>
    <col min="1" max="1" width="15.7109375" style="5" customWidth="1"/>
    <col min="2" max="2" width="50.28125" style="5" customWidth="1"/>
    <col min="3" max="3" width="19.00390625" style="5" customWidth="1"/>
    <col min="4" max="4" width="19.8515625" style="5" customWidth="1"/>
    <col min="5" max="16384" width="9.140625" style="5" customWidth="1"/>
  </cols>
  <sheetData>
    <row r="1" spans="1:4" ht="15">
      <c r="A1" s="2"/>
      <c r="B1" s="3"/>
      <c r="C1" s="4"/>
      <c r="D1" s="3" t="s">
        <v>11</v>
      </c>
    </row>
    <row r="2" spans="1:4" ht="15">
      <c r="A2" s="2"/>
      <c r="B2" s="44"/>
      <c r="C2" s="44"/>
      <c r="D2" s="3" t="s">
        <v>82</v>
      </c>
    </row>
    <row r="3" spans="1:4" ht="15" customHeight="1">
      <c r="A3" s="2"/>
      <c r="B3" s="44"/>
      <c r="C3" s="44"/>
      <c r="D3" s="45" t="s">
        <v>83</v>
      </c>
    </row>
    <row r="4" spans="1:4" ht="15.75" customHeight="1">
      <c r="A4" s="2"/>
      <c r="B4" s="3"/>
      <c r="C4" s="3"/>
      <c r="D4" s="3" t="s">
        <v>73</v>
      </c>
    </row>
    <row r="5" spans="1:4" ht="15">
      <c r="A5" s="2"/>
      <c r="B5" s="2"/>
      <c r="C5" s="6"/>
      <c r="D5" s="45" t="s">
        <v>84</v>
      </c>
    </row>
    <row r="6" spans="1:4" ht="15">
      <c r="A6" s="2"/>
      <c r="B6" s="2"/>
      <c r="C6" s="6"/>
      <c r="D6" s="45"/>
    </row>
    <row r="7" spans="1:4" s="30" customFormat="1" ht="15.75">
      <c r="A7" s="94" t="s">
        <v>10</v>
      </c>
      <c r="B7" s="94"/>
      <c r="C7" s="94"/>
      <c r="D7" s="94"/>
    </row>
    <row r="8" spans="1:3" s="30" customFormat="1" ht="15">
      <c r="A8" s="2"/>
      <c r="B8" s="92"/>
      <c r="C8" s="92"/>
    </row>
    <row r="9" spans="1:3" s="30" customFormat="1" ht="15.75" customHeight="1">
      <c r="A9" s="93" t="s">
        <v>1</v>
      </c>
      <c r="B9" s="93"/>
      <c r="C9" s="93"/>
    </row>
    <row r="10" spans="1:3" s="30" customFormat="1" ht="15.75" customHeight="1">
      <c r="A10" s="93" t="s">
        <v>0</v>
      </c>
      <c r="B10" s="93"/>
      <c r="C10" s="93"/>
    </row>
    <row r="11" spans="1:3" s="30" customFormat="1" ht="15.75" customHeight="1">
      <c r="A11" s="8"/>
      <c r="B11" s="93" t="s">
        <v>35</v>
      </c>
      <c r="C11" s="93"/>
    </row>
    <row r="12" spans="1:3" s="30" customFormat="1" ht="15.75" customHeight="1">
      <c r="A12" s="8"/>
      <c r="B12" s="93" t="s">
        <v>66</v>
      </c>
      <c r="C12" s="93"/>
    </row>
    <row r="13" spans="1:3" s="30" customFormat="1" ht="15">
      <c r="A13" s="8" t="s">
        <v>2</v>
      </c>
      <c r="B13" s="8" t="s">
        <v>70</v>
      </c>
      <c r="C13" s="8"/>
    </row>
    <row r="14" spans="1:3" s="30" customFormat="1" ht="15">
      <c r="A14" s="2"/>
      <c r="B14" s="9"/>
      <c r="C14" s="6"/>
    </row>
    <row r="15" spans="1:4" s="30" customFormat="1" ht="106.5" customHeight="1">
      <c r="A15" s="10" t="s">
        <v>3</v>
      </c>
      <c r="B15" s="10" t="s">
        <v>4</v>
      </c>
      <c r="C15" s="10" t="s">
        <v>80</v>
      </c>
      <c r="D15" s="10" t="s">
        <v>71</v>
      </c>
    </row>
    <row r="16" spans="1:4" s="30" customFormat="1" ht="14.25">
      <c r="A16" s="11">
        <v>1</v>
      </c>
      <c r="B16" s="12">
        <v>2</v>
      </c>
      <c r="C16" s="11">
        <v>3</v>
      </c>
      <c r="D16" s="11">
        <v>4</v>
      </c>
    </row>
    <row r="17" spans="1:4" s="30" customFormat="1" ht="15">
      <c r="A17" s="47"/>
      <c r="B17" s="13" t="s">
        <v>6</v>
      </c>
      <c r="C17" s="14"/>
      <c r="D17" s="14"/>
    </row>
    <row r="18" spans="1:4" s="30" customFormat="1" ht="15">
      <c r="A18" s="46">
        <v>1100</v>
      </c>
      <c r="B18" s="16" t="s">
        <v>68</v>
      </c>
      <c r="C18" s="52">
        <v>490.77</v>
      </c>
      <c r="D18" s="52">
        <v>490.77</v>
      </c>
    </row>
    <row r="19" spans="1:4" s="30" customFormat="1" ht="30">
      <c r="A19" s="46">
        <v>1200</v>
      </c>
      <c r="B19" s="17" t="s">
        <v>69</v>
      </c>
      <c r="C19" s="52">
        <v>118.23</v>
      </c>
      <c r="D19" s="52">
        <v>118.23</v>
      </c>
    </row>
    <row r="20" spans="1:4" s="30" customFormat="1" ht="15">
      <c r="A20" s="46">
        <v>2219</v>
      </c>
      <c r="B20" s="16" t="s">
        <v>37</v>
      </c>
      <c r="C20" s="52">
        <v>4.98</v>
      </c>
      <c r="D20" s="52">
        <v>4.98</v>
      </c>
    </row>
    <row r="21" spans="1:4" ht="15.75" customHeight="1">
      <c r="A21" s="46">
        <v>2222</v>
      </c>
      <c r="B21" s="17" t="s">
        <v>30</v>
      </c>
      <c r="C21" s="52">
        <v>85.59</v>
      </c>
      <c r="D21" s="52">
        <v>85.59</v>
      </c>
    </row>
    <row r="22" spans="1:4" ht="15">
      <c r="A22" s="46">
        <v>2223</v>
      </c>
      <c r="B22" s="17" t="s">
        <v>31</v>
      </c>
      <c r="C22" s="52">
        <v>23.34</v>
      </c>
      <c r="D22" s="52">
        <v>23.34</v>
      </c>
    </row>
    <row r="23" spans="1:4" ht="30">
      <c r="A23" s="46">
        <v>2243</v>
      </c>
      <c r="B23" s="17" t="s">
        <v>39</v>
      </c>
      <c r="C23" s="52">
        <v>2.25</v>
      </c>
      <c r="D23" s="52">
        <v>2.25</v>
      </c>
    </row>
    <row r="24" spans="1:4" ht="15">
      <c r="A24" s="46">
        <v>2244</v>
      </c>
      <c r="B24" s="17" t="s">
        <v>15</v>
      </c>
      <c r="C24" s="52">
        <v>73.57</v>
      </c>
      <c r="D24" s="52">
        <v>73.57</v>
      </c>
    </row>
    <row r="25" spans="1:4" ht="15">
      <c r="A25" s="46">
        <v>2251</v>
      </c>
      <c r="B25" s="17" t="s">
        <v>12</v>
      </c>
      <c r="C25" s="52">
        <v>29.19</v>
      </c>
      <c r="D25" s="52">
        <v>29.19</v>
      </c>
    </row>
    <row r="26" spans="1:4" ht="15">
      <c r="A26" s="46">
        <v>2261</v>
      </c>
      <c r="B26" s="17" t="s">
        <v>17</v>
      </c>
      <c r="C26" s="52">
        <v>1.08</v>
      </c>
      <c r="D26" s="52">
        <v>1.08</v>
      </c>
    </row>
    <row r="27" spans="1:4" ht="17.25" customHeight="1">
      <c r="A27" s="46">
        <v>2279</v>
      </c>
      <c r="B27" s="17" t="s">
        <v>19</v>
      </c>
      <c r="C27" s="52">
        <v>12</v>
      </c>
      <c r="D27" s="52">
        <v>12</v>
      </c>
    </row>
    <row r="28" spans="1:4" ht="15">
      <c r="A28" s="46">
        <v>2311</v>
      </c>
      <c r="B28" s="16" t="s">
        <v>34</v>
      </c>
      <c r="C28" s="52">
        <v>50</v>
      </c>
      <c r="D28" s="52">
        <v>50</v>
      </c>
    </row>
    <row r="29" spans="1:4" ht="15">
      <c r="A29" s="46">
        <v>2312</v>
      </c>
      <c r="B29" s="17" t="s">
        <v>21</v>
      </c>
      <c r="C29" s="52">
        <v>5.49</v>
      </c>
      <c r="D29" s="52">
        <v>5.49</v>
      </c>
    </row>
    <row r="30" spans="1:4" ht="15">
      <c r="A30" s="46">
        <v>2321</v>
      </c>
      <c r="B30" s="17" t="s">
        <v>22</v>
      </c>
      <c r="C30" s="52">
        <v>151.22</v>
      </c>
      <c r="D30" s="52">
        <v>151.22</v>
      </c>
    </row>
    <row r="31" spans="1:4" ht="16.5" customHeight="1">
      <c r="A31" s="46">
        <v>2350</v>
      </c>
      <c r="B31" s="17" t="s">
        <v>24</v>
      </c>
      <c r="C31" s="52">
        <v>1.16</v>
      </c>
      <c r="D31" s="52">
        <v>1.16</v>
      </c>
    </row>
    <row r="32" spans="1:4" ht="15">
      <c r="A32" s="46">
        <v>2361</v>
      </c>
      <c r="B32" s="17" t="s">
        <v>25</v>
      </c>
      <c r="C32" s="52">
        <v>0.44</v>
      </c>
      <c r="D32" s="52">
        <v>0.44</v>
      </c>
    </row>
    <row r="33" spans="1:4" ht="15">
      <c r="A33" s="48">
        <v>2370</v>
      </c>
      <c r="B33" s="17" t="s">
        <v>38</v>
      </c>
      <c r="C33" s="52">
        <v>1.42</v>
      </c>
      <c r="D33" s="52">
        <v>1.42</v>
      </c>
    </row>
    <row r="34" spans="1:4" ht="30" customHeight="1">
      <c r="A34" s="46">
        <v>2513</v>
      </c>
      <c r="B34" s="17" t="s">
        <v>26</v>
      </c>
      <c r="C34" s="52">
        <v>12.52</v>
      </c>
      <c r="D34" s="52">
        <v>12.52</v>
      </c>
    </row>
    <row r="35" spans="1:4" ht="15">
      <c r="A35" s="46"/>
      <c r="B35" s="19" t="s">
        <v>7</v>
      </c>
      <c r="C35" s="55">
        <f>SUM(C18:C34)</f>
        <v>1063.2500000000002</v>
      </c>
      <c r="D35" s="55">
        <f>SUM(D18:D34)</f>
        <v>1063.2500000000002</v>
      </c>
    </row>
    <row r="36" spans="1:4" ht="15">
      <c r="A36" s="49"/>
      <c r="B36" s="16" t="s">
        <v>8</v>
      </c>
      <c r="C36" s="52"/>
      <c r="D36" s="52"/>
    </row>
    <row r="37" spans="1:4" ht="15">
      <c r="A37" s="46">
        <v>1100</v>
      </c>
      <c r="B37" s="16" t="s">
        <v>68</v>
      </c>
      <c r="C37" s="52">
        <v>479.52</v>
      </c>
      <c r="D37" s="52">
        <v>479.52</v>
      </c>
    </row>
    <row r="38" spans="1:4" ht="30">
      <c r="A38" s="46">
        <v>1200</v>
      </c>
      <c r="B38" s="17" t="s">
        <v>69</v>
      </c>
      <c r="C38" s="52">
        <v>115.52</v>
      </c>
      <c r="D38" s="52">
        <v>115.52</v>
      </c>
    </row>
    <row r="39" spans="1:4" ht="15">
      <c r="A39" s="46">
        <v>2219</v>
      </c>
      <c r="B39" s="16" t="s">
        <v>37</v>
      </c>
      <c r="C39" s="52">
        <v>6.22</v>
      </c>
      <c r="D39" s="52">
        <v>6.22</v>
      </c>
    </row>
    <row r="40" spans="1:4" ht="27.75" customHeight="1">
      <c r="A40" s="46">
        <v>2234</v>
      </c>
      <c r="B40" s="17" t="s">
        <v>40</v>
      </c>
      <c r="C40" s="52">
        <v>0.46</v>
      </c>
      <c r="D40" s="52">
        <v>0.46</v>
      </c>
    </row>
    <row r="41" spans="1:4" ht="27" customHeight="1">
      <c r="A41" s="46">
        <v>2239</v>
      </c>
      <c r="B41" s="17" t="s">
        <v>41</v>
      </c>
      <c r="C41" s="52">
        <v>2.5</v>
      </c>
      <c r="D41" s="52">
        <v>2.5</v>
      </c>
    </row>
    <row r="42" spans="1:4" ht="15">
      <c r="A42" s="46">
        <v>2241</v>
      </c>
      <c r="B42" s="17" t="s">
        <v>42</v>
      </c>
      <c r="C42" s="52">
        <v>0.52</v>
      </c>
      <c r="D42" s="52">
        <v>0.52</v>
      </c>
    </row>
    <row r="43" spans="1:4" ht="15">
      <c r="A43" s="46">
        <v>2242</v>
      </c>
      <c r="B43" s="17" t="s">
        <v>13</v>
      </c>
      <c r="C43" s="52">
        <v>2.04</v>
      </c>
      <c r="D43" s="52">
        <v>2.04</v>
      </c>
    </row>
    <row r="44" spans="1:4" ht="30">
      <c r="A44" s="46">
        <v>2243</v>
      </c>
      <c r="B44" s="17" t="s">
        <v>14</v>
      </c>
      <c r="C44" s="52">
        <v>2</v>
      </c>
      <c r="D44" s="52">
        <v>2</v>
      </c>
    </row>
    <row r="45" spans="1:4" ht="15">
      <c r="A45" s="46">
        <v>2244</v>
      </c>
      <c r="B45" s="17" t="s">
        <v>15</v>
      </c>
      <c r="C45" s="52">
        <v>0.46</v>
      </c>
      <c r="D45" s="52">
        <v>0.46</v>
      </c>
    </row>
    <row r="46" spans="1:4" ht="15">
      <c r="A46" s="46">
        <v>2247</v>
      </c>
      <c r="B46" s="13" t="s">
        <v>16</v>
      </c>
      <c r="C46" s="52">
        <v>0.59</v>
      </c>
      <c r="D46" s="52">
        <v>0.59</v>
      </c>
    </row>
    <row r="47" spans="1:4" ht="15">
      <c r="A47" s="46">
        <v>2251</v>
      </c>
      <c r="B47" s="17" t="s">
        <v>12</v>
      </c>
      <c r="C47" s="52">
        <v>4.62</v>
      </c>
      <c r="D47" s="52">
        <v>4.62</v>
      </c>
    </row>
    <row r="48" spans="1:4" ht="15">
      <c r="A48" s="46">
        <v>2259</v>
      </c>
      <c r="B48" s="17" t="s">
        <v>43</v>
      </c>
      <c r="C48" s="52">
        <v>0.04</v>
      </c>
      <c r="D48" s="52">
        <v>0.04</v>
      </c>
    </row>
    <row r="49" spans="1:4" ht="15">
      <c r="A49" s="46">
        <v>2262</v>
      </c>
      <c r="B49" s="17" t="s">
        <v>18</v>
      </c>
      <c r="C49" s="52">
        <v>4.86</v>
      </c>
      <c r="D49" s="52">
        <v>4.86</v>
      </c>
    </row>
    <row r="50" spans="1:4" ht="15">
      <c r="A50" s="46">
        <v>2264</v>
      </c>
      <c r="B50" s="17" t="s">
        <v>44</v>
      </c>
      <c r="C50" s="52">
        <v>0.04</v>
      </c>
      <c r="D50" s="52">
        <v>0.04</v>
      </c>
    </row>
    <row r="51" spans="1:4" ht="16.5" customHeight="1">
      <c r="A51" s="46">
        <v>2279</v>
      </c>
      <c r="B51" s="17" t="s">
        <v>19</v>
      </c>
      <c r="C51" s="52">
        <v>0.55</v>
      </c>
      <c r="D51" s="52">
        <v>0.55</v>
      </c>
    </row>
    <row r="52" spans="1:4" ht="15">
      <c r="A52" s="46">
        <v>2311</v>
      </c>
      <c r="B52" s="17" t="s">
        <v>20</v>
      </c>
      <c r="C52" s="52">
        <v>2.67</v>
      </c>
      <c r="D52" s="52">
        <v>2.67</v>
      </c>
    </row>
    <row r="53" spans="1:4" ht="15">
      <c r="A53" s="46">
        <v>2312</v>
      </c>
      <c r="B53" s="17" t="s">
        <v>21</v>
      </c>
      <c r="C53" s="52">
        <v>0.6</v>
      </c>
      <c r="D53" s="52">
        <v>0.6</v>
      </c>
    </row>
    <row r="54" spans="1:4" ht="15">
      <c r="A54" s="46">
        <v>2322</v>
      </c>
      <c r="B54" s="17" t="s">
        <v>23</v>
      </c>
      <c r="C54" s="52">
        <v>12.41</v>
      </c>
      <c r="D54" s="52">
        <v>12.41</v>
      </c>
    </row>
    <row r="55" spans="1:4" ht="16.5" customHeight="1">
      <c r="A55" s="46">
        <v>2350</v>
      </c>
      <c r="B55" s="17" t="s">
        <v>24</v>
      </c>
      <c r="C55" s="52">
        <v>12.39</v>
      </c>
      <c r="D55" s="52">
        <v>12.39</v>
      </c>
    </row>
    <row r="56" spans="1:4" ht="15">
      <c r="A56" s="46">
        <v>2361</v>
      </c>
      <c r="B56" s="17" t="s">
        <v>25</v>
      </c>
      <c r="C56" s="52">
        <v>3.8</v>
      </c>
      <c r="D56" s="52">
        <v>3.8</v>
      </c>
    </row>
    <row r="57" spans="1:4" ht="15">
      <c r="A57" s="46">
        <v>2400</v>
      </c>
      <c r="B57" s="17" t="s">
        <v>32</v>
      </c>
      <c r="C57" s="52">
        <v>0.7</v>
      </c>
      <c r="D57" s="52">
        <v>0.7</v>
      </c>
    </row>
    <row r="58" spans="1:4" ht="15">
      <c r="A58" s="46">
        <v>2512</v>
      </c>
      <c r="B58" s="17" t="s">
        <v>61</v>
      </c>
      <c r="C58" s="52">
        <v>0</v>
      </c>
      <c r="D58" s="52">
        <v>0</v>
      </c>
    </row>
    <row r="59" spans="1:4" ht="15">
      <c r="A59" s="46">
        <v>2515</v>
      </c>
      <c r="B59" s="17" t="s">
        <v>27</v>
      </c>
      <c r="C59" s="52">
        <v>1.89</v>
      </c>
      <c r="D59" s="52">
        <v>1.89</v>
      </c>
    </row>
    <row r="60" spans="1:4" ht="15" customHeight="1">
      <c r="A60" s="46">
        <v>2519</v>
      </c>
      <c r="B60" s="17" t="s">
        <v>29</v>
      </c>
      <c r="C60" s="52">
        <v>4.2</v>
      </c>
      <c r="D60" s="52">
        <v>4.2</v>
      </c>
    </row>
    <row r="61" spans="1:4" ht="15.75" customHeight="1">
      <c r="A61" s="46">
        <v>5232</v>
      </c>
      <c r="B61" s="17" t="s">
        <v>28</v>
      </c>
      <c r="C61" s="52">
        <v>30</v>
      </c>
      <c r="D61" s="52">
        <v>30</v>
      </c>
    </row>
    <row r="62" spans="1:4" ht="15">
      <c r="A62" s="46">
        <v>5240</v>
      </c>
      <c r="B62" s="17" t="s">
        <v>45</v>
      </c>
      <c r="C62" s="52">
        <v>6</v>
      </c>
      <c r="D62" s="52">
        <v>6</v>
      </c>
    </row>
    <row r="63" spans="1:4" ht="15.75" customHeight="1">
      <c r="A63" s="46">
        <v>5250</v>
      </c>
      <c r="B63" s="17" t="s">
        <v>46</v>
      </c>
      <c r="C63" s="52">
        <v>24</v>
      </c>
      <c r="D63" s="52">
        <v>24</v>
      </c>
    </row>
    <row r="64" spans="1:4" ht="15.75" customHeight="1">
      <c r="A64" s="20"/>
      <c r="B64" s="21" t="s">
        <v>9</v>
      </c>
      <c r="C64" s="55">
        <f>SUM(C37:C63)</f>
        <v>718.5999999999999</v>
      </c>
      <c r="D64" s="55">
        <f>SUM(D37:D63)</f>
        <v>718.5999999999999</v>
      </c>
    </row>
    <row r="65" spans="1:4" ht="15">
      <c r="A65" s="20"/>
      <c r="B65" s="21" t="s">
        <v>33</v>
      </c>
      <c r="C65" s="55">
        <f>C64+C35</f>
        <v>1781.8500000000001</v>
      </c>
      <c r="D65" s="55">
        <f>D64+D35</f>
        <v>1781.8500000000001</v>
      </c>
    </row>
    <row r="66" spans="1:4" ht="15">
      <c r="A66" s="22"/>
      <c r="B66" s="23"/>
      <c r="C66" s="24"/>
      <c r="D66" s="24"/>
    </row>
    <row r="67" spans="1:4" ht="15" customHeight="1">
      <c r="A67" s="90" t="s">
        <v>74</v>
      </c>
      <c r="B67" s="91"/>
      <c r="C67" s="10">
        <v>15</v>
      </c>
      <c r="D67" s="10">
        <v>15</v>
      </c>
    </row>
    <row r="68" spans="1:4" ht="45" customHeight="1">
      <c r="A68" s="90" t="s">
        <v>78</v>
      </c>
      <c r="B68" s="95"/>
      <c r="C68" s="25">
        <f>C65/C67</f>
        <v>118.79</v>
      </c>
      <c r="D68" s="25">
        <f>D65/D67</f>
        <v>118.79</v>
      </c>
    </row>
    <row r="69" spans="1:4" ht="15">
      <c r="A69" s="23"/>
      <c r="B69" s="26"/>
      <c r="C69" s="34"/>
      <c r="D69" s="35"/>
    </row>
    <row r="70" spans="1:4" s="1" customFormat="1" ht="15">
      <c r="A70" s="90" t="s">
        <v>75</v>
      </c>
      <c r="B70" s="95"/>
      <c r="C70" s="27"/>
      <c r="D70" s="27"/>
    </row>
    <row r="71" spans="1:4" s="1" customFormat="1" ht="46.5" customHeight="1">
      <c r="A71" s="90" t="s">
        <v>79</v>
      </c>
      <c r="B71" s="95"/>
      <c r="C71" s="27"/>
      <c r="D71" s="27"/>
    </row>
    <row r="72" s="1" customFormat="1" ht="15"/>
    <row r="73" s="1" customFormat="1" ht="15">
      <c r="A73" s="1" t="s">
        <v>76</v>
      </c>
    </row>
    <row r="74" s="1" customFormat="1" ht="15"/>
    <row r="75" spans="1:2" s="1" customFormat="1" ht="15">
      <c r="A75" s="1" t="s">
        <v>81</v>
      </c>
      <c r="B75" s="28"/>
    </row>
    <row r="76" s="1" customFormat="1" ht="13.5" customHeight="1">
      <c r="B76" s="29" t="s">
        <v>77</v>
      </c>
    </row>
  </sheetData>
  <sheetProtection/>
  <mergeCells count="10">
    <mergeCell ref="A7:D7"/>
    <mergeCell ref="B8:C8"/>
    <mergeCell ref="A9:C9"/>
    <mergeCell ref="A10:C10"/>
    <mergeCell ref="B11:C11"/>
    <mergeCell ref="A71:B71"/>
    <mergeCell ref="B12:C12"/>
    <mergeCell ref="A67:B67"/>
    <mergeCell ref="A68:B68"/>
    <mergeCell ref="A70:B70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84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Layout" zoomScaleNormal="90" workbookViewId="0" topLeftCell="A1">
      <selection activeCell="B15" sqref="B15"/>
    </sheetView>
  </sheetViews>
  <sheetFormatPr defaultColWidth="9.140625" defaultRowHeight="12.75"/>
  <cols>
    <col min="1" max="1" width="15.7109375" style="2" customWidth="1"/>
    <col min="2" max="2" width="52.8515625" style="2" customWidth="1"/>
    <col min="3" max="3" width="16.00390625" style="2" hidden="1" customWidth="1"/>
    <col min="4" max="4" width="20.57421875" style="6" customWidth="1"/>
    <col min="5" max="5" width="0.13671875" style="6" hidden="1" customWidth="1"/>
    <col min="6" max="6" width="20.28125" style="6" customWidth="1"/>
    <col min="7" max="16384" width="9.140625" style="2" customWidth="1"/>
  </cols>
  <sheetData>
    <row r="1" spans="1:6" s="5" customFormat="1" ht="15">
      <c r="A1" s="2"/>
      <c r="B1" s="3"/>
      <c r="C1" s="4"/>
      <c r="F1" s="3" t="s">
        <v>11</v>
      </c>
    </row>
    <row r="2" spans="1:6" s="5" customFormat="1" ht="15">
      <c r="A2" s="2"/>
      <c r="B2" s="44"/>
      <c r="C2" s="44"/>
      <c r="F2" s="3" t="s">
        <v>82</v>
      </c>
    </row>
    <row r="3" spans="1:6" s="5" customFormat="1" ht="15" customHeight="1">
      <c r="A3" s="2"/>
      <c r="B3" s="44"/>
      <c r="C3" s="44"/>
      <c r="F3" s="45" t="s">
        <v>83</v>
      </c>
    </row>
    <row r="4" spans="1:6" s="5" customFormat="1" ht="15.75" customHeight="1">
      <c r="A4" s="2"/>
      <c r="B4" s="3"/>
      <c r="C4" s="3"/>
      <c r="F4" s="3" t="s">
        <v>73</v>
      </c>
    </row>
    <row r="5" spans="1:6" s="5" customFormat="1" ht="15">
      <c r="A5" s="2"/>
      <c r="B5" s="2"/>
      <c r="C5" s="6"/>
      <c r="F5" s="45" t="s">
        <v>84</v>
      </c>
    </row>
    <row r="6" spans="3:6" ht="15">
      <c r="C6" s="6"/>
      <c r="F6" s="3"/>
    </row>
    <row r="7" spans="1:6" ht="15.75" customHeight="1">
      <c r="A7" s="94" t="s">
        <v>10</v>
      </c>
      <c r="B7" s="94"/>
      <c r="C7" s="94"/>
      <c r="D7" s="94"/>
      <c r="E7" s="94"/>
      <c r="F7" s="94"/>
    </row>
    <row r="8" spans="2:3" ht="15.75" customHeight="1">
      <c r="B8" s="92"/>
      <c r="C8" s="92"/>
    </row>
    <row r="9" spans="1:3" ht="15.75" customHeight="1">
      <c r="A9" s="93" t="s">
        <v>1</v>
      </c>
      <c r="B9" s="93"/>
      <c r="C9" s="93"/>
    </row>
    <row r="10" spans="1:4" ht="15.75" customHeight="1">
      <c r="A10" s="93" t="s">
        <v>0</v>
      </c>
      <c r="B10" s="93"/>
      <c r="C10" s="93"/>
      <c r="D10" s="32"/>
    </row>
    <row r="11" spans="1:4" ht="15.75" customHeight="1">
      <c r="A11" s="8"/>
      <c r="B11" s="93" t="s">
        <v>35</v>
      </c>
      <c r="C11" s="93"/>
      <c r="D11" s="32"/>
    </row>
    <row r="12" spans="1:3" ht="15" customHeight="1">
      <c r="A12" s="8"/>
      <c r="B12" s="93" t="s">
        <v>67</v>
      </c>
      <c r="C12" s="93"/>
    </row>
    <row r="13" spans="1:3" ht="15.75" customHeight="1">
      <c r="A13" s="8" t="s">
        <v>2</v>
      </c>
      <c r="B13" s="8" t="s">
        <v>70</v>
      </c>
      <c r="C13" s="8"/>
    </row>
    <row r="14" spans="2:3" ht="15">
      <c r="B14" s="9"/>
      <c r="C14" s="6"/>
    </row>
    <row r="15" spans="1:6" ht="107.25" customHeight="1">
      <c r="A15" s="10" t="s">
        <v>3</v>
      </c>
      <c r="B15" s="10" t="s">
        <v>4</v>
      </c>
      <c r="C15" s="10" t="s">
        <v>5</v>
      </c>
      <c r="D15" s="10" t="s">
        <v>80</v>
      </c>
      <c r="E15" s="10" t="s">
        <v>71</v>
      </c>
      <c r="F15" s="10" t="s">
        <v>71</v>
      </c>
    </row>
    <row r="16" spans="1:6" ht="15">
      <c r="A16" s="11">
        <v>1</v>
      </c>
      <c r="B16" s="12">
        <v>2</v>
      </c>
      <c r="C16" s="12">
        <v>2</v>
      </c>
      <c r="D16" s="12">
        <v>3</v>
      </c>
      <c r="F16" s="12">
        <v>4</v>
      </c>
    </row>
    <row r="17" spans="1:6" ht="15">
      <c r="A17" s="11"/>
      <c r="B17" s="13" t="s">
        <v>6</v>
      </c>
      <c r="C17" s="14"/>
      <c r="D17" s="34"/>
      <c r="F17" s="34"/>
    </row>
    <row r="18" spans="1:6" ht="15">
      <c r="A18" s="46">
        <v>1100</v>
      </c>
      <c r="B18" s="16" t="s">
        <v>68</v>
      </c>
      <c r="C18" s="31">
        <v>1864.94</v>
      </c>
      <c r="D18" s="50">
        <v>1243.29</v>
      </c>
      <c r="E18" s="51">
        <f>C18/15*10</f>
        <v>1243.2933333333333</v>
      </c>
      <c r="F18" s="52">
        <f>C18/15*5</f>
        <v>621.6466666666666</v>
      </c>
    </row>
    <row r="19" spans="1:6" ht="30">
      <c r="A19" s="46">
        <v>1200</v>
      </c>
      <c r="B19" s="17" t="s">
        <v>69</v>
      </c>
      <c r="C19" s="31">
        <v>449.26</v>
      </c>
      <c r="D19" s="50">
        <v>299.51</v>
      </c>
      <c r="E19" s="51">
        <f aca="true" t="shared" si="0" ref="E19:E62">C19/15*10</f>
        <v>299.50666666666666</v>
      </c>
      <c r="F19" s="52">
        <f aca="true" t="shared" si="1" ref="F19:F34">C19/15*5</f>
        <v>149.75333333333333</v>
      </c>
    </row>
    <row r="20" spans="1:6" ht="15.75" customHeight="1">
      <c r="A20" s="46">
        <v>2219</v>
      </c>
      <c r="B20" s="16" t="s">
        <v>37</v>
      </c>
      <c r="C20" s="31">
        <v>18.91</v>
      </c>
      <c r="D20" s="50">
        <v>12.61</v>
      </c>
      <c r="E20" s="51">
        <f t="shared" si="0"/>
        <v>12.606666666666666</v>
      </c>
      <c r="F20" s="52">
        <f t="shared" si="1"/>
        <v>6.303333333333333</v>
      </c>
    </row>
    <row r="21" spans="1:6" ht="15.75" customHeight="1">
      <c r="A21" s="46">
        <v>2222</v>
      </c>
      <c r="B21" s="17" t="s">
        <v>30</v>
      </c>
      <c r="C21" s="31">
        <v>325.25</v>
      </c>
      <c r="D21" s="50">
        <v>216.83</v>
      </c>
      <c r="E21" s="51">
        <f t="shared" si="0"/>
        <v>216.83333333333334</v>
      </c>
      <c r="F21" s="52">
        <f t="shared" si="1"/>
        <v>108.41666666666667</v>
      </c>
    </row>
    <row r="22" spans="1:6" ht="15">
      <c r="A22" s="46">
        <v>2223</v>
      </c>
      <c r="B22" s="17" t="s">
        <v>31</v>
      </c>
      <c r="C22" s="31">
        <v>88.68</v>
      </c>
      <c r="D22" s="50">
        <v>59.12</v>
      </c>
      <c r="E22" s="51">
        <f t="shared" si="0"/>
        <v>59.120000000000005</v>
      </c>
      <c r="F22" s="52">
        <f t="shared" si="1"/>
        <v>29.560000000000002</v>
      </c>
    </row>
    <row r="23" spans="1:6" ht="30">
      <c r="A23" s="46">
        <v>2243</v>
      </c>
      <c r="B23" s="17" t="s">
        <v>39</v>
      </c>
      <c r="C23" s="31">
        <v>8.53</v>
      </c>
      <c r="D23" s="50">
        <v>5.69</v>
      </c>
      <c r="E23" s="51">
        <f t="shared" si="0"/>
        <v>5.6866666666666665</v>
      </c>
      <c r="F23" s="52">
        <f t="shared" si="1"/>
        <v>2.8433333333333333</v>
      </c>
    </row>
    <row r="24" spans="1:6" ht="15.75" customHeight="1">
      <c r="A24" s="46">
        <v>2244</v>
      </c>
      <c r="B24" s="17" t="s">
        <v>15</v>
      </c>
      <c r="C24" s="31">
        <v>279.55</v>
      </c>
      <c r="D24" s="50">
        <v>186.37</v>
      </c>
      <c r="E24" s="51">
        <f t="shared" si="0"/>
        <v>186.36666666666667</v>
      </c>
      <c r="F24" s="52">
        <f t="shared" si="1"/>
        <v>93.18333333333334</v>
      </c>
    </row>
    <row r="25" spans="1:6" ht="15.75" customHeight="1">
      <c r="A25" s="46">
        <v>2251</v>
      </c>
      <c r="B25" s="17" t="s">
        <v>12</v>
      </c>
      <c r="C25" s="31">
        <v>110.93</v>
      </c>
      <c r="D25" s="50">
        <v>73.95</v>
      </c>
      <c r="E25" s="51">
        <f t="shared" si="0"/>
        <v>73.95333333333335</v>
      </c>
      <c r="F25" s="52">
        <f t="shared" si="1"/>
        <v>36.976666666666674</v>
      </c>
    </row>
    <row r="26" spans="1:6" ht="15">
      <c r="A26" s="46">
        <v>2261</v>
      </c>
      <c r="B26" s="17" t="s">
        <v>17</v>
      </c>
      <c r="C26" s="31">
        <v>4.09</v>
      </c>
      <c r="D26" s="50">
        <v>2.73</v>
      </c>
      <c r="E26" s="51">
        <f t="shared" si="0"/>
        <v>2.7266666666666666</v>
      </c>
      <c r="F26" s="52">
        <f t="shared" si="1"/>
        <v>1.3633333333333333</v>
      </c>
    </row>
    <row r="27" spans="1:6" ht="15">
      <c r="A27" s="46">
        <v>2279</v>
      </c>
      <c r="B27" s="17" t="s">
        <v>19</v>
      </c>
      <c r="C27" s="31">
        <v>45.59</v>
      </c>
      <c r="D27" s="50">
        <v>30.39</v>
      </c>
      <c r="E27" s="51">
        <f t="shared" si="0"/>
        <v>30.393333333333334</v>
      </c>
      <c r="F27" s="52">
        <f t="shared" si="1"/>
        <v>15.196666666666667</v>
      </c>
    </row>
    <row r="28" spans="1:6" ht="15">
      <c r="A28" s="46">
        <v>2311</v>
      </c>
      <c r="B28" s="16" t="s">
        <v>34</v>
      </c>
      <c r="C28" s="31">
        <v>50</v>
      </c>
      <c r="D28" s="50">
        <v>33.33</v>
      </c>
      <c r="E28" s="51">
        <f t="shared" si="0"/>
        <v>33.333333333333336</v>
      </c>
      <c r="F28" s="52">
        <f t="shared" si="1"/>
        <v>16.666666666666668</v>
      </c>
    </row>
    <row r="29" spans="1:6" ht="15">
      <c r="A29" s="46">
        <v>2312</v>
      </c>
      <c r="B29" s="17" t="s">
        <v>21</v>
      </c>
      <c r="C29" s="31">
        <v>20.87</v>
      </c>
      <c r="D29" s="50">
        <v>13.91</v>
      </c>
      <c r="E29" s="51">
        <f>C29/15*10</f>
        <v>13.913333333333334</v>
      </c>
      <c r="F29" s="52">
        <f t="shared" si="1"/>
        <v>6.956666666666667</v>
      </c>
    </row>
    <row r="30" spans="1:6" ht="15">
      <c r="A30" s="46">
        <v>2321</v>
      </c>
      <c r="B30" s="17" t="s">
        <v>22</v>
      </c>
      <c r="C30" s="31">
        <v>574.62</v>
      </c>
      <c r="D30" s="50">
        <v>383.08</v>
      </c>
      <c r="E30" s="51">
        <f t="shared" si="0"/>
        <v>383.08</v>
      </c>
      <c r="F30" s="52">
        <f t="shared" si="1"/>
        <v>191.54</v>
      </c>
    </row>
    <row r="31" spans="1:6" ht="15">
      <c r="A31" s="46">
        <v>2350</v>
      </c>
      <c r="B31" s="17" t="s">
        <v>24</v>
      </c>
      <c r="C31" s="31">
        <v>4.42</v>
      </c>
      <c r="D31" s="50">
        <v>2.95</v>
      </c>
      <c r="E31" s="51">
        <f t="shared" si="0"/>
        <v>2.9466666666666668</v>
      </c>
      <c r="F31" s="52">
        <f t="shared" si="1"/>
        <v>1.4733333333333334</v>
      </c>
    </row>
    <row r="32" spans="1:6" ht="15">
      <c r="A32" s="46">
        <v>2361</v>
      </c>
      <c r="B32" s="17" t="s">
        <v>25</v>
      </c>
      <c r="C32" s="31">
        <v>1.67</v>
      </c>
      <c r="D32" s="50">
        <v>1.11</v>
      </c>
      <c r="E32" s="51">
        <f t="shared" si="0"/>
        <v>1.1133333333333333</v>
      </c>
      <c r="F32" s="52">
        <f t="shared" si="1"/>
        <v>0.5566666666666666</v>
      </c>
    </row>
    <row r="33" spans="1:6" ht="15">
      <c r="A33" s="48">
        <v>2370</v>
      </c>
      <c r="B33" s="17" t="s">
        <v>38</v>
      </c>
      <c r="C33" s="31">
        <v>5.38</v>
      </c>
      <c r="D33" s="50">
        <v>3.59</v>
      </c>
      <c r="E33" s="51">
        <f t="shared" si="0"/>
        <v>3.5866666666666664</v>
      </c>
      <c r="F33" s="52">
        <f t="shared" si="1"/>
        <v>1.7933333333333332</v>
      </c>
    </row>
    <row r="34" spans="1:6" ht="28.5" customHeight="1">
      <c r="A34" s="46">
        <v>2513</v>
      </c>
      <c r="B34" s="17" t="s">
        <v>26</v>
      </c>
      <c r="C34" s="31">
        <v>47.58</v>
      </c>
      <c r="D34" s="50">
        <v>31.72</v>
      </c>
      <c r="E34" s="51">
        <f t="shared" si="0"/>
        <v>31.72</v>
      </c>
      <c r="F34" s="52">
        <f t="shared" si="1"/>
        <v>15.86</v>
      </c>
    </row>
    <row r="35" spans="1:6" ht="15">
      <c r="A35" s="46"/>
      <c r="B35" s="19" t="s">
        <v>7</v>
      </c>
      <c r="C35" s="25">
        <f>SUM(C18:C34)</f>
        <v>3900.27</v>
      </c>
      <c r="D35" s="53">
        <f>SUM(D18:D34)</f>
        <v>2600.179999999999</v>
      </c>
      <c r="E35" s="54">
        <f>C35/15*10</f>
        <v>2600.18</v>
      </c>
      <c r="F35" s="55">
        <f>SUM(F18:F34)</f>
        <v>1300.0899999999997</v>
      </c>
    </row>
    <row r="36" spans="1:6" ht="15">
      <c r="A36" s="49"/>
      <c r="B36" s="16" t="s">
        <v>8</v>
      </c>
      <c r="C36" s="31"/>
      <c r="D36" s="50"/>
      <c r="E36" s="51"/>
      <c r="F36" s="50"/>
    </row>
    <row r="37" spans="1:6" ht="15">
      <c r="A37" s="46">
        <v>1100</v>
      </c>
      <c r="B37" s="16" t="s">
        <v>68</v>
      </c>
      <c r="C37" s="31">
        <v>1829.1</v>
      </c>
      <c r="D37" s="50">
        <v>1219.4</v>
      </c>
      <c r="E37" s="51">
        <f t="shared" si="0"/>
        <v>1219.4</v>
      </c>
      <c r="F37" s="52">
        <f>C37/15*5</f>
        <v>609.7</v>
      </c>
    </row>
    <row r="38" spans="1:6" ht="30">
      <c r="A38" s="46">
        <v>1200</v>
      </c>
      <c r="B38" s="17" t="s">
        <v>69</v>
      </c>
      <c r="C38" s="31">
        <v>440.63</v>
      </c>
      <c r="D38" s="50">
        <v>293.75</v>
      </c>
      <c r="E38" s="51">
        <f t="shared" si="0"/>
        <v>293.75333333333333</v>
      </c>
      <c r="F38" s="52">
        <f aca="true" t="shared" si="2" ref="F38:F62">C38/15*5</f>
        <v>146.87666666666667</v>
      </c>
    </row>
    <row r="39" spans="1:6" ht="15">
      <c r="A39" s="46">
        <v>2219</v>
      </c>
      <c r="B39" s="16" t="s">
        <v>37</v>
      </c>
      <c r="C39" s="31">
        <v>23.83</v>
      </c>
      <c r="D39" s="50">
        <v>15.89</v>
      </c>
      <c r="E39" s="51">
        <f t="shared" si="0"/>
        <v>15.886666666666665</v>
      </c>
      <c r="F39" s="52">
        <f t="shared" si="2"/>
        <v>7.9433333333333325</v>
      </c>
    </row>
    <row r="40" spans="1:6" ht="30">
      <c r="A40" s="46">
        <v>2234</v>
      </c>
      <c r="B40" s="17" t="s">
        <v>40</v>
      </c>
      <c r="C40" s="31">
        <v>1.77</v>
      </c>
      <c r="D40" s="50">
        <v>1.18</v>
      </c>
      <c r="E40" s="51">
        <f t="shared" si="0"/>
        <v>1.1800000000000002</v>
      </c>
      <c r="F40" s="52">
        <f t="shared" si="2"/>
        <v>0.5900000000000001</v>
      </c>
    </row>
    <row r="41" spans="1:6" ht="30">
      <c r="A41" s="46">
        <v>2239</v>
      </c>
      <c r="B41" s="17" t="s">
        <v>41</v>
      </c>
      <c r="C41" s="31">
        <v>9.58</v>
      </c>
      <c r="D41" s="50">
        <v>6.39</v>
      </c>
      <c r="E41" s="51">
        <f t="shared" si="0"/>
        <v>6.386666666666667</v>
      </c>
      <c r="F41" s="52">
        <f t="shared" si="2"/>
        <v>3.1933333333333334</v>
      </c>
    </row>
    <row r="42" spans="1:6" ht="15">
      <c r="A42" s="46">
        <v>2241</v>
      </c>
      <c r="B42" s="17" t="s">
        <v>42</v>
      </c>
      <c r="C42" s="31">
        <v>2</v>
      </c>
      <c r="D42" s="50">
        <v>1.33</v>
      </c>
      <c r="E42" s="51">
        <f>C42/15*10</f>
        <v>1.3333333333333333</v>
      </c>
      <c r="F42" s="52">
        <f t="shared" si="2"/>
        <v>0.6666666666666666</v>
      </c>
    </row>
    <row r="43" spans="1:6" ht="15">
      <c r="A43" s="46">
        <v>2242</v>
      </c>
      <c r="B43" s="17" t="s">
        <v>13</v>
      </c>
      <c r="C43" s="31">
        <v>7.81</v>
      </c>
      <c r="D43" s="50">
        <v>5.21</v>
      </c>
      <c r="E43" s="51">
        <f t="shared" si="0"/>
        <v>5.206666666666666</v>
      </c>
      <c r="F43" s="52">
        <f t="shared" si="2"/>
        <v>2.603333333333333</v>
      </c>
    </row>
    <row r="44" spans="1:6" ht="30">
      <c r="A44" s="46">
        <v>2243</v>
      </c>
      <c r="B44" s="17" t="s">
        <v>14</v>
      </c>
      <c r="C44" s="31">
        <v>7.66</v>
      </c>
      <c r="D44" s="50">
        <v>5.11</v>
      </c>
      <c r="E44" s="51">
        <f t="shared" si="0"/>
        <v>5.106666666666667</v>
      </c>
      <c r="F44" s="52">
        <f t="shared" si="2"/>
        <v>2.5533333333333337</v>
      </c>
    </row>
    <row r="45" spans="1:6" ht="15">
      <c r="A45" s="46">
        <v>2244</v>
      </c>
      <c r="B45" s="17" t="s">
        <v>15</v>
      </c>
      <c r="C45" s="31">
        <v>1.68</v>
      </c>
      <c r="D45" s="50">
        <v>1.12</v>
      </c>
      <c r="E45" s="51">
        <f t="shared" si="0"/>
        <v>1.12</v>
      </c>
      <c r="F45" s="52">
        <f t="shared" si="2"/>
        <v>0.56</v>
      </c>
    </row>
    <row r="46" spans="1:6" ht="15">
      <c r="A46" s="46">
        <v>2247</v>
      </c>
      <c r="B46" s="13" t="s">
        <v>16</v>
      </c>
      <c r="C46" s="31">
        <v>2.26</v>
      </c>
      <c r="D46" s="50">
        <v>1.51</v>
      </c>
      <c r="E46" s="51">
        <f t="shared" si="0"/>
        <v>1.5066666666666664</v>
      </c>
      <c r="F46" s="52">
        <f t="shared" si="2"/>
        <v>0.7533333333333332</v>
      </c>
    </row>
    <row r="47" spans="1:6" ht="15">
      <c r="A47" s="46">
        <v>2251</v>
      </c>
      <c r="B47" s="17" t="s">
        <v>12</v>
      </c>
      <c r="C47" s="31">
        <v>17.71</v>
      </c>
      <c r="D47" s="50">
        <v>11.81</v>
      </c>
      <c r="E47" s="51">
        <f t="shared" si="0"/>
        <v>11.806666666666668</v>
      </c>
      <c r="F47" s="52">
        <f t="shared" si="2"/>
        <v>5.903333333333334</v>
      </c>
    </row>
    <row r="48" spans="1:6" ht="15">
      <c r="A48" s="46">
        <v>2259</v>
      </c>
      <c r="B48" s="17" t="s">
        <v>43</v>
      </c>
      <c r="C48" s="31">
        <v>0.14</v>
      </c>
      <c r="D48" s="50">
        <v>0.09</v>
      </c>
      <c r="E48" s="51">
        <f t="shared" si="0"/>
        <v>0.09333333333333334</v>
      </c>
      <c r="F48" s="52">
        <f t="shared" si="2"/>
        <v>0.04666666666666667</v>
      </c>
    </row>
    <row r="49" spans="1:6" ht="15">
      <c r="A49" s="46">
        <v>2262</v>
      </c>
      <c r="B49" s="17" t="s">
        <v>18</v>
      </c>
      <c r="C49" s="31">
        <v>18.62</v>
      </c>
      <c r="D49" s="50">
        <v>12.41</v>
      </c>
      <c r="E49" s="51">
        <f t="shared" si="0"/>
        <v>12.413333333333334</v>
      </c>
      <c r="F49" s="52">
        <f t="shared" si="2"/>
        <v>6.206666666666667</v>
      </c>
    </row>
    <row r="50" spans="1:6" ht="15">
      <c r="A50" s="46">
        <v>2264</v>
      </c>
      <c r="B50" s="17" t="s">
        <v>44</v>
      </c>
      <c r="C50" s="31">
        <v>0.16</v>
      </c>
      <c r="D50" s="50">
        <v>0.11</v>
      </c>
      <c r="E50" s="51">
        <f t="shared" si="0"/>
        <v>0.10666666666666666</v>
      </c>
      <c r="F50" s="52">
        <f t="shared" si="2"/>
        <v>0.05333333333333333</v>
      </c>
    </row>
    <row r="51" spans="1:6" ht="15" customHeight="1">
      <c r="A51" s="46">
        <v>2279</v>
      </c>
      <c r="B51" s="17" t="s">
        <v>19</v>
      </c>
      <c r="C51" s="31">
        <v>2.1</v>
      </c>
      <c r="D51" s="50">
        <v>1.4</v>
      </c>
      <c r="E51" s="51">
        <f t="shared" si="0"/>
        <v>1.4000000000000001</v>
      </c>
      <c r="F51" s="52">
        <f t="shared" si="2"/>
        <v>0.7000000000000001</v>
      </c>
    </row>
    <row r="52" spans="1:6" ht="15">
      <c r="A52" s="46">
        <v>2311</v>
      </c>
      <c r="B52" s="17" t="s">
        <v>20</v>
      </c>
      <c r="C52" s="31">
        <v>10.16</v>
      </c>
      <c r="D52" s="50">
        <v>6.77</v>
      </c>
      <c r="E52" s="51">
        <f t="shared" si="0"/>
        <v>6.773333333333333</v>
      </c>
      <c r="F52" s="52">
        <f t="shared" si="2"/>
        <v>3.3866666666666667</v>
      </c>
    </row>
    <row r="53" spans="1:6" ht="15">
      <c r="A53" s="46">
        <v>2312</v>
      </c>
      <c r="B53" s="17" t="s">
        <v>21</v>
      </c>
      <c r="C53" s="31">
        <v>2.31</v>
      </c>
      <c r="D53" s="50">
        <v>1.54</v>
      </c>
      <c r="E53" s="51">
        <f>C53/15*10</f>
        <v>1.54</v>
      </c>
      <c r="F53" s="52">
        <f t="shared" si="2"/>
        <v>0.77</v>
      </c>
    </row>
    <row r="54" spans="1:6" ht="15">
      <c r="A54" s="46">
        <v>2322</v>
      </c>
      <c r="B54" s="17" t="s">
        <v>23</v>
      </c>
      <c r="C54" s="31">
        <v>47.59</v>
      </c>
      <c r="D54" s="50">
        <v>31.72</v>
      </c>
      <c r="E54" s="51">
        <f t="shared" si="0"/>
        <v>31.726666666666667</v>
      </c>
      <c r="F54" s="52">
        <f t="shared" si="2"/>
        <v>15.863333333333333</v>
      </c>
    </row>
    <row r="55" spans="1:6" ht="15">
      <c r="A55" s="46">
        <v>2350</v>
      </c>
      <c r="B55" s="17" t="s">
        <v>24</v>
      </c>
      <c r="C55" s="31">
        <v>47.5</v>
      </c>
      <c r="D55" s="50">
        <v>31.67</v>
      </c>
      <c r="E55" s="51">
        <f>C55/15*10</f>
        <v>31.666666666666664</v>
      </c>
      <c r="F55" s="52">
        <f t="shared" si="2"/>
        <v>15.833333333333332</v>
      </c>
    </row>
    <row r="56" spans="1:6" ht="15">
      <c r="A56" s="46">
        <v>2361</v>
      </c>
      <c r="B56" s="17" t="s">
        <v>25</v>
      </c>
      <c r="C56" s="31">
        <v>14.56</v>
      </c>
      <c r="D56" s="50">
        <v>9.71</v>
      </c>
      <c r="E56" s="51">
        <f t="shared" si="0"/>
        <v>9.706666666666667</v>
      </c>
      <c r="F56" s="52">
        <f t="shared" si="2"/>
        <v>4.8533333333333335</v>
      </c>
    </row>
    <row r="57" spans="1:6" ht="15.75" customHeight="1">
      <c r="A57" s="46">
        <v>2400</v>
      </c>
      <c r="B57" s="17" t="s">
        <v>32</v>
      </c>
      <c r="C57" s="31">
        <v>2.67</v>
      </c>
      <c r="D57" s="50">
        <v>1.78</v>
      </c>
      <c r="E57" s="51">
        <f t="shared" si="0"/>
        <v>1.7799999999999998</v>
      </c>
      <c r="F57" s="52">
        <f t="shared" si="2"/>
        <v>0.8899999999999999</v>
      </c>
    </row>
    <row r="58" spans="1:6" ht="15">
      <c r="A58" s="46">
        <v>2515</v>
      </c>
      <c r="B58" s="17" t="s">
        <v>27</v>
      </c>
      <c r="C58" s="31">
        <v>7.27</v>
      </c>
      <c r="D58" s="50">
        <v>4.85</v>
      </c>
      <c r="E58" s="51">
        <f t="shared" si="0"/>
        <v>4.846666666666667</v>
      </c>
      <c r="F58" s="52">
        <f t="shared" si="2"/>
        <v>2.4233333333333333</v>
      </c>
    </row>
    <row r="59" spans="1:6" ht="15">
      <c r="A59" s="46">
        <v>2519</v>
      </c>
      <c r="B59" s="17" t="s">
        <v>29</v>
      </c>
      <c r="C59" s="31">
        <v>16.12</v>
      </c>
      <c r="D59" s="50">
        <v>10.75</v>
      </c>
      <c r="E59" s="51">
        <f t="shared" si="0"/>
        <v>10.746666666666666</v>
      </c>
      <c r="F59" s="52">
        <f t="shared" si="2"/>
        <v>5.373333333333333</v>
      </c>
    </row>
    <row r="60" spans="1:6" ht="15">
      <c r="A60" s="46">
        <v>5232</v>
      </c>
      <c r="B60" s="17" t="s">
        <v>28</v>
      </c>
      <c r="C60" s="31">
        <v>115</v>
      </c>
      <c r="D60" s="50">
        <v>76.66</v>
      </c>
      <c r="E60" s="51">
        <f t="shared" si="0"/>
        <v>76.66666666666667</v>
      </c>
      <c r="F60" s="52">
        <f t="shared" si="2"/>
        <v>38.333333333333336</v>
      </c>
    </row>
    <row r="61" spans="1:6" ht="15">
      <c r="A61" s="46">
        <v>5240</v>
      </c>
      <c r="B61" s="17" t="s">
        <v>45</v>
      </c>
      <c r="C61" s="31">
        <v>23</v>
      </c>
      <c r="D61" s="50">
        <v>15.33</v>
      </c>
      <c r="E61" s="51">
        <f t="shared" si="0"/>
        <v>15.333333333333334</v>
      </c>
      <c r="F61" s="52">
        <f t="shared" si="2"/>
        <v>7.666666666666667</v>
      </c>
    </row>
    <row r="62" spans="1:6" ht="15">
      <c r="A62" s="46">
        <v>5250</v>
      </c>
      <c r="B62" s="17" t="s">
        <v>46</v>
      </c>
      <c r="C62" s="31">
        <v>92</v>
      </c>
      <c r="D62" s="50">
        <v>61.33</v>
      </c>
      <c r="E62" s="51">
        <f t="shared" si="0"/>
        <v>61.333333333333336</v>
      </c>
      <c r="F62" s="52">
        <f t="shared" si="2"/>
        <v>30.666666666666668</v>
      </c>
    </row>
    <row r="63" spans="1:6" ht="15">
      <c r="A63" s="20"/>
      <c r="B63" s="21" t="s">
        <v>9</v>
      </c>
      <c r="C63" s="25">
        <f>SUM(C37:C62)</f>
        <v>2743.229999999999</v>
      </c>
      <c r="D63" s="53">
        <f>SUM(D37:D62)</f>
        <v>1828.82</v>
      </c>
      <c r="E63" s="53">
        <f>SUM(E37:E62)</f>
        <v>1828.82</v>
      </c>
      <c r="F63" s="53">
        <f>SUM(F37:F62)</f>
        <v>914.41</v>
      </c>
    </row>
    <row r="64" spans="1:6" ht="15">
      <c r="A64" s="20"/>
      <c r="B64" s="21" t="s">
        <v>33</v>
      </c>
      <c r="C64" s="25">
        <f>C63+C35</f>
        <v>6643.499999999999</v>
      </c>
      <c r="D64" s="55">
        <f>D63+D35</f>
        <v>4428.999999999999</v>
      </c>
      <c r="E64" s="55">
        <f>E63+E35</f>
        <v>4429</v>
      </c>
      <c r="F64" s="55">
        <f>F63+F35</f>
        <v>2214.4999999999995</v>
      </c>
    </row>
    <row r="65" spans="1:3" ht="15">
      <c r="A65" s="22"/>
      <c r="B65" s="23"/>
      <c r="C65" s="24"/>
    </row>
    <row r="66" spans="1:6" ht="15" customHeight="1">
      <c r="A66" s="90" t="s">
        <v>74</v>
      </c>
      <c r="B66" s="91"/>
      <c r="C66" s="32">
        <v>15</v>
      </c>
      <c r="D66" s="34">
        <v>10</v>
      </c>
      <c r="E66" s="34"/>
      <c r="F66" s="34">
        <v>5</v>
      </c>
    </row>
    <row r="67" spans="1:6" ht="28.5" customHeight="1">
      <c r="A67" s="90" t="s">
        <v>78</v>
      </c>
      <c r="B67" s="91"/>
      <c r="C67" s="38">
        <f>C64/C66</f>
        <v>442.8999999999999</v>
      </c>
      <c r="D67" s="25">
        <f>D64/D66</f>
        <v>442.8999999999999</v>
      </c>
      <c r="E67" s="39" t="e">
        <f>E64/E66</f>
        <v>#DIV/0!</v>
      </c>
      <c r="F67" s="25">
        <f>F64/F66</f>
        <v>442.8999999999999</v>
      </c>
    </row>
    <row r="68" spans="1:3" ht="15">
      <c r="A68" s="23"/>
      <c r="B68" s="26"/>
      <c r="C68" s="26"/>
    </row>
    <row r="69" spans="1:6" s="1" customFormat="1" ht="15">
      <c r="A69" s="90" t="s">
        <v>75</v>
      </c>
      <c r="B69" s="91"/>
      <c r="C69" s="27"/>
      <c r="D69" s="40"/>
      <c r="E69" s="40"/>
      <c r="F69" s="40"/>
    </row>
    <row r="70" spans="1:6" s="1" customFormat="1" ht="34.5" customHeight="1">
      <c r="A70" s="90" t="s">
        <v>79</v>
      </c>
      <c r="B70" s="91"/>
      <c r="C70" s="27"/>
      <c r="D70" s="40"/>
      <c r="E70" s="40"/>
      <c r="F70" s="40"/>
    </row>
    <row r="71" spans="4:6" s="1" customFormat="1" ht="15">
      <c r="D71" s="29"/>
      <c r="E71" s="29"/>
      <c r="F71" s="29"/>
    </row>
    <row r="72" spans="1:6" s="1" customFormat="1" ht="15">
      <c r="A72" s="1" t="s">
        <v>76</v>
      </c>
      <c r="D72" s="29"/>
      <c r="E72" s="29"/>
      <c r="F72" s="29"/>
    </row>
    <row r="73" spans="4:6" s="1" customFormat="1" ht="15">
      <c r="D73" s="29"/>
      <c r="E73" s="29"/>
      <c r="F73" s="29"/>
    </row>
    <row r="74" spans="1:2" s="1" customFormat="1" ht="15">
      <c r="A74" s="1" t="s">
        <v>81</v>
      </c>
      <c r="B74" s="28"/>
    </row>
    <row r="75" spans="2:6" s="1" customFormat="1" ht="13.5" customHeight="1">
      <c r="B75" s="29" t="s">
        <v>77</v>
      </c>
      <c r="D75" s="29"/>
      <c r="E75" s="29"/>
      <c r="F75" s="29"/>
    </row>
  </sheetData>
  <sheetProtection/>
  <mergeCells count="10">
    <mergeCell ref="B11:C11"/>
    <mergeCell ref="A7:F7"/>
    <mergeCell ref="A69:B69"/>
    <mergeCell ref="A70:B70"/>
    <mergeCell ref="B8:C8"/>
    <mergeCell ref="A9:C9"/>
    <mergeCell ref="B12:C12"/>
    <mergeCell ref="A66:B66"/>
    <mergeCell ref="A67:B67"/>
    <mergeCell ref="A10:C10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Layout" zoomScaleNormal="90" workbookViewId="0" topLeftCell="A1">
      <selection activeCell="D42" sqref="D42"/>
    </sheetView>
  </sheetViews>
  <sheetFormatPr defaultColWidth="9.140625" defaultRowHeight="12.75"/>
  <cols>
    <col min="1" max="1" width="15.7109375" style="2" customWidth="1"/>
    <col min="2" max="2" width="49.140625" style="2" customWidth="1"/>
    <col min="3" max="3" width="17.57421875" style="2" hidden="1" customWidth="1"/>
    <col min="4" max="4" width="17.57421875" style="2" bestFit="1" customWidth="1"/>
    <col min="5" max="5" width="9.00390625" style="2" hidden="1" customWidth="1"/>
    <col min="6" max="6" width="19.28125" style="2" customWidth="1"/>
    <col min="7" max="16384" width="9.140625" style="2" customWidth="1"/>
  </cols>
  <sheetData>
    <row r="1" spans="1:6" s="5" customFormat="1" ht="15">
      <c r="A1" s="2"/>
      <c r="B1" s="3"/>
      <c r="C1" s="4"/>
      <c r="F1" s="3" t="s">
        <v>11</v>
      </c>
    </row>
    <row r="2" spans="1:6" s="5" customFormat="1" ht="15">
      <c r="A2" s="2"/>
      <c r="B2" s="44"/>
      <c r="C2" s="44"/>
      <c r="F2" s="3" t="s">
        <v>82</v>
      </c>
    </row>
    <row r="3" spans="1:6" s="5" customFormat="1" ht="15" customHeight="1">
      <c r="A3" s="2"/>
      <c r="B3" s="44"/>
      <c r="C3" s="44"/>
      <c r="F3" s="45" t="s">
        <v>83</v>
      </c>
    </row>
    <row r="4" spans="1:6" s="5" customFormat="1" ht="15.75" customHeight="1">
      <c r="A4" s="2"/>
      <c r="B4" s="3"/>
      <c r="C4" s="3"/>
      <c r="F4" s="3" t="s">
        <v>73</v>
      </c>
    </row>
    <row r="5" spans="1:6" s="5" customFormat="1" ht="15">
      <c r="A5" s="2"/>
      <c r="B5" s="2"/>
      <c r="C5" s="6"/>
      <c r="F5" s="45" t="s">
        <v>84</v>
      </c>
    </row>
    <row r="6" spans="2:4" ht="15">
      <c r="B6" s="96"/>
      <c r="C6" s="96"/>
      <c r="D6" s="23"/>
    </row>
    <row r="7" spans="1:6" ht="15.75" customHeight="1">
      <c r="A7" s="94" t="s">
        <v>10</v>
      </c>
      <c r="B7" s="94"/>
      <c r="C7" s="94"/>
      <c r="D7" s="94"/>
      <c r="E7" s="94"/>
      <c r="F7" s="94"/>
    </row>
    <row r="8" spans="2:4" ht="15.75" customHeight="1">
      <c r="B8" s="92"/>
      <c r="C8" s="92"/>
      <c r="D8" s="23"/>
    </row>
    <row r="9" spans="1:4" ht="15.75" customHeight="1">
      <c r="A9" s="93" t="s">
        <v>1</v>
      </c>
      <c r="B9" s="93"/>
      <c r="C9" s="93"/>
      <c r="D9" s="23"/>
    </row>
    <row r="10" spans="1:4" ht="15.75" customHeight="1">
      <c r="A10" s="93" t="s">
        <v>0</v>
      </c>
      <c r="B10" s="93"/>
      <c r="C10" s="93"/>
      <c r="D10" s="23"/>
    </row>
    <row r="11" spans="1:4" ht="15">
      <c r="A11" s="8"/>
      <c r="B11" s="93" t="s">
        <v>47</v>
      </c>
      <c r="C11" s="93"/>
      <c r="D11" s="23"/>
    </row>
    <row r="12" spans="1:4" ht="17.25" customHeight="1">
      <c r="A12" s="8"/>
      <c r="B12" s="93" t="s">
        <v>48</v>
      </c>
      <c r="C12" s="93"/>
      <c r="D12" s="23"/>
    </row>
    <row r="13" spans="1:3" ht="15.75" customHeight="1">
      <c r="A13" s="8"/>
      <c r="B13" s="93" t="s">
        <v>49</v>
      </c>
      <c r="C13" s="93"/>
    </row>
    <row r="14" spans="1:3" ht="15.75" customHeight="1">
      <c r="A14" s="8" t="s">
        <v>2</v>
      </c>
      <c r="B14" s="8" t="s">
        <v>70</v>
      </c>
      <c r="C14" s="8"/>
    </row>
    <row r="15" spans="2:4" ht="15">
      <c r="B15" s="9"/>
      <c r="C15" s="6"/>
      <c r="D15" s="23"/>
    </row>
    <row r="16" spans="1:6" ht="109.5" customHeight="1">
      <c r="A16" s="10" t="s">
        <v>3</v>
      </c>
      <c r="B16" s="10" t="s">
        <v>4</v>
      </c>
      <c r="C16" s="10" t="s">
        <v>5</v>
      </c>
      <c r="D16" s="10" t="s">
        <v>80</v>
      </c>
      <c r="E16" s="10" t="s">
        <v>71</v>
      </c>
      <c r="F16" s="10" t="s">
        <v>71</v>
      </c>
    </row>
    <row r="17" spans="1:6" ht="15">
      <c r="A17" s="11">
        <v>1</v>
      </c>
      <c r="B17" s="12">
        <v>2</v>
      </c>
      <c r="C17" s="11">
        <v>3</v>
      </c>
      <c r="D17" s="11">
        <v>3</v>
      </c>
      <c r="E17" s="11"/>
      <c r="F17" s="11">
        <v>4</v>
      </c>
    </row>
    <row r="18" spans="1:6" ht="15">
      <c r="A18" s="11"/>
      <c r="B18" s="13" t="s">
        <v>6</v>
      </c>
      <c r="C18" s="14"/>
      <c r="D18" s="46"/>
      <c r="E18" s="46"/>
      <c r="F18" s="46"/>
    </row>
    <row r="19" spans="1:6" ht="15">
      <c r="A19" s="46">
        <v>1100</v>
      </c>
      <c r="B19" s="16" t="s">
        <v>68</v>
      </c>
      <c r="C19" s="31">
        <v>3566.28</v>
      </c>
      <c r="D19" s="46">
        <v>2139.77</v>
      </c>
      <c r="E19" s="46">
        <f>C19/10*6</f>
        <v>2139.768</v>
      </c>
      <c r="F19" s="58">
        <f>C19/10*4</f>
        <v>1426.5120000000002</v>
      </c>
    </row>
    <row r="20" spans="1:6" ht="30">
      <c r="A20" s="46">
        <v>1200</v>
      </c>
      <c r="B20" s="17" t="s">
        <v>69</v>
      </c>
      <c r="C20" s="31">
        <v>859.12</v>
      </c>
      <c r="D20" s="46">
        <v>515.47</v>
      </c>
      <c r="E20" s="46">
        <f aca="true" t="shared" si="0" ref="E20:E62">C20/10*6</f>
        <v>515.472</v>
      </c>
      <c r="F20" s="58">
        <f aca="true" t="shared" si="1" ref="F20:F34">C20/10*4</f>
        <v>343.648</v>
      </c>
    </row>
    <row r="21" spans="1:6" ht="15">
      <c r="A21" s="46">
        <v>2219</v>
      </c>
      <c r="B21" s="16" t="s">
        <v>37</v>
      </c>
      <c r="C21" s="31">
        <v>37.16</v>
      </c>
      <c r="D21" s="59">
        <v>22.3</v>
      </c>
      <c r="E21" s="46">
        <f t="shared" si="0"/>
        <v>22.296</v>
      </c>
      <c r="F21" s="58">
        <f t="shared" si="1"/>
        <v>14.863999999999999</v>
      </c>
    </row>
    <row r="22" spans="1:6" ht="15">
      <c r="A22" s="46">
        <v>2222</v>
      </c>
      <c r="B22" s="17" t="s">
        <v>30</v>
      </c>
      <c r="C22" s="31">
        <v>639.09</v>
      </c>
      <c r="D22" s="59">
        <v>383.45</v>
      </c>
      <c r="E22" s="46">
        <f t="shared" si="0"/>
        <v>383.45400000000006</v>
      </c>
      <c r="F22" s="58">
        <f t="shared" si="1"/>
        <v>255.63600000000002</v>
      </c>
    </row>
    <row r="23" spans="1:6" ht="15">
      <c r="A23" s="46">
        <v>2223</v>
      </c>
      <c r="B23" s="17" t="s">
        <v>31</v>
      </c>
      <c r="C23" s="31">
        <v>174.26</v>
      </c>
      <c r="D23" s="59">
        <v>104.56</v>
      </c>
      <c r="E23" s="46">
        <f t="shared" si="0"/>
        <v>104.55599999999998</v>
      </c>
      <c r="F23" s="58">
        <f t="shared" si="1"/>
        <v>69.704</v>
      </c>
    </row>
    <row r="24" spans="1:6" ht="30">
      <c r="A24" s="46">
        <v>2243</v>
      </c>
      <c r="B24" s="17" t="s">
        <v>39</v>
      </c>
      <c r="C24" s="31">
        <v>16.77</v>
      </c>
      <c r="D24" s="59">
        <v>10.06</v>
      </c>
      <c r="E24" s="46">
        <f t="shared" si="0"/>
        <v>10.062000000000001</v>
      </c>
      <c r="F24" s="58">
        <f t="shared" si="1"/>
        <v>6.708</v>
      </c>
    </row>
    <row r="25" spans="1:6" ht="15.75" customHeight="1">
      <c r="A25" s="46">
        <v>2244</v>
      </c>
      <c r="B25" s="17" t="s">
        <v>15</v>
      </c>
      <c r="C25" s="31">
        <v>549.3</v>
      </c>
      <c r="D25" s="59">
        <v>329.58</v>
      </c>
      <c r="E25" s="46">
        <f t="shared" si="0"/>
        <v>329.5799999999999</v>
      </c>
      <c r="F25" s="58">
        <f t="shared" si="1"/>
        <v>219.71999999999997</v>
      </c>
    </row>
    <row r="26" spans="1:6" ht="15.75" customHeight="1">
      <c r="A26" s="46">
        <v>2251</v>
      </c>
      <c r="B26" s="17" t="s">
        <v>12</v>
      </c>
      <c r="C26" s="31">
        <v>217.96</v>
      </c>
      <c r="D26" s="59">
        <v>130.78</v>
      </c>
      <c r="E26" s="46">
        <f t="shared" si="0"/>
        <v>130.776</v>
      </c>
      <c r="F26" s="58">
        <f t="shared" si="1"/>
        <v>87.184</v>
      </c>
    </row>
    <row r="27" spans="1:6" ht="15">
      <c r="A27" s="46">
        <v>2261</v>
      </c>
      <c r="B27" s="17" t="s">
        <v>17</v>
      </c>
      <c r="C27" s="31">
        <v>8.04</v>
      </c>
      <c r="D27" s="59">
        <v>4.82</v>
      </c>
      <c r="E27" s="46">
        <f t="shared" si="0"/>
        <v>4.824</v>
      </c>
      <c r="F27" s="58">
        <f t="shared" si="1"/>
        <v>3.2159999999999997</v>
      </c>
    </row>
    <row r="28" spans="1:6" ht="18.75" customHeight="1">
      <c r="A28" s="46">
        <v>2279</v>
      </c>
      <c r="B28" s="17" t="s">
        <v>19</v>
      </c>
      <c r="C28" s="31">
        <v>89.59</v>
      </c>
      <c r="D28" s="59">
        <v>53.75</v>
      </c>
      <c r="E28" s="46">
        <f t="shared" si="0"/>
        <v>53.754</v>
      </c>
      <c r="F28" s="58">
        <f t="shared" si="1"/>
        <v>35.836</v>
      </c>
    </row>
    <row r="29" spans="1:6" ht="15">
      <c r="A29" s="46">
        <v>2312</v>
      </c>
      <c r="B29" s="17" t="s">
        <v>21</v>
      </c>
      <c r="C29" s="31">
        <v>41.01</v>
      </c>
      <c r="D29" s="59">
        <v>24.61</v>
      </c>
      <c r="E29" s="46">
        <f t="shared" si="0"/>
        <v>24.606</v>
      </c>
      <c r="F29" s="58">
        <f t="shared" si="1"/>
        <v>16.404</v>
      </c>
    </row>
    <row r="30" spans="1:6" ht="15">
      <c r="A30" s="46">
        <v>2321</v>
      </c>
      <c r="B30" s="17" t="s">
        <v>22</v>
      </c>
      <c r="C30" s="31">
        <v>1129.08</v>
      </c>
      <c r="D30" s="59">
        <v>677.45</v>
      </c>
      <c r="E30" s="46">
        <f t="shared" si="0"/>
        <v>677.4479999999999</v>
      </c>
      <c r="F30" s="58">
        <f t="shared" si="1"/>
        <v>451.63199999999995</v>
      </c>
    </row>
    <row r="31" spans="1:6" ht="15.75" customHeight="1">
      <c r="A31" s="46">
        <v>2350</v>
      </c>
      <c r="B31" s="17" t="s">
        <v>24</v>
      </c>
      <c r="C31" s="31">
        <v>8.69</v>
      </c>
      <c r="D31" s="59">
        <v>5.21</v>
      </c>
      <c r="E31" s="46">
        <f t="shared" si="0"/>
        <v>5.214</v>
      </c>
      <c r="F31" s="58">
        <f t="shared" si="1"/>
        <v>3.476</v>
      </c>
    </row>
    <row r="32" spans="1:6" ht="15">
      <c r="A32" s="46">
        <v>2361</v>
      </c>
      <c r="B32" s="17" t="s">
        <v>25</v>
      </c>
      <c r="C32" s="31">
        <v>3.28</v>
      </c>
      <c r="D32" s="59">
        <v>1.97</v>
      </c>
      <c r="E32" s="46">
        <f t="shared" si="0"/>
        <v>1.9679999999999997</v>
      </c>
      <c r="F32" s="58">
        <f t="shared" si="1"/>
        <v>1.3119999999999998</v>
      </c>
    </row>
    <row r="33" spans="1:6" ht="15">
      <c r="A33" s="48">
        <v>2370</v>
      </c>
      <c r="B33" s="17" t="s">
        <v>38</v>
      </c>
      <c r="C33" s="31">
        <v>10.57</v>
      </c>
      <c r="D33" s="59">
        <v>6.34</v>
      </c>
      <c r="E33" s="46">
        <f t="shared" si="0"/>
        <v>6.342</v>
      </c>
      <c r="F33" s="58">
        <f t="shared" si="1"/>
        <v>4.228</v>
      </c>
    </row>
    <row r="34" spans="1:6" ht="32.25" customHeight="1">
      <c r="A34" s="46">
        <v>2513</v>
      </c>
      <c r="B34" s="17" t="s">
        <v>26</v>
      </c>
      <c r="C34" s="31">
        <v>93.5</v>
      </c>
      <c r="D34" s="59">
        <v>56.1</v>
      </c>
      <c r="E34" s="46">
        <f t="shared" si="0"/>
        <v>56.099999999999994</v>
      </c>
      <c r="F34" s="58">
        <f t="shared" si="1"/>
        <v>37.4</v>
      </c>
    </row>
    <row r="35" spans="1:6" ht="15">
      <c r="A35" s="46"/>
      <c r="B35" s="19" t="s">
        <v>7</v>
      </c>
      <c r="C35" s="25">
        <f>SUM(C19:C34)</f>
        <v>7443.700000000001</v>
      </c>
      <c r="D35" s="60">
        <f>SUM(D19:D34)</f>
        <v>4466.220000000001</v>
      </c>
      <c r="E35" s="60">
        <f>SUM(E19:E34)</f>
        <v>4466.219999999999</v>
      </c>
      <c r="F35" s="60">
        <f>SUM(F19:F34)</f>
        <v>2977.4800000000005</v>
      </c>
    </row>
    <row r="36" spans="1:6" ht="15">
      <c r="A36" s="49"/>
      <c r="B36" s="16" t="s">
        <v>8</v>
      </c>
      <c r="C36" s="31"/>
      <c r="D36" s="46"/>
      <c r="E36" s="46"/>
      <c r="F36" s="46"/>
    </row>
    <row r="37" spans="1:6" ht="15">
      <c r="A37" s="46">
        <v>1100</v>
      </c>
      <c r="B37" s="16" t="s">
        <v>68</v>
      </c>
      <c r="C37" s="31">
        <v>3526.22</v>
      </c>
      <c r="D37" s="46">
        <v>2115.73</v>
      </c>
      <c r="E37" s="46">
        <f t="shared" si="0"/>
        <v>2115.732</v>
      </c>
      <c r="F37" s="58">
        <f>C37/10*4</f>
        <v>1410.4879999999998</v>
      </c>
    </row>
    <row r="38" spans="1:6" ht="30">
      <c r="A38" s="46">
        <v>1200</v>
      </c>
      <c r="B38" s="17" t="s">
        <v>69</v>
      </c>
      <c r="C38" s="31">
        <v>849.47</v>
      </c>
      <c r="D38" s="46">
        <v>509.68</v>
      </c>
      <c r="E38" s="46">
        <f t="shared" si="0"/>
        <v>509.682</v>
      </c>
      <c r="F38" s="58">
        <f aca="true" t="shared" si="2" ref="F38:F62">C38/10*4</f>
        <v>339.788</v>
      </c>
    </row>
    <row r="39" spans="1:6" ht="15">
      <c r="A39" s="46">
        <v>2219</v>
      </c>
      <c r="B39" s="16" t="s">
        <v>37</v>
      </c>
      <c r="C39" s="31">
        <v>44.56</v>
      </c>
      <c r="D39" s="46">
        <v>26.74</v>
      </c>
      <c r="E39" s="46">
        <f t="shared" si="0"/>
        <v>26.736000000000004</v>
      </c>
      <c r="F39" s="58">
        <f t="shared" si="2"/>
        <v>17.824</v>
      </c>
    </row>
    <row r="40" spans="1:6" ht="30">
      <c r="A40" s="46">
        <v>2234</v>
      </c>
      <c r="B40" s="17" t="s">
        <v>40</v>
      </c>
      <c r="C40" s="31">
        <v>3.32</v>
      </c>
      <c r="D40" s="46">
        <v>1.99</v>
      </c>
      <c r="E40" s="46">
        <f t="shared" si="0"/>
        <v>1.9919999999999998</v>
      </c>
      <c r="F40" s="58">
        <f t="shared" si="2"/>
        <v>1.3279999999999998</v>
      </c>
    </row>
    <row r="41" spans="1:6" ht="30">
      <c r="A41" s="46">
        <v>2239</v>
      </c>
      <c r="B41" s="17" t="s">
        <v>41</v>
      </c>
      <c r="C41" s="31">
        <v>17.91</v>
      </c>
      <c r="D41" s="46">
        <v>10.75</v>
      </c>
      <c r="E41" s="46">
        <f t="shared" si="0"/>
        <v>10.745999999999999</v>
      </c>
      <c r="F41" s="58">
        <f t="shared" si="2"/>
        <v>7.164</v>
      </c>
    </row>
    <row r="42" spans="1:6" ht="15">
      <c r="A42" s="46">
        <v>2241</v>
      </c>
      <c r="B42" s="17" t="s">
        <v>42</v>
      </c>
      <c r="C42" s="31">
        <v>3.75</v>
      </c>
      <c r="D42" s="46">
        <v>2.25</v>
      </c>
      <c r="E42" s="46">
        <f t="shared" si="0"/>
        <v>2.25</v>
      </c>
      <c r="F42" s="58">
        <f t="shared" si="2"/>
        <v>1.5</v>
      </c>
    </row>
    <row r="43" spans="1:6" ht="15">
      <c r="A43" s="46">
        <v>2242</v>
      </c>
      <c r="B43" s="17" t="s">
        <v>13</v>
      </c>
      <c r="C43" s="31">
        <v>14.61</v>
      </c>
      <c r="D43" s="46">
        <v>8.76</v>
      </c>
      <c r="E43" s="46">
        <f t="shared" si="0"/>
        <v>8.765999999999998</v>
      </c>
      <c r="F43" s="58">
        <f t="shared" si="2"/>
        <v>5.843999999999999</v>
      </c>
    </row>
    <row r="44" spans="1:6" ht="30">
      <c r="A44" s="46">
        <v>2243</v>
      </c>
      <c r="B44" s="17" t="s">
        <v>14</v>
      </c>
      <c r="C44" s="31">
        <v>14.33</v>
      </c>
      <c r="D44" s="46">
        <v>8.6</v>
      </c>
      <c r="E44" s="46">
        <f t="shared" si="0"/>
        <v>8.598</v>
      </c>
      <c r="F44" s="58">
        <f t="shared" si="2"/>
        <v>5.732</v>
      </c>
    </row>
    <row r="45" spans="1:6" ht="15">
      <c r="A45" s="46">
        <v>2244</v>
      </c>
      <c r="B45" s="17" t="s">
        <v>15</v>
      </c>
      <c r="C45" s="31">
        <v>3.17</v>
      </c>
      <c r="D45" s="46">
        <v>1.9</v>
      </c>
      <c r="E45" s="46">
        <f t="shared" si="0"/>
        <v>1.9020000000000001</v>
      </c>
      <c r="F45" s="58">
        <f t="shared" si="2"/>
        <v>1.268</v>
      </c>
    </row>
    <row r="46" spans="1:6" ht="15">
      <c r="A46" s="46">
        <v>2247</v>
      </c>
      <c r="B46" s="13" t="s">
        <v>16</v>
      </c>
      <c r="C46" s="31">
        <v>4.22</v>
      </c>
      <c r="D46" s="46">
        <v>2.53</v>
      </c>
      <c r="E46" s="46">
        <f t="shared" si="0"/>
        <v>2.532</v>
      </c>
      <c r="F46" s="58">
        <f t="shared" si="2"/>
        <v>1.688</v>
      </c>
    </row>
    <row r="47" spans="1:6" ht="15">
      <c r="A47" s="46">
        <v>2251</v>
      </c>
      <c r="B47" s="17" t="s">
        <v>12</v>
      </c>
      <c r="C47" s="31">
        <v>33.11</v>
      </c>
      <c r="D47" s="46">
        <v>19.87</v>
      </c>
      <c r="E47" s="46">
        <f t="shared" si="0"/>
        <v>19.866</v>
      </c>
      <c r="F47" s="58">
        <f t="shared" si="2"/>
        <v>13.244</v>
      </c>
    </row>
    <row r="48" spans="1:6" ht="15">
      <c r="A48" s="46">
        <v>2259</v>
      </c>
      <c r="B48" s="17" t="s">
        <v>43</v>
      </c>
      <c r="C48" s="31">
        <v>0.27</v>
      </c>
      <c r="D48" s="46">
        <v>0.16</v>
      </c>
      <c r="E48" s="46">
        <f t="shared" si="0"/>
        <v>0.16200000000000003</v>
      </c>
      <c r="F48" s="58">
        <f t="shared" si="2"/>
        <v>0.10800000000000001</v>
      </c>
    </row>
    <row r="49" spans="1:6" ht="15">
      <c r="A49" s="46">
        <v>2262</v>
      </c>
      <c r="B49" s="17" t="s">
        <v>18</v>
      </c>
      <c r="C49" s="31">
        <v>34.81</v>
      </c>
      <c r="D49" s="46">
        <v>20.89</v>
      </c>
      <c r="E49" s="46">
        <f t="shared" si="0"/>
        <v>20.886000000000003</v>
      </c>
      <c r="F49" s="58">
        <f t="shared" si="2"/>
        <v>13.924000000000001</v>
      </c>
    </row>
    <row r="50" spans="1:6" ht="15">
      <c r="A50" s="46">
        <v>2264</v>
      </c>
      <c r="B50" s="17" t="s">
        <v>44</v>
      </c>
      <c r="C50" s="31">
        <v>0.3</v>
      </c>
      <c r="D50" s="46">
        <v>0.18</v>
      </c>
      <c r="E50" s="46">
        <f t="shared" si="0"/>
        <v>0.18</v>
      </c>
      <c r="F50" s="58">
        <f t="shared" si="2"/>
        <v>0.12</v>
      </c>
    </row>
    <row r="51" spans="1:6" ht="17.25" customHeight="1">
      <c r="A51" s="46">
        <v>2279</v>
      </c>
      <c r="B51" s="17" t="s">
        <v>19</v>
      </c>
      <c r="C51" s="31">
        <v>3.96</v>
      </c>
      <c r="D51" s="46">
        <v>2.38</v>
      </c>
      <c r="E51" s="46">
        <f t="shared" si="0"/>
        <v>2.3760000000000003</v>
      </c>
      <c r="F51" s="58">
        <f t="shared" si="2"/>
        <v>1.584</v>
      </c>
    </row>
    <row r="52" spans="1:6" ht="15">
      <c r="A52" s="46">
        <v>2311</v>
      </c>
      <c r="B52" s="17" t="s">
        <v>20</v>
      </c>
      <c r="C52" s="31">
        <v>19.03</v>
      </c>
      <c r="D52" s="46">
        <v>11.42</v>
      </c>
      <c r="E52" s="46">
        <f t="shared" si="0"/>
        <v>11.418</v>
      </c>
      <c r="F52" s="58">
        <f t="shared" si="2"/>
        <v>7.612</v>
      </c>
    </row>
    <row r="53" spans="1:6" ht="15">
      <c r="A53" s="46">
        <v>2312</v>
      </c>
      <c r="B53" s="17" t="s">
        <v>21</v>
      </c>
      <c r="C53" s="31">
        <v>4.32</v>
      </c>
      <c r="D53" s="46">
        <v>2.59</v>
      </c>
      <c r="E53" s="46">
        <f t="shared" si="0"/>
        <v>2.5920000000000005</v>
      </c>
      <c r="F53" s="58">
        <f t="shared" si="2"/>
        <v>1.7280000000000002</v>
      </c>
    </row>
    <row r="54" spans="1:6" ht="15">
      <c r="A54" s="46">
        <v>2322</v>
      </c>
      <c r="B54" s="17" t="s">
        <v>23</v>
      </c>
      <c r="C54" s="31">
        <v>88.97</v>
      </c>
      <c r="D54" s="46">
        <v>53.38</v>
      </c>
      <c r="E54" s="46">
        <f t="shared" si="0"/>
        <v>53.382000000000005</v>
      </c>
      <c r="F54" s="58">
        <f t="shared" si="2"/>
        <v>35.588</v>
      </c>
    </row>
    <row r="55" spans="1:6" ht="16.5" customHeight="1">
      <c r="A55" s="46">
        <v>2350</v>
      </c>
      <c r="B55" s="17" t="s">
        <v>24</v>
      </c>
      <c r="C55" s="31">
        <v>88.81</v>
      </c>
      <c r="D55" s="46">
        <v>53.29</v>
      </c>
      <c r="E55" s="46">
        <f t="shared" si="0"/>
        <v>53.286</v>
      </c>
      <c r="F55" s="58">
        <f t="shared" si="2"/>
        <v>35.524</v>
      </c>
    </row>
    <row r="56" spans="1:6" ht="15">
      <c r="A56" s="46">
        <v>2361</v>
      </c>
      <c r="B56" s="17" t="s">
        <v>25</v>
      </c>
      <c r="C56" s="31">
        <v>27.22</v>
      </c>
      <c r="D56" s="46">
        <v>16.33</v>
      </c>
      <c r="E56" s="46">
        <f t="shared" si="0"/>
        <v>16.332</v>
      </c>
      <c r="F56" s="58">
        <f t="shared" si="2"/>
        <v>10.888</v>
      </c>
    </row>
    <row r="57" spans="1:6" ht="15.75" customHeight="1">
      <c r="A57" s="46">
        <v>2400</v>
      </c>
      <c r="B57" s="17" t="s">
        <v>32</v>
      </c>
      <c r="C57" s="31">
        <v>5</v>
      </c>
      <c r="D57" s="46">
        <v>3</v>
      </c>
      <c r="E57" s="46">
        <f t="shared" si="0"/>
        <v>3</v>
      </c>
      <c r="F57" s="58">
        <f t="shared" si="2"/>
        <v>2</v>
      </c>
    </row>
    <row r="58" spans="1:6" ht="15">
      <c r="A58" s="46">
        <v>2515</v>
      </c>
      <c r="B58" s="17" t="s">
        <v>27</v>
      </c>
      <c r="C58" s="31">
        <v>13.59</v>
      </c>
      <c r="D58" s="46">
        <v>8.15</v>
      </c>
      <c r="E58" s="46">
        <f t="shared" si="0"/>
        <v>8.154</v>
      </c>
      <c r="F58" s="58">
        <f t="shared" si="2"/>
        <v>5.436</v>
      </c>
    </row>
    <row r="59" spans="1:6" ht="15">
      <c r="A59" s="46">
        <v>2519</v>
      </c>
      <c r="B59" s="17" t="s">
        <v>29</v>
      </c>
      <c r="C59" s="31">
        <v>30.15</v>
      </c>
      <c r="D59" s="46">
        <v>18.09</v>
      </c>
      <c r="E59" s="46">
        <f t="shared" si="0"/>
        <v>18.089999999999996</v>
      </c>
      <c r="F59" s="58">
        <f t="shared" si="2"/>
        <v>12.059999999999999</v>
      </c>
    </row>
    <row r="60" spans="1:6" ht="15">
      <c r="A60" s="46">
        <v>5232</v>
      </c>
      <c r="B60" s="17" t="s">
        <v>28</v>
      </c>
      <c r="C60" s="31">
        <v>215</v>
      </c>
      <c r="D60" s="46">
        <v>129</v>
      </c>
      <c r="E60" s="46">
        <f t="shared" si="0"/>
        <v>129</v>
      </c>
      <c r="F60" s="58">
        <f t="shared" si="2"/>
        <v>86</v>
      </c>
    </row>
    <row r="61" spans="1:6" ht="15">
      <c r="A61" s="46">
        <v>5240</v>
      </c>
      <c r="B61" s="17" t="s">
        <v>45</v>
      </c>
      <c r="C61" s="31">
        <v>43</v>
      </c>
      <c r="D61" s="46">
        <v>25.8</v>
      </c>
      <c r="E61" s="46">
        <f t="shared" si="0"/>
        <v>25.799999999999997</v>
      </c>
      <c r="F61" s="58">
        <f t="shared" si="2"/>
        <v>17.2</v>
      </c>
    </row>
    <row r="62" spans="1:6" ht="15">
      <c r="A62" s="46">
        <v>5250</v>
      </c>
      <c r="B62" s="17" t="s">
        <v>50</v>
      </c>
      <c r="C62" s="31">
        <v>172</v>
      </c>
      <c r="D62" s="46">
        <v>103.2</v>
      </c>
      <c r="E62" s="46">
        <f t="shared" si="0"/>
        <v>103.19999999999999</v>
      </c>
      <c r="F62" s="58">
        <f t="shared" si="2"/>
        <v>68.8</v>
      </c>
    </row>
    <row r="63" spans="1:6" ht="15">
      <c r="A63" s="49"/>
      <c r="B63" s="21" t="s">
        <v>9</v>
      </c>
      <c r="C63" s="25">
        <f>SUM(C37:C62)</f>
        <v>5261.1</v>
      </c>
      <c r="D63" s="61">
        <f>SUM(D37:D62)</f>
        <v>3156.66</v>
      </c>
      <c r="E63" s="61">
        <f>SUM(E37:E62)</f>
        <v>3156.6600000000003</v>
      </c>
      <c r="F63" s="61">
        <f>SUM(F37:F62)</f>
        <v>2104.44</v>
      </c>
    </row>
    <row r="64" spans="1:6" ht="15">
      <c r="A64" s="20"/>
      <c r="B64" s="21" t="s">
        <v>33</v>
      </c>
      <c r="C64" s="25">
        <f>C63+C35</f>
        <v>12704.800000000001</v>
      </c>
      <c r="D64" s="61">
        <f>D63+D35</f>
        <v>7622.880000000001</v>
      </c>
      <c r="E64" s="61">
        <f>E63+E35</f>
        <v>7622.879999999999</v>
      </c>
      <c r="F64" s="61">
        <f>F63+F35</f>
        <v>5081.92</v>
      </c>
    </row>
    <row r="65" spans="1:3" ht="15">
      <c r="A65" s="22"/>
      <c r="B65" s="23"/>
      <c r="C65" s="24"/>
    </row>
    <row r="66" spans="1:6" ht="15" customHeight="1">
      <c r="A66" s="90" t="s">
        <v>74</v>
      </c>
      <c r="B66" s="91"/>
      <c r="C66" s="32">
        <v>10</v>
      </c>
      <c r="D66" s="36">
        <v>6</v>
      </c>
      <c r="E66" s="15"/>
      <c r="F66" s="36">
        <v>4</v>
      </c>
    </row>
    <row r="67" spans="1:6" ht="30.75" customHeight="1">
      <c r="A67" s="90" t="s">
        <v>78</v>
      </c>
      <c r="B67" s="91"/>
      <c r="C67" s="41">
        <f>C64/C66</f>
        <v>1270.48</v>
      </c>
      <c r="D67" s="37">
        <f>D64/D66</f>
        <v>1270.4800000000002</v>
      </c>
      <c r="E67" s="37" t="e">
        <f>E64/E66</f>
        <v>#DIV/0!</v>
      </c>
      <c r="F67" s="37">
        <f>F64/F66</f>
        <v>1270.48</v>
      </c>
    </row>
    <row r="68" spans="1:6" ht="15">
      <c r="A68" s="23"/>
      <c r="B68" s="26"/>
      <c r="C68" s="26"/>
      <c r="D68" s="6"/>
      <c r="E68" s="6"/>
      <c r="F68" s="6"/>
    </row>
    <row r="69" spans="1:6" s="1" customFormat="1" ht="15">
      <c r="A69" s="90" t="s">
        <v>75</v>
      </c>
      <c r="B69" s="91"/>
      <c r="C69" s="27"/>
      <c r="D69" s="40"/>
      <c r="E69" s="40"/>
      <c r="F69" s="40"/>
    </row>
    <row r="70" spans="1:6" s="1" customFormat="1" ht="34.5" customHeight="1">
      <c r="A70" s="90" t="s">
        <v>79</v>
      </c>
      <c r="B70" s="91"/>
      <c r="C70" s="27"/>
      <c r="D70" s="40"/>
      <c r="E70" s="40"/>
      <c r="F70" s="40"/>
    </row>
    <row r="71" spans="4:6" s="1" customFormat="1" ht="15">
      <c r="D71" s="29"/>
      <c r="E71" s="29"/>
      <c r="F71" s="29"/>
    </row>
    <row r="72" spans="1:6" s="1" customFormat="1" ht="15">
      <c r="A72" s="1" t="s">
        <v>76</v>
      </c>
      <c r="D72" s="29"/>
      <c r="E72" s="29"/>
      <c r="F72" s="29"/>
    </row>
    <row r="73" spans="4:6" s="1" customFormat="1" ht="15">
      <c r="D73" s="29"/>
      <c r="E73" s="29"/>
      <c r="F73" s="29"/>
    </row>
    <row r="74" spans="1:2" s="1" customFormat="1" ht="15">
      <c r="A74" s="1" t="s">
        <v>81</v>
      </c>
      <c r="B74" s="28"/>
    </row>
    <row r="75" spans="2:6" s="1" customFormat="1" ht="13.5" customHeight="1">
      <c r="B75" s="29" t="s">
        <v>77</v>
      </c>
      <c r="D75" s="29"/>
      <c r="E75" s="29"/>
      <c r="F75" s="29"/>
    </row>
  </sheetData>
  <sheetProtection/>
  <mergeCells count="12">
    <mergeCell ref="B13:C13"/>
    <mergeCell ref="A69:B69"/>
    <mergeCell ref="A7:F7"/>
    <mergeCell ref="B8:C8"/>
    <mergeCell ref="A9:C9"/>
    <mergeCell ref="B6:C6"/>
    <mergeCell ref="A70:B70"/>
    <mergeCell ref="A10:C10"/>
    <mergeCell ref="A66:B66"/>
    <mergeCell ref="A67:B6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portrait" paperSize="9" scale="8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76"/>
  <sheetViews>
    <sheetView view="pageLayout" zoomScaleNormal="90" workbookViewId="0" topLeftCell="A1">
      <selection activeCell="B47" sqref="B47:B49"/>
    </sheetView>
  </sheetViews>
  <sheetFormatPr defaultColWidth="9.140625" defaultRowHeight="12.75"/>
  <cols>
    <col min="1" max="1" width="15.7109375" style="2" customWidth="1"/>
    <col min="2" max="2" width="58.7109375" style="2" customWidth="1"/>
    <col min="3" max="3" width="17.421875" style="2" hidden="1" customWidth="1"/>
    <col min="4" max="4" width="17.57421875" style="2" bestFit="1" customWidth="1"/>
    <col min="5" max="5" width="0.13671875" style="2" hidden="1" customWidth="1"/>
    <col min="6" max="6" width="18.28125" style="2" customWidth="1"/>
    <col min="7" max="16384" width="9.140625" style="2" customWidth="1"/>
  </cols>
  <sheetData>
    <row r="1" spans="1:6" s="5" customFormat="1" ht="15">
      <c r="A1" s="2"/>
      <c r="B1" s="3"/>
      <c r="C1" s="4"/>
      <c r="F1" s="3" t="s">
        <v>11</v>
      </c>
    </row>
    <row r="2" spans="1:6" s="5" customFormat="1" ht="15">
      <c r="A2" s="2"/>
      <c r="B2" s="44"/>
      <c r="C2" s="44"/>
      <c r="F2" s="3" t="s">
        <v>82</v>
      </c>
    </row>
    <row r="3" spans="1:6" s="5" customFormat="1" ht="15" customHeight="1">
      <c r="A3" s="2"/>
      <c r="B3" s="44"/>
      <c r="C3" s="44"/>
      <c r="F3" s="45" t="s">
        <v>83</v>
      </c>
    </row>
    <row r="4" spans="1:6" s="5" customFormat="1" ht="15.75" customHeight="1">
      <c r="A4" s="2"/>
      <c r="B4" s="3"/>
      <c r="C4" s="3"/>
      <c r="F4" s="3" t="s">
        <v>73</v>
      </c>
    </row>
    <row r="5" spans="1:6" s="5" customFormat="1" ht="15">
      <c r="A5" s="2"/>
      <c r="B5" s="2"/>
      <c r="C5" s="6"/>
      <c r="F5" s="45" t="s">
        <v>84</v>
      </c>
    </row>
    <row r="6" ht="15">
      <c r="C6" s="6"/>
    </row>
    <row r="7" spans="1:6" ht="15.75" customHeight="1">
      <c r="A7" s="94" t="s">
        <v>10</v>
      </c>
      <c r="B7" s="94"/>
      <c r="C7" s="94"/>
      <c r="D7" s="94"/>
      <c r="E7" s="94"/>
      <c r="F7" s="94"/>
    </row>
    <row r="8" spans="2:3" ht="15.75" customHeight="1">
      <c r="B8" s="92"/>
      <c r="C8" s="92"/>
    </row>
    <row r="9" spans="1:4" ht="15.75" customHeight="1">
      <c r="A9" s="93" t="s">
        <v>1</v>
      </c>
      <c r="B9" s="93"/>
      <c r="C9" s="93"/>
      <c r="D9" s="6"/>
    </row>
    <row r="10" spans="1:3" ht="15.75" customHeight="1">
      <c r="A10" s="93" t="s">
        <v>0</v>
      </c>
      <c r="B10" s="93"/>
      <c r="C10" s="93"/>
    </row>
    <row r="11" spans="1:3" ht="15.75" customHeight="1">
      <c r="A11" s="8"/>
      <c r="B11" s="93" t="s">
        <v>47</v>
      </c>
      <c r="C11" s="93"/>
    </row>
    <row r="12" spans="1:3" ht="15" customHeight="1">
      <c r="A12" s="8"/>
      <c r="B12" s="93" t="s">
        <v>48</v>
      </c>
      <c r="C12" s="93"/>
    </row>
    <row r="13" spans="1:3" ht="15">
      <c r="A13" s="8"/>
      <c r="B13" s="93" t="s">
        <v>51</v>
      </c>
      <c r="C13" s="93"/>
    </row>
    <row r="14" spans="1:3" ht="15">
      <c r="A14" s="8" t="s">
        <v>2</v>
      </c>
      <c r="B14" s="8" t="s">
        <v>70</v>
      </c>
      <c r="C14" s="8"/>
    </row>
    <row r="15" spans="2:3" ht="15">
      <c r="B15" s="9"/>
      <c r="C15" s="6"/>
    </row>
    <row r="16" spans="1:6" ht="100.5" customHeight="1">
      <c r="A16" s="10" t="s">
        <v>3</v>
      </c>
      <c r="B16" s="10" t="s">
        <v>4</v>
      </c>
      <c r="C16" s="10" t="s">
        <v>5</v>
      </c>
      <c r="D16" s="10" t="s">
        <v>80</v>
      </c>
      <c r="E16" s="10" t="s">
        <v>71</v>
      </c>
      <c r="F16" s="10" t="s">
        <v>71</v>
      </c>
    </row>
    <row r="17" spans="1:6" ht="15">
      <c r="A17" s="11">
        <v>1</v>
      </c>
      <c r="B17" s="12">
        <v>2</v>
      </c>
      <c r="C17" s="11">
        <v>3</v>
      </c>
      <c r="D17" s="11">
        <v>3</v>
      </c>
      <c r="E17" s="11">
        <v>4</v>
      </c>
      <c r="F17" s="11">
        <v>4</v>
      </c>
    </row>
    <row r="18" spans="1:6" ht="15">
      <c r="A18" s="11"/>
      <c r="B18" s="13" t="s">
        <v>6</v>
      </c>
      <c r="C18" s="14"/>
      <c r="D18" s="15"/>
      <c r="F18" s="15"/>
    </row>
    <row r="19" spans="1:6" ht="15">
      <c r="A19" s="46">
        <v>1100</v>
      </c>
      <c r="B19" s="16" t="s">
        <v>68</v>
      </c>
      <c r="C19" s="31">
        <v>3612.09</v>
      </c>
      <c r="D19" s="50">
        <v>1444.84</v>
      </c>
      <c r="E19" s="51">
        <f>C19/15*6</f>
        <v>1444.836</v>
      </c>
      <c r="F19" s="52">
        <f>C19/15*4</f>
        <v>963.224</v>
      </c>
    </row>
    <row r="20" spans="1:6" ht="30">
      <c r="A20" s="46">
        <v>1200</v>
      </c>
      <c r="B20" s="17" t="s">
        <v>69</v>
      </c>
      <c r="C20" s="31">
        <v>870.15</v>
      </c>
      <c r="D20" s="50">
        <v>348.06</v>
      </c>
      <c r="E20" s="51">
        <f aca="true" t="shared" si="0" ref="E20:E63">C20/15*6</f>
        <v>348.06</v>
      </c>
      <c r="F20" s="52">
        <f aca="true" t="shared" si="1" ref="F20:F63">C20/15*4</f>
        <v>232.04</v>
      </c>
    </row>
    <row r="21" spans="1:6" ht="15.75" customHeight="1">
      <c r="A21" s="46">
        <v>2219</v>
      </c>
      <c r="B21" s="16" t="s">
        <v>37</v>
      </c>
      <c r="C21" s="31">
        <v>55.75</v>
      </c>
      <c r="D21" s="50">
        <v>22.3</v>
      </c>
      <c r="E21" s="51">
        <f t="shared" si="0"/>
        <v>22.3</v>
      </c>
      <c r="F21" s="52">
        <f t="shared" si="1"/>
        <v>14.866666666666667</v>
      </c>
    </row>
    <row r="22" spans="1:6" ht="15">
      <c r="A22" s="46">
        <v>2222</v>
      </c>
      <c r="B22" s="17" t="s">
        <v>30</v>
      </c>
      <c r="C22" s="31">
        <v>958.64</v>
      </c>
      <c r="D22" s="50">
        <v>383.46</v>
      </c>
      <c r="E22" s="51">
        <f t="shared" si="0"/>
        <v>383.45599999999996</v>
      </c>
      <c r="F22" s="52">
        <f t="shared" si="1"/>
        <v>255.63733333333332</v>
      </c>
    </row>
    <row r="23" spans="1:6" ht="15.75" customHeight="1">
      <c r="A23" s="46">
        <v>2223</v>
      </c>
      <c r="B23" s="17" t="s">
        <v>31</v>
      </c>
      <c r="C23" s="31">
        <v>261.39</v>
      </c>
      <c r="D23" s="50">
        <v>104.56</v>
      </c>
      <c r="E23" s="51">
        <f t="shared" si="0"/>
        <v>104.55599999999998</v>
      </c>
      <c r="F23" s="52">
        <f t="shared" si="1"/>
        <v>69.704</v>
      </c>
    </row>
    <row r="24" spans="1:6" ht="15.75" customHeight="1">
      <c r="A24" s="46">
        <v>2243</v>
      </c>
      <c r="B24" s="17" t="s">
        <v>39</v>
      </c>
      <c r="C24" s="31">
        <v>25.15</v>
      </c>
      <c r="D24" s="50">
        <v>10.06</v>
      </c>
      <c r="E24" s="51">
        <f t="shared" si="0"/>
        <v>10.059999999999999</v>
      </c>
      <c r="F24" s="52">
        <f t="shared" si="1"/>
        <v>6.706666666666666</v>
      </c>
    </row>
    <row r="25" spans="1:6" ht="15.75" customHeight="1">
      <c r="A25" s="46">
        <v>2244</v>
      </c>
      <c r="B25" s="17" t="s">
        <v>15</v>
      </c>
      <c r="C25" s="31">
        <v>823.94</v>
      </c>
      <c r="D25" s="50">
        <v>329.58</v>
      </c>
      <c r="E25" s="51">
        <f t="shared" si="0"/>
        <v>329.576</v>
      </c>
      <c r="F25" s="52">
        <f t="shared" si="1"/>
        <v>219.71733333333336</v>
      </c>
    </row>
    <row r="26" spans="1:6" ht="15">
      <c r="A26" s="46">
        <v>2251</v>
      </c>
      <c r="B26" s="17" t="s">
        <v>12</v>
      </c>
      <c r="C26" s="31">
        <v>326.94</v>
      </c>
      <c r="D26" s="50">
        <v>130.78</v>
      </c>
      <c r="E26" s="51">
        <f t="shared" si="0"/>
        <v>130.776</v>
      </c>
      <c r="F26" s="52">
        <f t="shared" si="1"/>
        <v>87.184</v>
      </c>
    </row>
    <row r="27" spans="1:6" ht="15">
      <c r="A27" s="46">
        <v>2261</v>
      </c>
      <c r="B27" s="17" t="s">
        <v>17</v>
      </c>
      <c r="C27" s="31">
        <v>12.06</v>
      </c>
      <c r="D27" s="50">
        <v>4.82</v>
      </c>
      <c r="E27" s="51">
        <f t="shared" si="0"/>
        <v>4.824</v>
      </c>
      <c r="F27" s="52">
        <f t="shared" si="1"/>
        <v>3.216</v>
      </c>
    </row>
    <row r="28" spans="1:6" ht="17.25" customHeight="1">
      <c r="A28" s="46">
        <v>2279</v>
      </c>
      <c r="B28" s="17" t="s">
        <v>19</v>
      </c>
      <c r="C28" s="31">
        <v>134.38</v>
      </c>
      <c r="D28" s="50">
        <v>53.75</v>
      </c>
      <c r="E28" s="51">
        <f t="shared" si="0"/>
        <v>53.751999999999995</v>
      </c>
      <c r="F28" s="52">
        <f t="shared" si="1"/>
        <v>35.834666666666664</v>
      </c>
    </row>
    <row r="29" spans="1:6" ht="15">
      <c r="A29" s="46">
        <v>2312</v>
      </c>
      <c r="B29" s="17" t="s">
        <v>21</v>
      </c>
      <c r="C29" s="31">
        <v>61.52</v>
      </c>
      <c r="D29" s="50">
        <v>24.61</v>
      </c>
      <c r="E29" s="51">
        <f t="shared" si="0"/>
        <v>24.608000000000004</v>
      </c>
      <c r="F29" s="52">
        <f t="shared" si="1"/>
        <v>16.405333333333335</v>
      </c>
    </row>
    <row r="30" spans="1:6" ht="15">
      <c r="A30" s="46">
        <v>2321</v>
      </c>
      <c r="B30" s="17" t="s">
        <v>22</v>
      </c>
      <c r="C30" s="31">
        <v>1693.62</v>
      </c>
      <c r="D30" s="50">
        <v>677.45</v>
      </c>
      <c r="E30" s="51">
        <f t="shared" si="0"/>
        <v>677.4479999999999</v>
      </c>
      <c r="F30" s="52">
        <f t="shared" si="1"/>
        <v>451.63199999999995</v>
      </c>
    </row>
    <row r="31" spans="1:6" ht="16.5" customHeight="1">
      <c r="A31" s="46">
        <v>2350</v>
      </c>
      <c r="B31" s="17" t="s">
        <v>24</v>
      </c>
      <c r="C31" s="31">
        <v>13.03</v>
      </c>
      <c r="D31" s="50">
        <v>5.21</v>
      </c>
      <c r="E31" s="51">
        <f t="shared" si="0"/>
        <v>5.212</v>
      </c>
      <c r="F31" s="52">
        <f t="shared" si="1"/>
        <v>3.4746666666666663</v>
      </c>
    </row>
    <row r="32" spans="1:6" ht="15">
      <c r="A32" s="46">
        <v>2361</v>
      </c>
      <c r="B32" s="17" t="s">
        <v>25</v>
      </c>
      <c r="C32" s="31">
        <v>4.92</v>
      </c>
      <c r="D32" s="50">
        <v>1.97</v>
      </c>
      <c r="E32" s="51">
        <f t="shared" si="0"/>
        <v>1.968</v>
      </c>
      <c r="F32" s="52">
        <f t="shared" si="1"/>
        <v>1.312</v>
      </c>
    </row>
    <row r="33" spans="1:6" ht="15">
      <c r="A33" s="48">
        <v>2370</v>
      </c>
      <c r="B33" s="17" t="s">
        <v>38</v>
      </c>
      <c r="C33" s="31">
        <v>15.86</v>
      </c>
      <c r="D33" s="50">
        <v>6.34</v>
      </c>
      <c r="E33" s="51">
        <f t="shared" si="0"/>
        <v>6.343999999999999</v>
      </c>
      <c r="F33" s="52">
        <f t="shared" si="1"/>
        <v>4.229333333333333</v>
      </c>
    </row>
    <row r="34" spans="1:6" ht="30.75" customHeight="1">
      <c r="A34" s="46">
        <v>2513</v>
      </c>
      <c r="B34" s="17" t="s">
        <v>26</v>
      </c>
      <c r="C34" s="31">
        <v>140.25</v>
      </c>
      <c r="D34" s="50">
        <v>56.1</v>
      </c>
      <c r="E34" s="51">
        <f t="shared" si="0"/>
        <v>56.099999999999994</v>
      </c>
      <c r="F34" s="52">
        <f t="shared" si="1"/>
        <v>37.4</v>
      </c>
    </row>
    <row r="35" spans="1:6" ht="16.5" customHeight="1">
      <c r="A35" s="46">
        <v>5238</v>
      </c>
      <c r="B35" s="17" t="s">
        <v>52</v>
      </c>
      <c r="C35" s="31">
        <v>1500</v>
      </c>
      <c r="D35" s="50">
        <v>600</v>
      </c>
      <c r="E35" s="51">
        <f t="shared" si="0"/>
        <v>600</v>
      </c>
      <c r="F35" s="52">
        <f t="shared" si="1"/>
        <v>400</v>
      </c>
    </row>
    <row r="36" spans="1:6" ht="15">
      <c r="A36" s="46"/>
      <c r="B36" s="19" t="s">
        <v>7</v>
      </c>
      <c r="C36" s="25">
        <f>SUM(C19:C35)</f>
        <v>10509.690000000002</v>
      </c>
      <c r="D36" s="53">
        <f>SUM(D19:D35)</f>
        <v>4203.89</v>
      </c>
      <c r="E36" s="53">
        <f>SUM(E19:E35)</f>
        <v>4203.876</v>
      </c>
      <c r="F36" s="55">
        <f>SUM(F19:F35)</f>
        <v>2802.5839999999994</v>
      </c>
    </row>
    <row r="37" spans="1:6" ht="15">
      <c r="A37" s="49"/>
      <c r="B37" s="16" t="s">
        <v>8</v>
      </c>
      <c r="C37" s="31"/>
      <c r="D37" s="46"/>
      <c r="E37" s="65"/>
      <c r="F37" s="58"/>
    </row>
    <row r="38" spans="1:6" ht="15">
      <c r="A38" s="46">
        <v>1100</v>
      </c>
      <c r="B38" s="16" t="s">
        <v>68</v>
      </c>
      <c r="C38" s="31">
        <v>5202.86</v>
      </c>
      <c r="D38" s="50">
        <v>2081.14</v>
      </c>
      <c r="E38" s="51">
        <f t="shared" si="0"/>
        <v>2081.144</v>
      </c>
      <c r="F38" s="52">
        <f t="shared" si="1"/>
        <v>1387.4293333333333</v>
      </c>
    </row>
    <row r="39" spans="1:6" ht="30">
      <c r="A39" s="46">
        <v>1200</v>
      </c>
      <c r="B39" s="17" t="s">
        <v>69</v>
      </c>
      <c r="C39" s="31">
        <v>1253.37</v>
      </c>
      <c r="D39" s="63">
        <v>501.35</v>
      </c>
      <c r="E39" s="51">
        <f t="shared" si="0"/>
        <v>501.34799999999996</v>
      </c>
      <c r="F39" s="52">
        <f t="shared" si="1"/>
        <v>334.23199999999997</v>
      </c>
    </row>
    <row r="40" spans="1:6" ht="15">
      <c r="A40" s="46">
        <v>2219</v>
      </c>
      <c r="B40" s="16" t="s">
        <v>37</v>
      </c>
      <c r="C40" s="31">
        <v>64.25</v>
      </c>
      <c r="D40" s="63">
        <v>25.7</v>
      </c>
      <c r="E40" s="51">
        <f t="shared" si="0"/>
        <v>25.7</v>
      </c>
      <c r="F40" s="52">
        <f t="shared" si="1"/>
        <v>17.133333333333333</v>
      </c>
    </row>
    <row r="41" spans="1:6" ht="30">
      <c r="A41" s="46">
        <v>2234</v>
      </c>
      <c r="B41" s="17" t="s">
        <v>40</v>
      </c>
      <c r="C41" s="31">
        <v>4.78</v>
      </c>
      <c r="D41" s="63">
        <v>1.91</v>
      </c>
      <c r="E41" s="51">
        <f t="shared" si="0"/>
        <v>1.9120000000000004</v>
      </c>
      <c r="F41" s="52">
        <f t="shared" si="1"/>
        <v>1.2746666666666668</v>
      </c>
    </row>
    <row r="42" spans="1:6" ht="30">
      <c r="A42" s="46">
        <v>2239</v>
      </c>
      <c r="B42" s="17" t="s">
        <v>41</v>
      </c>
      <c r="C42" s="31">
        <v>25.82</v>
      </c>
      <c r="D42" s="63">
        <v>10.33</v>
      </c>
      <c r="E42" s="51">
        <f t="shared" si="0"/>
        <v>10.328</v>
      </c>
      <c r="F42" s="52">
        <f t="shared" si="1"/>
        <v>6.8853333333333335</v>
      </c>
    </row>
    <row r="43" spans="1:6" ht="15">
      <c r="A43" s="46">
        <v>2241</v>
      </c>
      <c r="B43" s="17" t="s">
        <v>42</v>
      </c>
      <c r="C43" s="31">
        <v>5.41</v>
      </c>
      <c r="D43" s="63">
        <v>2.17</v>
      </c>
      <c r="E43" s="51">
        <f t="shared" si="0"/>
        <v>2.164</v>
      </c>
      <c r="F43" s="52">
        <f t="shared" si="1"/>
        <v>1.4426666666666668</v>
      </c>
    </row>
    <row r="44" spans="1:6" ht="15">
      <c r="A44" s="46">
        <v>2242</v>
      </c>
      <c r="B44" s="17" t="s">
        <v>13</v>
      </c>
      <c r="C44" s="31">
        <v>21.06</v>
      </c>
      <c r="D44" s="63">
        <v>8.42</v>
      </c>
      <c r="E44" s="51">
        <f t="shared" si="0"/>
        <v>8.424</v>
      </c>
      <c r="F44" s="52">
        <f t="shared" si="1"/>
        <v>5.616</v>
      </c>
    </row>
    <row r="45" spans="1:6" ht="15">
      <c r="A45" s="46">
        <v>2243</v>
      </c>
      <c r="B45" s="17" t="s">
        <v>14</v>
      </c>
      <c r="C45" s="31">
        <v>20.66</v>
      </c>
      <c r="D45" s="63">
        <v>8.26</v>
      </c>
      <c r="E45" s="51">
        <f t="shared" si="0"/>
        <v>8.264</v>
      </c>
      <c r="F45" s="52">
        <f t="shared" si="1"/>
        <v>5.509333333333333</v>
      </c>
    </row>
    <row r="46" spans="1:6" ht="15">
      <c r="A46" s="46">
        <v>2244</v>
      </c>
      <c r="B46" s="17" t="s">
        <v>15</v>
      </c>
      <c r="C46" s="31">
        <v>4.6</v>
      </c>
      <c r="D46" s="63">
        <v>1.84</v>
      </c>
      <c r="E46" s="51">
        <f t="shared" si="0"/>
        <v>1.8399999999999999</v>
      </c>
      <c r="F46" s="52">
        <f t="shared" si="1"/>
        <v>1.2266666666666666</v>
      </c>
    </row>
    <row r="47" spans="1:6" ht="15">
      <c r="A47" s="46">
        <v>2247</v>
      </c>
      <c r="B47" s="13" t="s">
        <v>16</v>
      </c>
      <c r="C47" s="31">
        <v>6.08</v>
      </c>
      <c r="D47" s="63">
        <v>2.43</v>
      </c>
      <c r="E47" s="51">
        <f t="shared" si="0"/>
        <v>2.432</v>
      </c>
      <c r="F47" s="52">
        <f t="shared" si="1"/>
        <v>1.6213333333333333</v>
      </c>
    </row>
    <row r="48" spans="1:6" ht="15">
      <c r="A48" s="46">
        <v>2251</v>
      </c>
      <c r="B48" s="17" t="s">
        <v>12</v>
      </c>
      <c r="C48" s="31">
        <v>47.74</v>
      </c>
      <c r="D48" s="63">
        <v>19.1</v>
      </c>
      <c r="E48" s="51">
        <f t="shared" si="0"/>
        <v>19.096000000000004</v>
      </c>
      <c r="F48" s="52">
        <f t="shared" si="1"/>
        <v>12.730666666666668</v>
      </c>
    </row>
    <row r="49" spans="1:6" ht="15">
      <c r="A49" s="46">
        <v>2259</v>
      </c>
      <c r="B49" s="17" t="s">
        <v>43</v>
      </c>
      <c r="C49" s="31">
        <v>0.38</v>
      </c>
      <c r="D49" s="63">
        <v>0.15</v>
      </c>
      <c r="E49" s="51">
        <f t="shared" si="0"/>
        <v>0.152</v>
      </c>
      <c r="F49" s="52">
        <f t="shared" si="1"/>
        <v>0.10133333333333333</v>
      </c>
    </row>
    <row r="50" spans="1:6" ht="15">
      <c r="A50" s="46">
        <v>2262</v>
      </c>
      <c r="B50" s="17" t="s">
        <v>18</v>
      </c>
      <c r="C50" s="31">
        <v>50.18</v>
      </c>
      <c r="D50" s="63">
        <v>20.07</v>
      </c>
      <c r="E50" s="51">
        <f t="shared" si="0"/>
        <v>20.072000000000003</v>
      </c>
      <c r="F50" s="52">
        <f t="shared" si="1"/>
        <v>13.381333333333334</v>
      </c>
    </row>
    <row r="51" spans="1:6" ht="15">
      <c r="A51" s="46">
        <v>2264</v>
      </c>
      <c r="B51" s="17" t="s">
        <v>44</v>
      </c>
      <c r="C51" s="31">
        <v>0.44</v>
      </c>
      <c r="D51" s="63">
        <v>0.18</v>
      </c>
      <c r="E51" s="51">
        <f t="shared" si="0"/>
        <v>0.176</v>
      </c>
      <c r="F51" s="52">
        <f t="shared" si="1"/>
        <v>0.11733333333333333</v>
      </c>
    </row>
    <row r="52" spans="1:6" ht="15">
      <c r="A52" s="15">
        <v>2279</v>
      </c>
      <c r="B52" s="17" t="s">
        <v>19</v>
      </c>
      <c r="C52" s="31">
        <v>5.71</v>
      </c>
      <c r="D52" s="63">
        <v>2.28</v>
      </c>
      <c r="E52" s="51">
        <f t="shared" si="0"/>
        <v>2.284</v>
      </c>
      <c r="F52" s="52">
        <f t="shared" si="1"/>
        <v>1.5226666666666666</v>
      </c>
    </row>
    <row r="53" spans="1:6" ht="15">
      <c r="A53" s="15">
        <v>2311</v>
      </c>
      <c r="B53" s="17" t="s">
        <v>20</v>
      </c>
      <c r="C53" s="31">
        <v>27.46</v>
      </c>
      <c r="D53" s="63">
        <v>10.98</v>
      </c>
      <c r="E53" s="51">
        <f t="shared" si="0"/>
        <v>10.984</v>
      </c>
      <c r="F53" s="52">
        <f t="shared" si="1"/>
        <v>7.322666666666667</v>
      </c>
    </row>
    <row r="54" spans="1:6" ht="15">
      <c r="A54" s="15">
        <v>2312</v>
      </c>
      <c r="B54" s="17" t="s">
        <v>21</v>
      </c>
      <c r="C54" s="31">
        <v>6.22</v>
      </c>
      <c r="D54" s="63">
        <v>2.49</v>
      </c>
      <c r="E54" s="51">
        <f t="shared" si="0"/>
        <v>2.4879999999999995</v>
      </c>
      <c r="F54" s="52">
        <f t="shared" si="1"/>
        <v>1.6586666666666665</v>
      </c>
    </row>
    <row r="55" spans="1:6" ht="15">
      <c r="A55" s="15">
        <v>2322</v>
      </c>
      <c r="B55" s="17" t="s">
        <v>23</v>
      </c>
      <c r="C55" s="31">
        <v>128.28</v>
      </c>
      <c r="D55" s="63">
        <v>51.31</v>
      </c>
      <c r="E55" s="51">
        <f t="shared" si="0"/>
        <v>51.312</v>
      </c>
      <c r="F55" s="52">
        <f t="shared" si="1"/>
        <v>34.208</v>
      </c>
    </row>
    <row r="56" spans="1:6" ht="15.75" customHeight="1">
      <c r="A56" s="15">
        <v>2350</v>
      </c>
      <c r="B56" s="17" t="s">
        <v>24</v>
      </c>
      <c r="C56" s="31">
        <v>128.05</v>
      </c>
      <c r="D56" s="63">
        <v>51.22</v>
      </c>
      <c r="E56" s="51">
        <f t="shared" si="0"/>
        <v>51.22</v>
      </c>
      <c r="F56" s="52">
        <f t="shared" si="1"/>
        <v>34.14666666666667</v>
      </c>
    </row>
    <row r="57" spans="1:6" ht="15.75" customHeight="1">
      <c r="A57" s="15">
        <v>2361</v>
      </c>
      <c r="B57" s="17" t="s">
        <v>25</v>
      </c>
      <c r="C57" s="31">
        <v>39.24</v>
      </c>
      <c r="D57" s="63">
        <v>15.7</v>
      </c>
      <c r="E57" s="51">
        <f t="shared" si="0"/>
        <v>15.696000000000002</v>
      </c>
      <c r="F57" s="52">
        <f t="shared" si="1"/>
        <v>10.464</v>
      </c>
    </row>
    <row r="58" spans="1:6" ht="15">
      <c r="A58" s="15">
        <v>2400</v>
      </c>
      <c r="B58" s="17" t="s">
        <v>32</v>
      </c>
      <c r="C58" s="31">
        <v>7.21</v>
      </c>
      <c r="D58" s="63">
        <v>2.88</v>
      </c>
      <c r="E58" s="51">
        <f t="shared" si="0"/>
        <v>2.8840000000000003</v>
      </c>
      <c r="F58" s="52">
        <f t="shared" si="1"/>
        <v>1.9226666666666667</v>
      </c>
    </row>
    <row r="59" spans="1:6" ht="15">
      <c r="A59" s="15">
        <v>2515</v>
      </c>
      <c r="B59" s="17" t="s">
        <v>27</v>
      </c>
      <c r="C59" s="31">
        <v>19.6</v>
      </c>
      <c r="D59" s="63">
        <v>7.84</v>
      </c>
      <c r="E59" s="51">
        <f t="shared" si="0"/>
        <v>7.840000000000002</v>
      </c>
      <c r="F59" s="52">
        <f t="shared" si="1"/>
        <v>5.2266666666666675</v>
      </c>
    </row>
    <row r="60" spans="1:6" ht="15">
      <c r="A60" s="15">
        <v>2519</v>
      </c>
      <c r="B60" s="17" t="s">
        <v>29</v>
      </c>
      <c r="C60" s="31">
        <v>43.46</v>
      </c>
      <c r="D60" s="63">
        <v>17.38</v>
      </c>
      <c r="E60" s="51">
        <f t="shared" si="0"/>
        <v>17.384</v>
      </c>
      <c r="F60" s="52">
        <f t="shared" si="1"/>
        <v>11.589333333333334</v>
      </c>
    </row>
    <row r="61" spans="1:6" ht="15">
      <c r="A61" s="15">
        <v>5232</v>
      </c>
      <c r="B61" s="17" t="s">
        <v>28</v>
      </c>
      <c r="C61" s="31">
        <v>310</v>
      </c>
      <c r="D61" s="63">
        <v>124</v>
      </c>
      <c r="E61" s="51">
        <f t="shared" si="0"/>
        <v>124</v>
      </c>
      <c r="F61" s="52">
        <f t="shared" si="1"/>
        <v>82.66666666666667</v>
      </c>
    </row>
    <row r="62" spans="1:6" ht="15">
      <c r="A62" s="15">
        <v>5240</v>
      </c>
      <c r="B62" s="17" t="s">
        <v>45</v>
      </c>
      <c r="C62" s="31">
        <v>62</v>
      </c>
      <c r="D62" s="63">
        <v>24.8</v>
      </c>
      <c r="E62" s="51">
        <f t="shared" si="0"/>
        <v>24.800000000000004</v>
      </c>
      <c r="F62" s="52">
        <f t="shared" si="1"/>
        <v>16.533333333333335</v>
      </c>
    </row>
    <row r="63" spans="1:6" ht="15">
      <c r="A63" s="15">
        <v>5250</v>
      </c>
      <c r="B63" s="17" t="s">
        <v>50</v>
      </c>
      <c r="C63" s="31">
        <v>248</v>
      </c>
      <c r="D63" s="63">
        <v>99.2</v>
      </c>
      <c r="E63" s="51">
        <f t="shared" si="0"/>
        <v>99.20000000000002</v>
      </c>
      <c r="F63" s="52">
        <f t="shared" si="1"/>
        <v>66.13333333333334</v>
      </c>
    </row>
    <row r="64" spans="1:6" ht="15">
      <c r="A64" s="20"/>
      <c r="B64" s="21" t="s">
        <v>9</v>
      </c>
      <c r="C64" s="25">
        <f>SUM(C38:C63)</f>
        <v>7732.86</v>
      </c>
      <c r="D64" s="53">
        <f>SUM(D38:D63)</f>
        <v>3093.1299999999997</v>
      </c>
      <c r="E64" s="53">
        <f>SUM(E38:E63)</f>
        <v>3093.1439999999993</v>
      </c>
      <c r="F64" s="55">
        <f>SUM(F38:F63)</f>
        <v>2062.096</v>
      </c>
    </row>
    <row r="65" spans="1:6" ht="15">
      <c r="A65" s="20"/>
      <c r="B65" s="21" t="s">
        <v>33</v>
      </c>
      <c r="C65" s="25">
        <f>C64+C36</f>
        <v>18242.550000000003</v>
      </c>
      <c r="D65" s="53">
        <f>D64+D36</f>
        <v>7297.02</v>
      </c>
      <c r="E65" s="53">
        <f>E64+E36</f>
        <v>7297.0199999999995</v>
      </c>
      <c r="F65" s="53">
        <f>F64+F36</f>
        <v>4864.679999999999</v>
      </c>
    </row>
    <row r="66" spans="1:3" ht="15">
      <c r="A66" s="22"/>
      <c r="B66" s="23"/>
      <c r="C66" s="24"/>
    </row>
    <row r="67" spans="1:6" ht="15" customHeight="1">
      <c r="A67" s="90" t="s">
        <v>74</v>
      </c>
      <c r="B67" s="91"/>
      <c r="C67" s="32">
        <v>15</v>
      </c>
      <c r="D67" s="34">
        <v>6</v>
      </c>
      <c r="E67" s="34"/>
      <c r="F67" s="34">
        <v>4</v>
      </c>
    </row>
    <row r="68" spans="1:6" ht="31.5" customHeight="1">
      <c r="A68" s="90" t="s">
        <v>78</v>
      </c>
      <c r="B68" s="91"/>
      <c r="C68" s="42">
        <f>C65/C67</f>
        <v>1216.1700000000003</v>
      </c>
      <c r="D68" s="39">
        <f>D65/D67</f>
        <v>1216.17</v>
      </c>
      <c r="E68" s="39" t="e">
        <f>E65/E67</f>
        <v>#DIV/0!</v>
      </c>
      <c r="F68" s="39">
        <f>F65/F67</f>
        <v>1216.1699999999998</v>
      </c>
    </row>
    <row r="69" spans="1:3" ht="15">
      <c r="A69" s="23"/>
      <c r="B69" s="26"/>
      <c r="C69" s="26"/>
    </row>
    <row r="70" spans="1:6" s="1" customFormat="1" ht="15">
      <c r="A70" s="90" t="s">
        <v>75</v>
      </c>
      <c r="B70" s="91"/>
      <c r="C70" s="27"/>
      <c r="D70" s="40"/>
      <c r="E70" s="40"/>
      <c r="F70" s="40"/>
    </row>
    <row r="71" spans="1:6" s="1" customFormat="1" ht="34.5" customHeight="1">
      <c r="A71" s="90" t="s">
        <v>79</v>
      </c>
      <c r="B71" s="91"/>
      <c r="C71" s="27"/>
      <c r="D71" s="40"/>
      <c r="E71" s="40"/>
      <c r="F71" s="40"/>
    </row>
    <row r="72" spans="4:6" s="1" customFormat="1" ht="15">
      <c r="D72" s="29"/>
      <c r="E72" s="29"/>
      <c r="F72" s="29"/>
    </row>
    <row r="73" spans="1:6" s="1" customFormat="1" ht="15">
      <c r="A73" s="1" t="s">
        <v>76</v>
      </c>
      <c r="D73" s="29"/>
      <c r="E73" s="29"/>
      <c r="F73" s="29"/>
    </row>
    <row r="74" spans="4:6" s="1" customFormat="1" ht="15">
      <c r="D74" s="29"/>
      <c r="E74" s="29"/>
      <c r="F74" s="29"/>
    </row>
    <row r="75" spans="1:2" s="1" customFormat="1" ht="15">
      <c r="A75" s="1" t="s">
        <v>81</v>
      </c>
      <c r="B75" s="28"/>
    </row>
    <row r="76" spans="2:6" s="1" customFormat="1" ht="13.5" customHeight="1">
      <c r="B76" s="29" t="s">
        <v>77</v>
      </c>
      <c r="D76" s="29"/>
      <c r="E76" s="29"/>
      <c r="F76" s="29"/>
    </row>
  </sheetData>
  <sheetProtection/>
  <mergeCells count="11">
    <mergeCell ref="A71:B71"/>
    <mergeCell ref="B11:C11"/>
    <mergeCell ref="A10:C10"/>
    <mergeCell ref="B8:C8"/>
    <mergeCell ref="A9:C9"/>
    <mergeCell ref="B12:C12"/>
    <mergeCell ref="A7:F7"/>
    <mergeCell ref="B13:C13"/>
    <mergeCell ref="A67:B67"/>
    <mergeCell ref="A68:B68"/>
    <mergeCell ref="A70:B70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9"/>
  <sheetViews>
    <sheetView view="pageLayout" zoomScaleNormal="90" workbookViewId="0" topLeftCell="A1">
      <selection activeCell="B11" sqref="B11:C12"/>
    </sheetView>
  </sheetViews>
  <sheetFormatPr defaultColWidth="9.140625" defaultRowHeight="12.75"/>
  <cols>
    <col min="1" max="1" width="15.7109375" style="2" customWidth="1"/>
    <col min="2" max="2" width="51.8515625" style="2" customWidth="1"/>
    <col min="3" max="3" width="17.57421875" style="2" hidden="1" customWidth="1"/>
    <col min="4" max="4" width="17.57421875" style="2" bestFit="1" customWidth="1"/>
    <col min="5" max="5" width="15.28125" style="2" hidden="1" customWidth="1"/>
    <col min="6" max="6" width="18.7109375" style="2" customWidth="1"/>
    <col min="7" max="16384" width="9.140625" style="2" customWidth="1"/>
  </cols>
  <sheetData>
    <row r="1" spans="1:6" s="5" customFormat="1" ht="15">
      <c r="A1" s="2"/>
      <c r="B1" s="3"/>
      <c r="C1" s="4"/>
      <c r="F1" s="3" t="s">
        <v>11</v>
      </c>
    </row>
    <row r="2" spans="1:6" s="5" customFormat="1" ht="15">
      <c r="A2" s="2"/>
      <c r="B2" s="44"/>
      <c r="C2" s="44"/>
      <c r="F2" s="3" t="s">
        <v>82</v>
      </c>
    </row>
    <row r="3" spans="1:6" s="5" customFormat="1" ht="15" customHeight="1">
      <c r="A3" s="2"/>
      <c r="B3" s="44"/>
      <c r="C3" s="44"/>
      <c r="F3" s="45" t="s">
        <v>83</v>
      </c>
    </row>
    <row r="4" spans="1:6" s="5" customFormat="1" ht="15.75" customHeight="1">
      <c r="A4" s="2"/>
      <c r="B4" s="3"/>
      <c r="C4" s="3"/>
      <c r="F4" s="3" t="s">
        <v>73</v>
      </c>
    </row>
    <row r="5" spans="1:6" s="5" customFormat="1" ht="15">
      <c r="A5" s="2"/>
      <c r="B5" s="2"/>
      <c r="C5" s="6"/>
      <c r="F5" s="45" t="s">
        <v>84</v>
      </c>
    </row>
    <row r="6" ht="15">
      <c r="C6" s="6"/>
    </row>
    <row r="7" spans="1:6" ht="15.75" customHeight="1">
      <c r="A7" s="94" t="s">
        <v>10</v>
      </c>
      <c r="B7" s="94"/>
      <c r="C7" s="94"/>
      <c r="D7" s="94"/>
      <c r="E7" s="94"/>
      <c r="F7" s="94"/>
    </row>
    <row r="8" spans="2:3" ht="15.75" customHeight="1">
      <c r="B8" s="92"/>
      <c r="C8" s="92"/>
    </row>
    <row r="9" spans="1:3" ht="15.75" customHeight="1">
      <c r="A9" s="93" t="s">
        <v>1</v>
      </c>
      <c r="B9" s="93"/>
      <c r="C9" s="93"/>
    </row>
    <row r="10" spans="1:3" ht="15.75" customHeight="1">
      <c r="A10" s="93" t="s">
        <v>0</v>
      </c>
      <c r="B10" s="93"/>
      <c r="C10" s="93"/>
    </row>
    <row r="11" spans="1:3" ht="15">
      <c r="A11" s="8"/>
      <c r="B11" s="93" t="s">
        <v>47</v>
      </c>
      <c r="C11" s="93"/>
    </row>
    <row r="12" spans="1:3" ht="17.25" customHeight="1">
      <c r="A12" s="8"/>
      <c r="B12" s="93" t="s">
        <v>53</v>
      </c>
      <c r="C12" s="93"/>
    </row>
    <row r="13" spans="1:3" ht="15">
      <c r="A13" s="8"/>
      <c r="B13" s="93"/>
      <c r="C13" s="93"/>
    </row>
    <row r="14" spans="1:3" ht="15">
      <c r="A14" s="8" t="s">
        <v>2</v>
      </c>
      <c r="B14" s="8" t="s">
        <v>70</v>
      </c>
      <c r="C14" s="8"/>
    </row>
    <row r="15" spans="2:3" ht="15">
      <c r="B15" s="9"/>
      <c r="C15" s="6"/>
    </row>
    <row r="16" spans="1:6" ht="108.75" customHeight="1">
      <c r="A16" s="10" t="s">
        <v>3</v>
      </c>
      <c r="B16" s="10" t="s">
        <v>4</v>
      </c>
      <c r="C16" s="10" t="s">
        <v>5</v>
      </c>
      <c r="D16" s="10" t="s">
        <v>80</v>
      </c>
      <c r="E16" s="10" t="s">
        <v>71</v>
      </c>
      <c r="F16" s="10" t="s">
        <v>71</v>
      </c>
    </row>
    <row r="17" spans="1:6" ht="15">
      <c r="A17" s="11">
        <v>1</v>
      </c>
      <c r="B17" s="12">
        <v>2</v>
      </c>
      <c r="C17" s="11">
        <v>3</v>
      </c>
      <c r="D17" s="11">
        <v>3</v>
      </c>
      <c r="F17" s="11">
        <v>4</v>
      </c>
    </row>
    <row r="18" spans="1:6" ht="15">
      <c r="A18" s="11"/>
      <c r="B18" s="13" t="s">
        <v>6</v>
      </c>
      <c r="C18" s="14"/>
      <c r="D18" s="15"/>
      <c r="F18" s="15"/>
    </row>
    <row r="19" spans="1:6" ht="15">
      <c r="A19" s="46">
        <v>1100</v>
      </c>
      <c r="B19" s="16" t="s">
        <v>68</v>
      </c>
      <c r="C19" s="31">
        <v>19.63</v>
      </c>
      <c r="D19" s="50">
        <v>65.43</v>
      </c>
      <c r="E19" s="51">
        <f>C19/6*20</f>
        <v>65.43333333333334</v>
      </c>
      <c r="F19" s="50">
        <v>65.43</v>
      </c>
    </row>
    <row r="20" spans="1:6" ht="30">
      <c r="A20" s="46">
        <v>1200</v>
      </c>
      <c r="B20" s="17" t="s">
        <v>69</v>
      </c>
      <c r="C20" s="31">
        <v>4.73</v>
      </c>
      <c r="D20" s="50">
        <v>15.77</v>
      </c>
      <c r="E20" s="51">
        <f aca="true" t="shared" si="0" ref="E20:E47">C20/6*20</f>
        <v>15.76666666666667</v>
      </c>
      <c r="F20" s="50">
        <v>15.77</v>
      </c>
    </row>
    <row r="21" spans="1:6" ht="15">
      <c r="A21" s="46">
        <v>2311</v>
      </c>
      <c r="B21" s="17" t="s">
        <v>34</v>
      </c>
      <c r="C21" s="31">
        <f>0.1*6</f>
        <v>0.6000000000000001</v>
      </c>
      <c r="D21" s="50">
        <v>2</v>
      </c>
      <c r="E21" s="51">
        <f t="shared" si="0"/>
        <v>2.0000000000000004</v>
      </c>
      <c r="F21" s="50">
        <v>2</v>
      </c>
    </row>
    <row r="22" spans="1:6" ht="15">
      <c r="A22" s="46"/>
      <c r="B22" s="19" t="s">
        <v>7</v>
      </c>
      <c r="C22" s="25">
        <f>SUM(C19:C21)</f>
        <v>24.96</v>
      </c>
      <c r="D22" s="53">
        <f>SUM(D19:D21)</f>
        <v>83.2</v>
      </c>
      <c r="E22" s="51">
        <f t="shared" si="0"/>
        <v>83.2</v>
      </c>
      <c r="F22" s="53">
        <f>SUM(F19:F21)</f>
        <v>83.2</v>
      </c>
    </row>
    <row r="23" spans="1:6" ht="15">
      <c r="A23" s="49"/>
      <c r="B23" s="16" t="s">
        <v>8</v>
      </c>
      <c r="C23" s="31"/>
      <c r="D23" s="50"/>
      <c r="E23" s="51"/>
      <c r="F23" s="50"/>
    </row>
    <row r="24" spans="1:6" ht="15">
      <c r="A24" s="46">
        <v>1100</v>
      </c>
      <c r="B24" s="16" t="s">
        <v>68</v>
      </c>
      <c r="C24" s="31">
        <v>14.56</v>
      </c>
      <c r="D24" s="50">
        <v>48.53</v>
      </c>
      <c r="E24" s="51">
        <f t="shared" si="0"/>
        <v>48.53333333333333</v>
      </c>
      <c r="F24" s="50">
        <v>48.53</v>
      </c>
    </row>
    <row r="25" spans="1:6" ht="30">
      <c r="A25" s="46">
        <v>1200</v>
      </c>
      <c r="B25" s="17" t="s">
        <v>69</v>
      </c>
      <c r="C25" s="31">
        <v>3.51</v>
      </c>
      <c r="D25" s="50">
        <v>11.7</v>
      </c>
      <c r="E25" s="51">
        <f t="shared" si="0"/>
        <v>11.7</v>
      </c>
      <c r="F25" s="50">
        <v>11.7</v>
      </c>
    </row>
    <row r="26" spans="1:6" ht="15">
      <c r="A26" s="46">
        <v>2219</v>
      </c>
      <c r="B26" s="16" t="s">
        <v>37</v>
      </c>
      <c r="C26" s="31">
        <v>0.41</v>
      </c>
      <c r="D26" s="50">
        <v>1.37</v>
      </c>
      <c r="E26" s="51">
        <f t="shared" si="0"/>
        <v>1.3666666666666667</v>
      </c>
      <c r="F26" s="50">
        <v>1.37</v>
      </c>
    </row>
    <row r="27" spans="1:6" ht="30">
      <c r="A27" s="46">
        <v>2234</v>
      </c>
      <c r="B27" s="17" t="s">
        <v>40</v>
      </c>
      <c r="C27" s="31">
        <v>0.03</v>
      </c>
      <c r="D27" s="63">
        <v>0.1</v>
      </c>
      <c r="E27" s="51">
        <f t="shared" si="0"/>
        <v>0.1</v>
      </c>
      <c r="F27" s="63">
        <v>0.1</v>
      </c>
    </row>
    <row r="28" spans="1:6" ht="30">
      <c r="A28" s="46">
        <v>2239</v>
      </c>
      <c r="B28" s="17" t="s">
        <v>41</v>
      </c>
      <c r="C28" s="31">
        <v>0.17</v>
      </c>
      <c r="D28" s="63">
        <v>0.57</v>
      </c>
      <c r="E28" s="51">
        <f t="shared" si="0"/>
        <v>0.5666666666666667</v>
      </c>
      <c r="F28" s="63">
        <v>0.57</v>
      </c>
    </row>
    <row r="29" spans="1:6" ht="15">
      <c r="A29" s="46">
        <v>2241</v>
      </c>
      <c r="B29" s="17" t="s">
        <v>42</v>
      </c>
      <c r="C29" s="31">
        <v>0.03</v>
      </c>
      <c r="D29" s="63">
        <v>0.1</v>
      </c>
      <c r="E29" s="51">
        <f t="shared" si="0"/>
        <v>0.1</v>
      </c>
      <c r="F29" s="63">
        <v>0.1</v>
      </c>
    </row>
    <row r="30" spans="1:6" ht="15">
      <c r="A30" s="46">
        <v>2242</v>
      </c>
      <c r="B30" s="17" t="s">
        <v>13</v>
      </c>
      <c r="C30" s="31">
        <v>0.14</v>
      </c>
      <c r="D30" s="63">
        <v>0.47</v>
      </c>
      <c r="E30" s="51">
        <f t="shared" si="0"/>
        <v>0.4666666666666667</v>
      </c>
      <c r="F30" s="63">
        <v>0.47</v>
      </c>
    </row>
    <row r="31" spans="1:6" ht="30">
      <c r="A31" s="46">
        <v>2243</v>
      </c>
      <c r="B31" s="17" t="s">
        <v>14</v>
      </c>
      <c r="C31" s="31">
        <v>0.13</v>
      </c>
      <c r="D31" s="63">
        <v>0.43</v>
      </c>
      <c r="E31" s="51">
        <f t="shared" si="0"/>
        <v>0.43333333333333335</v>
      </c>
      <c r="F31" s="63">
        <v>0.43</v>
      </c>
    </row>
    <row r="32" spans="1:6" ht="15">
      <c r="A32" s="46">
        <v>2244</v>
      </c>
      <c r="B32" s="17" t="s">
        <v>15</v>
      </c>
      <c r="C32" s="31">
        <v>0.04</v>
      </c>
      <c r="D32" s="63">
        <v>0.13</v>
      </c>
      <c r="E32" s="51">
        <f t="shared" si="0"/>
        <v>0.13333333333333333</v>
      </c>
      <c r="F32" s="63">
        <v>0.13</v>
      </c>
    </row>
    <row r="33" spans="1:6" ht="15">
      <c r="A33" s="46">
        <v>2247</v>
      </c>
      <c r="B33" s="13" t="s">
        <v>16</v>
      </c>
      <c r="C33" s="31">
        <v>0.04</v>
      </c>
      <c r="D33" s="63">
        <v>0.13</v>
      </c>
      <c r="E33" s="51">
        <f t="shared" si="0"/>
        <v>0.13333333333333333</v>
      </c>
      <c r="F33" s="63">
        <v>0.13</v>
      </c>
    </row>
    <row r="34" spans="1:6" ht="15">
      <c r="A34" s="46">
        <v>2251</v>
      </c>
      <c r="B34" s="17" t="s">
        <v>12</v>
      </c>
      <c r="C34" s="31">
        <v>0.31</v>
      </c>
      <c r="D34" s="63">
        <v>1.03</v>
      </c>
      <c r="E34" s="51">
        <f t="shared" si="0"/>
        <v>1.0333333333333332</v>
      </c>
      <c r="F34" s="63">
        <v>1.03</v>
      </c>
    </row>
    <row r="35" spans="1:6" ht="15">
      <c r="A35" s="46">
        <v>2262</v>
      </c>
      <c r="B35" s="17" t="s">
        <v>18</v>
      </c>
      <c r="C35" s="31">
        <v>0.32</v>
      </c>
      <c r="D35" s="63">
        <v>1.07</v>
      </c>
      <c r="E35" s="51">
        <f t="shared" si="0"/>
        <v>1.0666666666666667</v>
      </c>
      <c r="F35" s="63">
        <v>1.07</v>
      </c>
    </row>
    <row r="36" spans="1:6" ht="15.75" customHeight="1">
      <c r="A36" s="46">
        <v>2279</v>
      </c>
      <c r="B36" s="17" t="s">
        <v>19</v>
      </c>
      <c r="C36" s="31">
        <v>0.05</v>
      </c>
      <c r="D36" s="63">
        <v>0.17</v>
      </c>
      <c r="E36" s="51">
        <f t="shared" si="0"/>
        <v>0.16666666666666666</v>
      </c>
      <c r="F36" s="63">
        <v>0.17</v>
      </c>
    </row>
    <row r="37" spans="1:6" ht="15.75" customHeight="1">
      <c r="A37" s="46">
        <v>2311</v>
      </c>
      <c r="B37" s="17" t="s">
        <v>20</v>
      </c>
      <c r="C37" s="31">
        <v>0.19</v>
      </c>
      <c r="D37" s="63">
        <v>0.63</v>
      </c>
      <c r="E37" s="51">
        <f t="shared" si="0"/>
        <v>0.6333333333333334</v>
      </c>
      <c r="F37" s="63">
        <v>0.63</v>
      </c>
    </row>
    <row r="38" spans="1:6" ht="15">
      <c r="A38" s="46">
        <v>2312</v>
      </c>
      <c r="B38" s="17" t="s">
        <v>21</v>
      </c>
      <c r="C38" s="31">
        <v>0.04</v>
      </c>
      <c r="D38" s="63">
        <v>0.14</v>
      </c>
      <c r="E38" s="51">
        <f t="shared" si="0"/>
        <v>0.13333333333333333</v>
      </c>
      <c r="F38" s="63">
        <v>0.14</v>
      </c>
    </row>
    <row r="39" spans="1:6" ht="15.75" customHeight="1">
      <c r="A39" s="46">
        <v>2322</v>
      </c>
      <c r="B39" s="17" t="s">
        <v>23</v>
      </c>
      <c r="C39" s="31">
        <v>0.83</v>
      </c>
      <c r="D39" s="63">
        <v>2.77</v>
      </c>
      <c r="E39" s="51">
        <f t="shared" si="0"/>
        <v>2.7666666666666666</v>
      </c>
      <c r="F39" s="63">
        <v>2.77</v>
      </c>
    </row>
    <row r="40" spans="1:6" ht="17.25" customHeight="1">
      <c r="A40" s="46">
        <v>2350</v>
      </c>
      <c r="B40" s="17" t="s">
        <v>24</v>
      </c>
      <c r="C40" s="31">
        <v>0.83</v>
      </c>
      <c r="D40" s="63">
        <v>2.77</v>
      </c>
      <c r="E40" s="51">
        <f t="shared" si="0"/>
        <v>2.7666666666666666</v>
      </c>
      <c r="F40" s="63">
        <v>2.77</v>
      </c>
    </row>
    <row r="41" spans="1:6" ht="15">
      <c r="A41" s="46">
        <v>2361</v>
      </c>
      <c r="B41" s="17" t="s">
        <v>25</v>
      </c>
      <c r="C41" s="31">
        <v>0.25</v>
      </c>
      <c r="D41" s="63">
        <v>0.83</v>
      </c>
      <c r="E41" s="51">
        <f t="shared" si="0"/>
        <v>0.8333333333333333</v>
      </c>
      <c r="F41" s="63">
        <v>0.83</v>
      </c>
    </row>
    <row r="42" spans="1:6" ht="15">
      <c r="A42" s="46">
        <v>2400</v>
      </c>
      <c r="B42" s="17" t="s">
        <v>32</v>
      </c>
      <c r="C42" s="31">
        <v>0.05</v>
      </c>
      <c r="D42" s="63">
        <v>0.17</v>
      </c>
      <c r="E42" s="51">
        <f t="shared" si="0"/>
        <v>0.16666666666666666</v>
      </c>
      <c r="F42" s="63">
        <v>0.17</v>
      </c>
    </row>
    <row r="43" spans="1:6" ht="15">
      <c r="A43" s="46">
        <v>2515</v>
      </c>
      <c r="B43" s="17" t="s">
        <v>27</v>
      </c>
      <c r="C43" s="31">
        <v>0.34</v>
      </c>
      <c r="D43" s="63">
        <v>1.13</v>
      </c>
      <c r="E43" s="51">
        <f t="shared" si="0"/>
        <v>1.1333333333333333</v>
      </c>
      <c r="F43" s="63">
        <v>1.13</v>
      </c>
    </row>
    <row r="44" spans="1:6" ht="15">
      <c r="A44" s="46">
        <v>2519</v>
      </c>
      <c r="B44" s="17" t="s">
        <v>29</v>
      </c>
      <c r="C44" s="31">
        <v>0.07</v>
      </c>
      <c r="D44" s="63">
        <v>0.23</v>
      </c>
      <c r="E44" s="51">
        <f t="shared" si="0"/>
        <v>0.23333333333333334</v>
      </c>
      <c r="F44" s="63">
        <v>0.23</v>
      </c>
    </row>
    <row r="45" spans="1:6" ht="15">
      <c r="A45" s="46">
        <v>5232</v>
      </c>
      <c r="B45" s="17" t="s">
        <v>28</v>
      </c>
      <c r="C45" s="31">
        <v>2</v>
      </c>
      <c r="D45" s="63">
        <v>6.67</v>
      </c>
      <c r="E45" s="51">
        <f t="shared" si="0"/>
        <v>6.666666666666666</v>
      </c>
      <c r="F45" s="63">
        <v>6.67</v>
      </c>
    </row>
    <row r="46" spans="1:6" ht="15">
      <c r="A46" s="46">
        <v>5240</v>
      </c>
      <c r="B46" s="17" t="s">
        <v>45</v>
      </c>
      <c r="C46" s="31">
        <v>0.4</v>
      </c>
      <c r="D46" s="63">
        <v>1.33</v>
      </c>
      <c r="E46" s="51">
        <f t="shared" si="0"/>
        <v>1.3333333333333333</v>
      </c>
      <c r="F46" s="63">
        <v>1.33</v>
      </c>
    </row>
    <row r="47" spans="1:6" ht="15.75" customHeight="1">
      <c r="A47" s="46">
        <v>5250</v>
      </c>
      <c r="B47" s="17" t="s">
        <v>50</v>
      </c>
      <c r="C47" s="31">
        <v>1.6</v>
      </c>
      <c r="D47" s="63">
        <v>5.33</v>
      </c>
      <c r="E47" s="51">
        <f t="shared" si="0"/>
        <v>5.333333333333333</v>
      </c>
      <c r="F47" s="63">
        <v>5.33</v>
      </c>
    </row>
    <row r="48" spans="1:6" ht="15.75" customHeight="1">
      <c r="A48" s="20"/>
      <c r="B48" s="21" t="s">
        <v>9</v>
      </c>
      <c r="C48" s="25">
        <f>SUM(C24:C47)</f>
        <v>26.34</v>
      </c>
      <c r="D48" s="53">
        <f>SUM(D24:D47)</f>
        <v>87.79999999999998</v>
      </c>
      <c r="E48" s="51"/>
      <c r="F48" s="53">
        <f>SUM(F24:F47)</f>
        <v>87.79999999999998</v>
      </c>
    </row>
    <row r="49" spans="1:6" ht="15">
      <c r="A49" s="20"/>
      <c r="B49" s="21" t="s">
        <v>33</v>
      </c>
      <c r="C49" s="25">
        <f>C48+C22</f>
        <v>51.3</v>
      </c>
      <c r="D49" s="64">
        <f>D48+D22</f>
        <v>171</v>
      </c>
      <c r="E49" s="51"/>
      <c r="F49" s="64">
        <f>F48+F22</f>
        <v>171</v>
      </c>
    </row>
    <row r="50" spans="1:6" ht="26.25" customHeight="1">
      <c r="A50" s="90" t="s">
        <v>74</v>
      </c>
      <c r="B50" s="91"/>
      <c r="C50" s="32">
        <v>6</v>
      </c>
      <c r="D50" s="63">
        <v>20</v>
      </c>
      <c r="E50" s="50"/>
      <c r="F50" s="63">
        <v>20</v>
      </c>
    </row>
    <row r="51" spans="1:6" ht="33.75" customHeight="1">
      <c r="A51" s="90" t="s">
        <v>78</v>
      </c>
      <c r="B51" s="91"/>
      <c r="C51" s="41">
        <f>C49/C50</f>
        <v>8.549999999999999</v>
      </c>
      <c r="D51" s="53">
        <f>D49/D50</f>
        <v>8.55</v>
      </c>
      <c r="E51" s="50"/>
      <c r="F51" s="53">
        <f>F49/F50</f>
        <v>8.55</v>
      </c>
    </row>
    <row r="52" spans="1:3" ht="15">
      <c r="A52" s="23"/>
      <c r="B52" s="26"/>
      <c r="C52" s="26"/>
    </row>
    <row r="53" spans="1:6" s="1" customFormat="1" ht="15">
      <c r="A53" s="90" t="s">
        <v>75</v>
      </c>
      <c r="B53" s="91"/>
      <c r="C53" s="27"/>
      <c r="D53" s="40"/>
      <c r="E53" s="40"/>
      <c r="F53" s="40"/>
    </row>
    <row r="54" spans="1:6" s="1" customFormat="1" ht="34.5" customHeight="1">
      <c r="A54" s="90" t="s">
        <v>79</v>
      </c>
      <c r="B54" s="91"/>
      <c r="C54" s="27"/>
      <c r="D54" s="40"/>
      <c r="E54" s="40"/>
      <c r="F54" s="40"/>
    </row>
    <row r="55" spans="4:6" s="1" customFormat="1" ht="15">
      <c r="D55" s="29"/>
      <c r="E55" s="29"/>
      <c r="F55" s="29"/>
    </row>
    <row r="56" spans="1:6" s="1" customFormat="1" ht="15">
      <c r="A56" s="1" t="s">
        <v>76</v>
      </c>
      <c r="D56" s="29"/>
      <c r="E56" s="29"/>
      <c r="F56" s="29"/>
    </row>
    <row r="57" spans="4:6" s="1" customFormat="1" ht="15">
      <c r="D57" s="29"/>
      <c r="E57" s="29"/>
      <c r="F57" s="29"/>
    </row>
    <row r="58" spans="1:2" s="1" customFormat="1" ht="15">
      <c r="A58" s="1" t="s">
        <v>81</v>
      </c>
      <c r="B58" s="28"/>
    </row>
    <row r="59" spans="2:6" s="1" customFormat="1" ht="13.5" customHeight="1">
      <c r="B59" s="29" t="s">
        <v>77</v>
      </c>
      <c r="D59" s="29"/>
      <c r="E59" s="29"/>
      <c r="F59" s="29"/>
    </row>
  </sheetData>
  <sheetProtection/>
  <mergeCells count="11">
    <mergeCell ref="A53:B53"/>
    <mergeCell ref="A54:B54"/>
    <mergeCell ref="A10:C10"/>
    <mergeCell ref="B11:C11"/>
    <mergeCell ref="B12:C12"/>
    <mergeCell ref="A50:B50"/>
    <mergeCell ref="A7:F7"/>
    <mergeCell ref="A51:B51"/>
    <mergeCell ref="B13:C13"/>
    <mergeCell ref="B8:C8"/>
    <mergeCell ref="A9:C9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portrait" paperSize="9" scale="84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Layout" zoomScaleNormal="90" workbookViewId="0" topLeftCell="A1">
      <selection activeCell="D46" sqref="D46:D47"/>
    </sheetView>
  </sheetViews>
  <sheetFormatPr defaultColWidth="9.140625" defaultRowHeight="12.75"/>
  <cols>
    <col min="1" max="1" width="15.7109375" style="2" customWidth="1"/>
    <col min="2" max="2" width="57.57421875" style="2" bestFit="1" customWidth="1"/>
    <col min="3" max="3" width="7.28125" style="2" hidden="1" customWidth="1"/>
    <col min="4" max="4" width="17.57421875" style="2" bestFit="1" customWidth="1"/>
    <col min="5" max="5" width="0.13671875" style="2" customWidth="1"/>
    <col min="6" max="6" width="18.00390625" style="2" customWidth="1"/>
    <col min="7" max="16384" width="9.140625" style="2" customWidth="1"/>
  </cols>
  <sheetData>
    <row r="1" spans="1:6" s="5" customFormat="1" ht="15">
      <c r="A1" s="2"/>
      <c r="B1" s="3"/>
      <c r="C1" s="4"/>
      <c r="F1" s="3" t="s">
        <v>11</v>
      </c>
    </row>
    <row r="2" spans="1:6" s="5" customFormat="1" ht="15">
      <c r="A2" s="2"/>
      <c r="B2" s="44"/>
      <c r="C2" s="44"/>
      <c r="F2" s="3" t="s">
        <v>82</v>
      </c>
    </row>
    <row r="3" spans="1:6" s="5" customFormat="1" ht="15" customHeight="1">
      <c r="A3" s="2"/>
      <c r="B3" s="44"/>
      <c r="C3" s="44"/>
      <c r="F3" s="45" t="s">
        <v>83</v>
      </c>
    </row>
    <row r="4" spans="1:6" s="5" customFormat="1" ht="15.75" customHeight="1">
      <c r="A4" s="2"/>
      <c r="B4" s="3"/>
      <c r="C4" s="3"/>
      <c r="F4" s="3" t="s">
        <v>73</v>
      </c>
    </row>
    <row r="5" spans="1:6" s="5" customFormat="1" ht="15">
      <c r="A5" s="2"/>
      <c r="B5" s="2"/>
      <c r="C5" s="6"/>
      <c r="F5" s="45" t="s">
        <v>84</v>
      </c>
    </row>
    <row r="6" spans="2:3" ht="15">
      <c r="B6" s="96"/>
      <c r="C6" s="96"/>
    </row>
    <row r="7" spans="1:6" ht="15.75" customHeight="1">
      <c r="A7" s="97" t="s">
        <v>10</v>
      </c>
      <c r="B7" s="97"/>
      <c r="C7" s="97"/>
      <c r="D7" s="97"/>
      <c r="E7" s="97"/>
      <c r="F7" s="97"/>
    </row>
    <row r="8" spans="2:3" ht="15.75" customHeight="1">
      <c r="B8" s="92"/>
      <c r="C8" s="92"/>
    </row>
    <row r="9" spans="1:3" ht="15.75" customHeight="1">
      <c r="A9" s="93" t="s">
        <v>1</v>
      </c>
      <c r="B9" s="93"/>
      <c r="C9" s="93"/>
    </row>
    <row r="10" spans="1:3" ht="15.75" customHeight="1">
      <c r="A10" s="93" t="s">
        <v>0</v>
      </c>
      <c r="B10" s="93"/>
      <c r="C10" s="93"/>
    </row>
    <row r="11" spans="1:3" ht="15.75" customHeight="1">
      <c r="A11" s="8"/>
      <c r="B11" s="93" t="s">
        <v>54</v>
      </c>
      <c r="C11" s="93"/>
    </row>
    <row r="12" spans="1:3" ht="16.5" customHeight="1">
      <c r="A12" s="8"/>
      <c r="B12" s="93" t="s">
        <v>55</v>
      </c>
      <c r="C12" s="93"/>
    </row>
    <row r="13" spans="1:3" ht="15.75" customHeight="1">
      <c r="A13" s="8"/>
      <c r="B13" s="93" t="s">
        <v>56</v>
      </c>
      <c r="C13" s="93"/>
    </row>
    <row r="14" spans="1:3" ht="15">
      <c r="A14" s="8" t="s">
        <v>2</v>
      </c>
      <c r="B14" s="8" t="s">
        <v>70</v>
      </c>
      <c r="C14" s="8"/>
    </row>
    <row r="15" spans="2:3" ht="15">
      <c r="B15" s="9"/>
      <c r="C15" s="6"/>
    </row>
    <row r="16" spans="1:6" ht="105.75" customHeight="1">
      <c r="A16" s="10" t="s">
        <v>3</v>
      </c>
      <c r="B16" s="10" t="s">
        <v>4</v>
      </c>
      <c r="C16" s="10" t="s">
        <v>5</v>
      </c>
      <c r="D16" s="10" t="s">
        <v>80</v>
      </c>
      <c r="E16" s="10" t="s">
        <v>71</v>
      </c>
      <c r="F16" s="10" t="s">
        <v>71</v>
      </c>
    </row>
    <row r="17" spans="1:6" ht="15">
      <c r="A17" s="11">
        <v>1</v>
      </c>
      <c r="B17" s="12">
        <v>2</v>
      </c>
      <c r="C17" s="11">
        <v>3</v>
      </c>
      <c r="D17" s="11">
        <v>3</v>
      </c>
      <c r="E17" s="15"/>
      <c r="F17" s="11">
        <v>4</v>
      </c>
    </row>
    <row r="18" spans="1:6" ht="15">
      <c r="A18" s="11"/>
      <c r="B18" s="13" t="s">
        <v>6</v>
      </c>
      <c r="C18" s="14"/>
      <c r="D18" s="15"/>
      <c r="E18" s="15"/>
      <c r="F18" s="15"/>
    </row>
    <row r="19" spans="1:6" ht="15">
      <c r="A19" s="46">
        <v>1100</v>
      </c>
      <c r="B19" s="16" t="s">
        <v>68</v>
      </c>
      <c r="C19" s="31">
        <v>4487.07</v>
      </c>
      <c r="D19" s="50">
        <v>2393.1</v>
      </c>
      <c r="E19" s="50">
        <f>C19/15*8</f>
        <v>2393.104</v>
      </c>
      <c r="F19" s="52">
        <f>C19/15*4</f>
        <v>1196.552</v>
      </c>
    </row>
    <row r="20" spans="1:6" ht="30">
      <c r="A20" s="46">
        <v>1200</v>
      </c>
      <c r="B20" s="17" t="s">
        <v>69</v>
      </c>
      <c r="C20" s="31">
        <v>1080.93</v>
      </c>
      <c r="D20" s="50">
        <v>576.5</v>
      </c>
      <c r="E20" s="50">
        <f aca="true" t="shared" si="0" ref="E20:E63">C20/15*8</f>
        <v>576.496</v>
      </c>
      <c r="F20" s="52">
        <f aca="true" t="shared" si="1" ref="F20:F63">C20/15*4</f>
        <v>288.248</v>
      </c>
    </row>
    <row r="21" spans="1:6" ht="16.5" customHeight="1">
      <c r="A21" s="46">
        <v>2219</v>
      </c>
      <c r="B21" s="16" t="s">
        <v>37</v>
      </c>
      <c r="C21" s="31">
        <v>55.75</v>
      </c>
      <c r="D21" s="50">
        <v>29.73</v>
      </c>
      <c r="E21" s="50">
        <f t="shared" si="0"/>
        <v>29.733333333333334</v>
      </c>
      <c r="F21" s="52">
        <f t="shared" si="1"/>
        <v>14.866666666666667</v>
      </c>
    </row>
    <row r="22" spans="1:6" ht="15">
      <c r="A22" s="46">
        <v>2222</v>
      </c>
      <c r="B22" s="17" t="s">
        <v>30</v>
      </c>
      <c r="C22" s="31">
        <v>958.64</v>
      </c>
      <c r="D22" s="50">
        <v>511.27</v>
      </c>
      <c r="E22" s="50">
        <f t="shared" si="0"/>
        <v>511.27466666666663</v>
      </c>
      <c r="F22" s="52">
        <f t="shared" si="1"/>
        <v>255.63733333333332</v>
      </c>
    </row>
    <row r="23" spans="1:6" ht="15.75" customHeight="1">
      <c r="A23" s="46">
        <v>2223</v>
      </c>
      <c r="B23" s="17" t="s">
        <v>31</v>
      </c>
      <c r="C23" s="31">
        <v>261.39</v>
      </c>
      <c r="D23" s="50">
        <v>139.41</v>
      </c>
      <c r="E23" s="50">
        <f t="shared" si="0"/>
        <v>139.408</v>
      </c>
      <c r="F23" s="52">
        <f t="shared" si="1"/>
        <v>69.704</v>
      </c>
    </row>
    <row r="24" spans="1:6" ht="15.75" customHeight="1">
      <c r="A24" s="46">
        <v>2243</v>
      </c>
      <c r="B24" s="17" t="s">
        <v>39</v>
      </c>
      <c r="C24" s="31">
        <v>25.15</v>
      </c>
      <c r="D24" s="50">
        <v>13.41</v>
      </c>
      <c r="E24" s="50">
        <f t="shared" si="0"/>
        <v>13.413333333333332</v>
      </c>
      <c r="F24" s="52">
        <f t="shared" si="1"/>
        <v>6.706666666666666</v>
      </c>
    </row>
    <row r="25" spans="1:6" ht="15.75" customHeight="1">
      <c r="A25" s="46">
        <v>2244</v>
      </c>
      <c r="B25" s="17" t="s">
        <v>15</v>
      </c>
      <c r="C25" s="31">
        <v>823.94</v>
      </c>
      <c r="D25" s="50">
        <v>439.43</v>
      </c>
      <c r="E25" s="50">
        <f t="shared" si="0"/>
        <v>439.4346666666667</v>
      </c>
      <c r="F25" s="52">
        <f t="shared" si="1"/>
        <v>219.71733333333336</v>
      </c>
    </row>
    <row r="26" spans="1:6" ht="15">
      <c r="A26" s="46">
        <v>2251</v>
      </c>
      <c r="B26" s="17" t="s">
        <v>12</v>
      </c>
      <c r="C26" s="31">
        <v>326.94</v>
      </c>
      <c r="D26" s="50">
        <v>174.37</v>
      </c>
      <c r="E26" s="50">
        <f t="shared" si="0"/>
        <v>174.368</v>
      </c>
      <c r="F26" s="52">
        <f t="shared" si="1"/>
        <v>87.184</v>
      </c>
    </row>
    <row r="27" spans="1:6" ht="15">
      <c r="A27" s="46">
        <v>2261</v>
      </c>
      <c r="B27" s="17" t="s">
        <v>17</v>
      </c>
      <c r="C27" s="31">
        <v>12.06</v>
      </c>
      <c r="D27" s="50">
        <v>6.43</v>
      </c>
      <c r="E27" s="50">
        <f t="shared" si="0"/>
        <v>6.432</v>
      </c>
      <c r="F27" s="52">
        <f t="shared" si="1"/>
        <v>3.216</v>
      </c>
    </row>
    <row r="28" spans="1:6" ht="17.25" customHeight="1">
      <c r="A28" s="46">
        <v>2279</v>
      </c>
      <c r="B28" s="17" t="s">
        <v>19</v>
      </c>
      <c r="C28" s="31">
        <v>134.38</v>
      </c>
      <c r="D28" s="50">
        <v>71.67</v>
      </c>
      <c r="E28" s="50">
        <f t="shared" si="0"/>
        <v>71.66933333333333</v>
      </c>
      <c r="F28" s="52">
        <f t="shared" si="1"/>
        <v>35.834666666666664</v>
      </c>
    </row>
    <row r="29" spans="1:6" ht="17.25" customHeight="1">
      <c r="A29" s="46">
        <v>2311</v>
      </c>
      <c r="B29" s="17" t="s">
        <v>34</v>
      </c>
      <c r="C29" s="31">
        <v>150</v>
      </c>
      <c r="D29" s="50">
        <v>80</v>
      </c>
      <c r="E29" s="50">
        <f t="shared" si="0"/>
        <v>80</v>
      </c>
      <c r="F29" s="52">
        <f t="shared" si="1"/>
        <v>40</v>
      </c>
    </row>
    <row r="30" spans="1:6" ht="15">
      <c r="A30" s="46">
        <v>2312</v>
      </c>
      <c r="B30" s="17" t="s">
        <v>21</v>
      </c>
      <c r="C30" s="31">
        <v>61.52</v>
      </c>
      <c r="D30" s="50">
        <v>32.81</v>
      </c>
      <c r="E30" s="50">
        <f t="shared" si="0"/>
        <v>32.81066666666667</v>
      </c>
      <c r="F30" s="52">
        <f t="shared" si="1"/>
        <v>16.405333333333335</v>
      </c>
    </row>
    <row r="31" spans="1:6" ht="15">
      <c r="A31" s="46">
        <v>2321</v>
      </c>
      <c r="B31" s="17" t="s">
        <v>22</v>
      </c>
      <c r="C31" s="31">
        <v>1693.62</v>
      </c>
      <c r="D31" s="50">
        <v>903.27</v>
      </c>
      <c r="E31" s="50">
        <f t="shared" si="0"/>
        <v>903.2639999999999</v>
      </c>
      <c r="F31" s="52">
        <f t="shared" si="1"/>
        <v>451.63199999999995</v>
      </c>
    </row>
    <row r="32" spans="1:6" ht="17.25" customHeight="1">
      <c r="A32" s="46">
        <v>2350</v>
      </c>
      <c r="B32" s="17" t="s">
        <v>24</v>
      </c>
      <c r="C32" s="31">
        <v>13.03</v>
      </c>
      <c r="D32" s="50">
        <v>6.95</v>
      </c>
      <c r="E32" s="50">
        <f t="shared" si="0"/>
        <v>6.949333333333333</v>
      </c>
      <c r="F32" s="52">
        <f t="shared" si="1"/>
        <v>3.4746666666666663</v>
      </c>
    </row>
    <row r="33" spans="1:6" ht="15">
      <c r="A33" s="46">
        <v>2361</v>
      </c>
      <c r="B33" s="17" t="s">
        <v>25</v>
      </c>
      <c r="C33" s="31">
        <v>4.92</v>
      </c>
      <c r="D33" s="50">
        <v>2.62</v>
      </c>
      <c r="E33" s="50">
        <f t="shared" si="0"/>
        <v>2.624</v>
      </c>
      <c r="F33" s="52">
        <f t="shared" si="1"/>
        <v>1.312</v>
      </c>
    </row>
    <row r="34" spans="1:6" ht="15">
      <c r="A34" s="48">
        <v>2370</v>
      </c>
      <c r="B34" s="17" t="s">
        <v>38</v>
      </c>
      <c r="C34" s="31">
        <v>15.86</v>
      </c>
      <c r="D34" s="50">
        <v>8.46</v>
      </c>
      <c r="E34" s="50">
        <f t="shared" si="0"/>
        <v>8.458666666666666</v>
      </c>
      <c r="F34" s="52">
        <f t="shared" si="1"/>
        <v>4.229333333333333</v>
      </c>
    </row>
    <row r="35" spans="1:6" ht="29.25" customHeight="1">
      <c r="A35" s="46">
        <v>2513</v>
      </c>
      <c r="B35" s="17" t="s">
        <v>26</v>
      </c>
      <c r="C35" s="31">
        <v>140.25</v>
      </c>
      <c r="D35" s="50">
        <v>74.8</v>
      </c>
      <c r="E35" s="50">
        <f t="shared" si="0"/>
        <v>74.8</v>
      </c>
      <c r="F35" s="52">
        <f t="shared" si="1"/>
        <v>37.4</v>
      </c>
    </row>
    <row r="36" spans="1:6" ht="15">
      <c r="A36" s="46"/>
      <c r="B36" s="19" t="s">
        <v>7</v>
      </c>
      <c r="C36" s="25">
        <f>SUM(C19:C35)</f>
        <v>10245.45</v>
      </c>
      <c r="D36" s="53">
        <f>SUM(D19:D35)</f>
        <v>5464.23</v>
      </c>
      <c r="E36" s="53">
        <f>SUM(E19:E35)</f>
        <v>5464.239999999999</v>
      </c>
      <c r="F36" s="53">
        <f>SUM(F19:F35)</f>
        <v>2732.1199999999994</v>
      </c>
    </row>
    <row r="37" spans="1:6" ht="15">
      <c r="A37" s="49"/>
      <c r="B37" s="16" t="s">
        <v>8</v>
      </c>
      <c r="C37" s="31"/>
      <c r="D37" s="46"/>
      <c r="E37" s="46"/>
      <c r="F37" s="58"/>
    </row>
    <row r="38" spans="1:6" ht="15">
      <c r="A38" s="46">
        <v>1100</v>
      </c>
      <c r="B38" s="16" t="s">
        <v>68</v>
      </c>
      <c r="C38" s="31">
        <v>2536.25</v>
      </c>
      <c r="D38" s="50">
        <v>1352.67</v>
      </c>
      <c r="E38" s="50">
        <f t="shared" si="0"/>
        <v>1352.6666666666667</v>
      </c>
      <c r="F38" s="52">
        <f t="shared" si="1"/>
        <v>676.3333333333334</v>
      </c>
    </row>
    <row r="39" spans="1:6" ht="30">
      <c r="A39" s="46">
        <v>1200</v>
      </c>
      <c r="B39" s="17" t="s">
        <v>69</v>
      </c>
      <c r="C39" s="31">
        <v>610.98</v>
      </c>
      <c r="D39" s="50">
        <v>325.86</v>
      </c>
      <c r="E39" s="50">
        <f t="shared" si="0"/>
        <v>325.856</v>
      </c>
      <c r="F39" s="52">
        <f t="shared" si="1"/>
        <v>162.928</v>
      </c>
    </row>
    <row r="40" spans="1:6" ht="15">
      <c r="A40" s="46">
        <v>2219</v>
      </c>
      <c r="B40" s="16" t="s">
        <v>37</v>
      </c>
      <c r="C40" s="31">
        <v>50.78</v>
      </c>
      <c r="D40" s="50">
        <v>27.08</v>
      </c>
      <c r="E40" s="50">
        <f t="shared" si="0"/>
        <v>27.082666666666668</v>
      </c>
      <c r="F40" s="52">
        <f t="shared" si="1"/>
        <v>13.541333333333334</v>
      </c>
    </row>
    <row r="41" spans="1:6" ht="30">
      <c r="A41" s="46">
        <v>2234</v>
      </c>
      <c r="B41" s="17" t="s">
        <v>40</v>
      </c>
      <c r="C41" s="31">
        <v>3.78</v>
      </c>
      <c r="D41" s="50">
        <v>2.02</v>
      </c>
      <c r="E41" s="50">
        <f t="shared" si="0"/>
        <v>2.016</v>
      </c>
      <c r="F41" s="52">
        <f t="shared" si="1"/>
        <v>1.008</v>
      </c>
    </row>
    <row r="42" spans="1:6" ht="30">
      <c r="A42" s="46">
        <v>2239</v>
      </c>
      <c r="B42" s="17" t="s">
        <v>41</v>
      </c>
      <c r="C42" s="31">
        <v>20.4</v>
      </c>
      <c r="D42" s="50">
        <v>10.88</v>
      </c>
      <c r="E42" s="50">
        <f t="shared" si="0"/>
        <v>10.879999999999999</v>
      </c>
      <c r="F42" s="52">
        <f t="shared" si="1"/>
        <v>5.4399999999999995</v>
      </c>
    </row>
    <row r="43" spans="1:6" ht="15">
      <c r="A43" s="46">
        <v>2241</v>
      </c>
      <c r="B43" s="17" t="s">
        <v>42</v>
      </c>
      <c r="C43" s="31">
        <v>4.28</v>
      </c>
      <c r="D43" s="50">
        <v>2.28</v>
      </c>
      <c r="E43" s="50">
        <f t="shared" si="0"/>
        <v>2.2826666666666666</v>
      </c>
      <c r="F43" s="52">
        <f t="shared" si="1"/>
        <v>1.1413333333333333</v>
      </c>
    </row>
    <row r="44" spans="1:6" ht="15">
      <c r="A44" s="46">
        <v>2242</v>
      </c>
      <c r="B44" s="17" t="s">
        <v>13</v>
      </c>
      <c r="C44" s="31">
        <v>16.64</v>
      </c>
      <c r="D44" s="50">
        <v>8.87</v>
      </c>
      <c r="E44" s="50">
        <f t="shared" si="0"/>
        <v>8.874666666666666</v>
      </c>
      <c r="F44" s="52">
        <f t="shared" si="1"/>
        <v>4.437333333333333</v>
      </c>
    </row>
    <row r="45" spans="1:6" ht="15">
      <c r="A45" s="46">
        <v>2243</v>
      </c>
      <c r="B45" s="17" t="s">
        <v>14</v>
      </c>
      <c r="C45" s="31">
        <v>16.33</v>
      </c>
      <c r="D45" s="50">
        <v>8.71</v>
      </c>
      <c r="E45" s="50">
        <f t="shared" si="0"/>
        <v>8.709333333333332</v>
      </c>
      <c r="F45" s="52">
        <f t="shared" si="1"/>
        <v>4.354666666666666</v>
      </c>
    </row>
    <row r="46" spans="1:6" ht="15">
      <c r="A46" s="46">
        <v>2244</v>
      </c>
      <c r="B46" s="17" t="s">
        <v>15</v>
      </c>
      <c r="C46" s="31">
        <v>3.64</v>
      </c>
      <c r="D46" s="50">
        <v>1.94</v>
      </c>
      <c r="E46" s="50">
        <f t="shared" si="0"/>
        <v>1.9413333333333334</v>
      </c>
      <c r="F46" s="52">
        <f t="shared" si="1"/>
        <v>0.9706666666666667</v>
      </c>
    </row>
    <row r="47" spans="1:6" ht="15">
      <c r="A47" s="46">
        <v>2247</v>
      </c>
      <c r="B47" s="13" t="s">
        <v>16</v>
      </c>
      <c r="C47" s="31">
        <v>4.8</v>
      </c>
      <c r="D47" s="50">
        <v>2.56</v>
      </c>
      <c r="E47" s="50">
        <f t="shared" si="0"/>
        <v>2.56</v>
      </c>
      <c r="F47" s="52">
        <f t="shared" si="1"/>
        <v>1.28</v>
      </c>
    </row>
    <row r="48" spans="1:6" ht="15">
      <c r="A48" s="46">
        <v>2251</v>
      </c>
      <c r="B48" s="17" t="s">
        <v>12</v>
      </c>
      <c r="C48" s="31">
        <v>37.73</v>
      </c>
      <c r="D48" s="50">
        <v>20.12</v>
      </c>
      <c r="E48" s="50">
        <f t="shared" si="0"/>
        <v>20.122666666666664</v>
      </c>
      <c r="F48" s="52">
        <f t="shared" si="1"/>
        <v>10.061333333333332</v>
      </c>
    </row>
    <row r="49" spans="1:6" ht="15">
      <c r="A49" s="46">
        <v>2259</v>
      </c>
      <c r="B49" s="17" t="s">
        <v>43</v>
      </c>
      <c r="C49" s="31">
        <v>0.3</v>
      </c>
      <c r="D49" s="50">
        <v>0.16</v>
      </c>
      <c r="E49" s="50">
        <f t="shared" si="0"/>
        <v>0.16</v>
      </c>
      <c r="F49" s="52">
        <f t="shared" si="1"/>
        <v>0.08</v>
      </c>
    </row>
    <row r="50" spans="1:6" ht="15">
      <c r="A50" s="46">
        <v>2262</v>
      </c>
      <c r="B50" s="17" t="s">
        <v>18</v>
      </c>
      <c r="C50" s="31">
        <v>39.66</v>
      </c>
      <c r="D50" s="50">
        <v>21.15</v>
      </c>
      <c r="E50" s="50">
        <f t="shared" si="0"/>
        <v>21.151999999999997</v>
      </c>
      <c r="F50" s="52">
        <f t="shared" si="1"/>
        <v>10.575999999999999</v>
      </c>
    </row>
    <row r="51" spans="1:6" ht="15">
      <c r="A51" s="46">
        <v>2264</v>
      </c>
      <c r="B51" s="17" t="s">
        <v>44</v>
      </c>
      <c r="C51" s="31">
        <v>0.35</v>
      </c>
      <c r="D51" s="50">
        <v>0.19</v>
      </c>
      <c r="E51" s="50">
        <f t="shared" si="0"/>
        <v>0.18666666666666665</v>
      </c>
      <c r="F51" s="52">
        <f t="shared" si="1"/>
        <v>0.09333333333333332</v>
      </c>
    </row>
    <row r="52" spans="1:6" ht="15">
      <c r="A52" s="46">
        <v>2279</v>
      </c>
      <c r="B52" s="17" t="s">
        <v>19</v>
      </c>
      <c r="C52" s="31">
        <v>4.53</v>
      </c>
      <c r="D52" s="50">
        <v>2.42</v>
      </c>
      <c r="E52" s="50">
        <f t="shared" si="0"/>
        <v>2.416</v>
      </c>
      <c r="F52" s="52">
        <f t="shared" si="1"/>
        <v>1.208</v>
      </c>
    </row>
    <row r="53" spans="1:6" ht="15">
      <c r="A53" s="46">
        <v>2311</v>
      </c>
      <c r="B53" s="17" t="s">
        <v>20</v>
      </c>
      <c r="C53" s="31">
        <v>21.7</v>
      </c>
      <c r="D53" s="50">
        <v>11.58</v>
      </c>
      <c r="E53" s="50">
        <f t="shared" si="0"/>
        <v>11.573333333333332</v>
      </c>
      <c r="F53" s="52">
        <f t="shared" si="1"/>
        <v>5.786666666666666</v>
      </c>
    </row>
    <row r="54" spans="1:6" ht="15">
      <c r="A54" s="46">
        <v>2312</v>
      </c>
      <c r="B54" s="17" t="s">
        <v>21</v>
      </c>
      <c r="C54" s="31">
        <v>4.92</v>
      </c>
      <c r="D54" s="50">
        <v>2.62</v>
      </c>
      <c r="E54" s="50">
        <f t="shared" si="0"/>
        <v>2.624</v>
      </c>
      <c r="F54" s="52">
        <f t="shared" si="1"/>
        <v>1.312</v>
      </c>
    </row>
    <row r="55" spans="1:6" ht="15.75" customHeight="1">
      <c r="A55" s="46">
        <v>2322</v>
      </c>
      <c r="B55" s="17" t="s">
        <v>23</v>
      </c>
      <c r="C55" s="31">
        <v>101.39</v>
      </c>
      <c r="D55" s="50">
        <v>54.07</v>
      </c>
      <c r="E55" s="50">
        <f t="shared" si="0"/>
        <v>54.074666666666666</v>
      </c>
      <c r="F55" s="52">
        <f t="shared" si="1"/>
        <v>27.037333333333333</v>
      </c>
    </row>
    <row r="56" spans="1:6" ht="15.75" customHeight="1">
      <c r="A56" s="46">
        <v>2350</v>
      </c>
      <c r="B56" s="17" t="s">
        <v>24</v>
      </c>
      <c r="C56" s="31">
        <v>101.2</v>
      </c>
      <c r="D56" s="50">
        <v>53.98</v>
      </c>
      <c r="E56" s="50">
        <f t="shared" si="0"/>
        <v>53.973333333333336</v>
      </c>
      <c r="F56" s="52">
        <f t="shared" si="1"/>
        <v>26.986666666666668</v>
      </c>
    </row>
    <row r="57" spans="1:6" ht="15">
      <c r="A57" s="46">
        <v>2361</v>
      </c>
      <c r="B57" s="17" t="s">
        <v>25</v>
      </c>
      <c r="C57" s="31">
        <v>31.01</v>
      </c>
      <c r="D57" s="50">
        <v>16.54</v>
      </c>
      <c r="E57" s="50">
        <f t="shared" si="0"/>
        <v>16.538666666666668</v>
      </c>
      <c r="F57" s="52">
        <f t="shared" si="1"/>
        <v>8.269333333333334</v>
      </c>
    </row>
    <row r="58" spans="1:6" ht="15">
      <c r="A58" s="46">
        <v>2400</v>
      </c>
      <c r="B58" s="17" t="s">
        <v>32</v>
      </c>
      <c r="C58" s="31">
        <v>5.69</v>
      </c>
      <c r="D58" s="50">
        <v>3.03</v>
      </c>
      <c r="E58" s="50">
        <f t="shared" si="0"/>
        <v>3.034666666666667</v>
      </c>
      <c r="F58" s="52">
        <f t="shared" si="1"/>
        <v>1.5173333333333334</v>
      </c>
    </row>
    <row r="59" spans="1:6" ht="15">
      <c r="A59" s="46">
        <v>2515</v>
      </c>
      <c r="B59" s="17" t="s">
        <v>27</v>
      </c>
      <c r="C59" s="31">
        <v>15.49</v>
      </c>
      <c r="D59" s="50">
        <v>8.26</v>
      </c>
      <c r="E59" s="50">
        <f t="shared" si="0"/>
        <v>8.261333333333333</v>
      </c>
      <c r="F59" s="52">
        <f t="shared" si="1"/>
        <v>4.1306666666666665</v>
      </c>
    </row>
    <row r="60" spans="1:6" ht="15">
      <c r="A60" s="46">
        <v>2519</v>
      </c>
      <c r="B60" s="17" t="s">
        <v>29</v>
      </c>
      <c r="C60" s="31">
        <v>34.35</v>
      </c>
      <c r="D60" s="50">
        <v>18.32</v>
      </c>
      <c r="E60" s="50">
        <f t="shared" si="0"/>
        <v>18.32</v>
      </c>
      <c r="F60" s="52">
        <f t="shared" si="1"/>
        <v>9.16</v>
      </c>
    </row>
    <row r="61" spans="1:6" ht="15">
      <c r="A61" s="46">
        <v>5232</v>
      </c>
      <c r="B61" s="17" t="s">
        <v>28</v>
      </c>
      <c r="C61" s="31">
        <v>245</v>
      </c>
      <c r="D61" s="50">
        <v>130.67</v>
      </c>
      <c r="E61" s="50">
        <f t="shared" si="0"/>
        <v>130.66666666666666</v>
      </c>
      <c r="F61" s="52">
        <f t="shared" si="1"/>
        <v>65.33333333333333</v>
      </c>
    </row>
    <row r="62" spans="1:6" ht="15">
      <c r="A62" s="46">
        <v>5240</v>
      </c>
      <c r="B62" s="17" t="s">
        <v>45</v>
      </c>
      <c r="C62" s="31">
        <v>49</v>
      </c>
      <c r="D62" s="50">
        <v>26.14</v>
      </c>
      <c r="E62" s="50">
        <f t="shared" si="0"/>
        <v>26.133333333333333</v>
      </c>
      <c r="F62" s="52">
        <f t="shared" si="1"/>
        <v>13.066666666666666</v>
      </c>
    </row>
    <row r="63" spans="1:6" ht="15">
      <c r="A63" s="46">
        <v>5250</v>
      </c>
      <c r="B63" s="17" t="s">
        <v>50</v>
      </c>
      <c r="C63" s="31">
        <v>196</v>
      </c>
      <c r="D63" s="50">
        <v>104.53</v>
      </c>
      <c r="E63" s="50">
        <f t="shared" si="0"/>
        <v>104.53333333333333</v>
      </c>
      <c r="F63" s="52">
        <f t="shared" si="1"/>
        <v>52.266666666666666</v>
      </c>
    </row>
    <row r="64" spans="1:6" ht="15">
      <c r="A64" s="49"/>
      <c r="B64" s="21" t="s">
        <v>9</v>
      </c>
      <c r="C64" s="25">
        <f>SUM(C38:C63)</f>
        <v>4156.200000000001</v>
      </c>
      <c r="D64" s="53">
        <f>SUM(D38:D63)</f>
        <v>2216.65</v>
      </c>
      <c r="E64" s="53">
        <f>SUM(E38:E63)</f>
        <v>2216.64</v>
      </c>
      <c r="F64" s="53">
        <f>SUM(F38:F63)</f>
        <v>1108.32</v>
      </c>
    </row>
    <row r="65" spans="1:6" ht="15">
      <c r="A65" s="20"/>
      <c r="B65" s="21" t="s">
        <v>33</v>
      </c>
      <c r="C65" s="25">
        <f>C64+C36</f>
        <v>14401.650000000001</v>
      </c>
      <c r="D65" s="53">
        <f>D64+D36</f>
        <v>7680.879999999999</v>
      </c>
      <c r="E65" s="53">
        <f>E64+E36</f>
        <v>7680.879999999999</v>
      </c>
      <c r="F65" s="53">
        <f>F64+F36</f>
        <v>3840.4399999999996</v>
      </c>
    </row>
    <row r="66" spans="1:6" ht="15">
      <c r="A66" s="22"/>
      <c r="B66" s="23"/>
      <c r="C66" s="24"/>
      <c r="D66" s="34"/>
      <c r="E66" s="34"/>
      <c r="F66" s="34"/>
    </row>
    <row r="67" spans="1:6" ht="15" customHeight="1">
      <c r="A67" s="90" t="s">
        <v>74</v>
      </c>
      <c r="B67" s="91"/>
      <c r="C67" s="32">
        <v>15</v>
      </c>
      <c r="D67" s="34">
        <v>8</v>
      </c>
      <c r="E67" s="34"/>
      <c r="F67" s="34">
        <v>4</v>
      </c>
    </row>
    <row r="68" spans="1:6" ht="36" customHeight="1">
      <c r="A68" s="90" t="s">
        <v>78</v>
      </c>
      <c r="B68" s="91"/>
      <c r="C68" s="42">
        <f>C65/C67</f>
        <v>960.1100000000001</v>
      </c>
      <c r="D68" s="39">
        <f>D65/D67</f>
        <v>960.1099999999999</v>
      </c>
      <c r="E68" s="39" t="e">
        <f>E65/E67</f>
        <v>#DIV/0!</v>
      </c>
      <c r="F68" s="39">
        <f>F65/F67</f>
        <v>960.1099999999999</v>
      </c>
    </row>
    <row r="69" spans="1:3" ht="15">
      <c r="A69" s="23"/>
      <c r="B69" s="26"/>
      <c r="C69" s="26"/>
    </row>
    <row r="70" spans="1:6" s="1" customFormat="1" ht="15">
      <c r="A70" s="90" t="s">
        <v>75</v>
      </c>
      <c r="B70" s="91"/>
      <c r="C70" s="27"/>
      <c r="D70" s="40"/>
      <c r="E70" s="40"/>
      <c r="F70" s="40"/>
    </row>
    <row r="71" spans="1:6" s="1" customFormat="1" ht="34.5" customHeight="1">
      <c r="A71" s="90" t="s">
        <v>79</v>
      </c>
      <c r="B71" s="91"/>
      <c r="C71" s="27"/>
      <c r="D71" s="40"/>
      <c r="E71" s="40"/>
      <c r="F71" s="40"/>
    </row>
    <row r="72" spans="4:6" s="1" customFormat="1" ht="15">
      <c r="D72" s="29"/>
      <c r="E72" s="29"/>
      <c r="F72" s="29"/>
    </row>
    <row r="73" spans="1:6" s="1" customFormat="1" ht="15">
      <c r="A73" s="1" t="s">
        <v>76</v>
      </c>
      <c r="D73" s="29"/>
      <c r="E73" s="29"/>
      <c r="F73" s="29"/>
    </row>
    <row r="74" spans="4:6" s="1" customFormat="1" ht="15">
      <c r="D74" s="29"/>
      <c r="E74" s="29"/>
      <c r="F74" s="29"/>
    </row>
    <row r="75" spans="1:2" s="1" customFormat="1" ht="15">
      <c r="A75" s="1" t="s">
        <v>81</v>
      </c>
      <c r="B75" s="28"/>
    </row>
    <row r="76" spans="2:6" s="1" customFormat="1" ht="13.5" customHeight="1">
      <c r="B76" s="29" t="s">
        <v>77</v>
      </c>
      <c r="D76" s="29"/>
      <c r="E76" s="29"/>
      <c r="F76" s="29"/>
    </row>
  </sheetData>
  <sheetProtection/>
  <mergeCells count="12">
    <mergeCell ref="B12:C12"/>
    <mergeCell ref="B13:C13"/>
    <mergeCell ref="B8:C8"/>
    <mergeCell ref="A9:C9"/>
    <mergeCell ref="B6:C6"/>
    <mergeCell ref="A7:F7"/>
    <mergeCell ref="A70:B70"/>
    <mergeCell ref="A71:B71"/>
    <mergeCell ref="A10:C10"/>
    <mergeCell ref="A67:B67"/>
    <mergeCell ref="A68:B68"/>
    <mergeCell ref="B11:C11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76"/>
  <sheetViews>
    <sheetView view="pageLayout" zoomScaleNormal="90" workbookViewId="0" topLeftCell="A1">
      <selection activeCell="B24" sqref="B24"/>
    </sheetView>
  </sheetViews>
  <sheetFormatPr defaultColWidth="9.140625" defaultRowHeight="12.75"/>
  <cols>
    <col min="1" max="1" width="15.7109375" style="2" customWidth="1"/>
    <col min="2" max="2" width="51.421875" style="2" customWidth="1"/>
    <col min="3" max="3" width="0.13671875" style="2" customWidth="1"/>
    <col min="4" max="4" width="17.421875" style="2" customWidth="1"/>
    <col min="5" max="5" width="12.00390625" style="2" hidden="1" customWidth="1"/>
    <col min="6" max="6" width="19.00390625" style="2" customWidth="1"/>
    <col min="7" max="16384" width="9.140625" style="2" customWidth="1"/>
  </cols>
  <sheetData>
    <row r="1" spans="1:6" s="5" customFormat="1" ht="15">
      <c r="A1" s="2"/>
      <c r="B1" s="3"/>
      <c r="C1" s="4"/>
      <c r="F1" s="3" t="s">
        <v>11</v>
      </c>
    </row>
    <row r="2" spans="1:6" s="5" customFormat="1" ht="15">
      <c r="A2" s="2"/>
      <c r="B2" s="44"/>
      <c r="C2" s="44"/>
      <c r="F2" s="3" t="s">
        <v>82</v>
      </c>
    </row>
    <row r="3" spans="1:6" s="5" customFormat="1" ht="15" customHeight="1">
      <c r="A3" s="2"/>
      <c r="B3" s="44"/>
      <c r="C3" s="44"/>
      <c r="F3" s="45" t="s">
        <v>83</v>
      </c>
    </row>
    <row r="4" spans="1:6" s="5" customFormat="1" ht="15.75" customHeight="1">
      <c r="A4" s="2"/>
      <c r="B4" s="3"/>
      <c r="C4" s="3"/>
      <c r="F4" s="3" t="s">
        <v>73</v>
      </c>
    </row>
    <row r="5" spans="1:6" s="5" customFormat="1" ht="15">
      <c r="A5" s="2"/>
      <c r="B5" s="2"/>
      <c r="C5" s="6"/>
      <c r="F5" s="45" t="s">
        <v>84</v>
      </c>
    </row>
    <row r="6" ht="15.75" customHeight="1">
      <c r="B6" s="3"/>
    </row>
    <row r="7" spans="1:6" ht="15.75">
      <c r="A7" s="94" t="s">
        <v>10</v>
      </c>
      <c r="B7" s="94"/>
      <c r="C7" s="94"/>
      <c r="D7" s="94"/>
      <c r="E7" s="94"/>
      <c r="F7" s="94"/>
    </row>
    <row r="8" spans="2:3" ht="15">
      <c r="B8" s="92"/>
      <c r="C8" s="92"/>
    </row>
    <row r="9" spans="1:3" ht="15.75" customHeight="1">
      <c r="A9" s="93" t="s">
        <v>1</v>
      </c>
      <c r="B9" s="93"/>
      <c r="C9" s="93"/>
    </row>
    <row r="10" spans="1:3" ht="15.75" customHeight="1">
      <c r="A10" s="93" t="s">
        <v>0</v>
      </c>
      <c r="B10" s="93"/>
      <c r="C10" s="93"/>
    </row>
    <row r="11" spans="1:3" ht="15.75" customHeight="1">
      <c r="A11" s="8"/>
      <c r="B11" s="93" t="s">
        <v>54</v>
      </c>
      <c r="C11" s="93"/>
    </row>
    <row r="12" spans="1:6" ht="16.5" customHeight="1">
      <c r="A12" s="8"/>
      <c r="B12" s="93" t="s">
        <v>55</v>
      </c>
      <c r="C12" s="93"/>
      <c r="D12" s="93"/>
      <c r="E12" s="93"/>
      <c r="F12" s="93"/>
    </row>
    <row r="13" spans="1:6" ht="16.5" customHeight="1">
      <c r="A13" s="8"/>
      <c r="B13" s="93" t="s">
        <v>57</v>
      </c>
      <c r="C13" s="93"/>
      <c r="D13" s="93"/>
      <c r="E13" s="93"/>
      <c r="F13" s="93"/>
    </row>
    <row r="14" ht="16.5" customHeight="1">
      <c r="A14" s="8"/>
    </row>
    <row r="15" spans="1:3" ht="15">
      <c r="A15" s="8" t="s">
        <v>2</v>
      </c>
      <c r="B15" s="8" t="s">
        <v>70</v>
      </c>
      <c r="C15" s="8"/>
    </row>
    <row r="16" spans="1:6" ht="123" customHeight="1">
      <c r="A16" s="10" t="s">
        <v>3</v>
      </c>
      <c r="B16" s="10" t="s">
        <v>4</v>
      </c>
      <c r="C16" s="10" t="s">
        <v>5</v>
      </c>
      <c r="D16" s="10" t="s">
        <v>80</v>
      </c>
      <c r="E16" s="10" t="s">
        <v>71</v>
      </c>
      <c r="F16" s="10" t="s">
        <v>71</v>
      </c>
    </row>
    <row r="17" spans="1:6" ht="15">
      <c r="A17" s="11">
        <v>1</v>
      </c>
      <c r="B17" s="12">
        <v>2</v>
      </c>
      <c r="C17" s="11">
        <v>3</v>
      </c>
      <c r="D17" s="11">
        <v>3</v>
      </c>
      <c r="F17" s="11">
        <v>4</v>
      </c>
    </row>
    <row r="18" spans="1:6" ht="15">
      <c r="A18" s="47"/>
      <c r="B18" s="13" t="s">
        <v>6</v>
      </c>
      <c r="C18" s="14"/>
      <c r="F18" s="15"/>
    </row>
    <row r="19" spans="1:6" ht="15">
      <c r="A19" s="46">
        <v>1100</v>
      </c>
      <c r="B19" s="16" t="s">
        <v>68</v>
      </c>
      <c r="C19" s="31">
        <v>4469.34</v>
      </c>
      <c r="D19" s="50">
        <v>2383.65</v>
      </c>
      <c r="E19" s="51">
        <f aca="true" t="shared" si="0" ref="E19:E35">C19/15*8</f>
        <v>2383.648</v>
      </c>
      <c r="F19" s="52">
        <f aca="true" t="shared" si="1" ref="F19:F35">C19/15*4</f>
        <v>1191.824</v>
      </c>
    </row>
    <row r="20" spans="1:6" ht="30">
      <c r="A20" s="46">
        <v>1200</v>
      </c>
      <c r="B20" s="17" t="s">
        <v>69</v>
      </c>
      <c r="C20" s="31">
        <v>1076.66</v>
      </c>
      <c r="D20" s="50">
        <v>574.22</v>
      </c>
      <c r="E20" s="51">
        <f t="shared" si="0"/>
        <v>574.2186666666668</v>
      </c>
      <c r="F20" s="52">
        <f t="shared" si="1"/>
        <v>287.1093333333334</v>
      </c>
    </row>
    <row r="21" spans="1:6" ht="18" customHeight="1">
      <c r="A21" s="46">
        <v>2219</v>
      </c>
      <c r="B21" s="16" t="s">
        <v>37</v>
      </c>
      <c r="C21" s="31">
        <v>55.75</v>
      </c>
      <c r="D21" s="50">
        <v>29.73</v>
      </c>
      <c r="E21" s="51">
        <f t="shared" si="0"/>
        <v>29.733333333333334</v>
      </c>
      <c r="F21" s="52">
        <f t="shared" si="1"/>
        <v>14.866666666666667</v>
      </c>
    </row>
    <row r="22" spans="1:6" ht="16.5" customHeight="1">
      <c r="A22" s="46">
        <v>2222</v>
      </c>
      <c r="B22" s="17" t="s">
        <v>30</v>
      </c>
      <c r="C22" s="31">
        <v>958.64</v>
      </c>
      <c r="D22" s="50">
        <v>511.27</v>
      </c>
      <c r="E22" s="51">
        <f t="shared" si="0"/>
        <v>511.27466666666663</v>
      </c>
      <c r="F22" s="52">
        <f t="shared" si="1"/>
        <v>255.63733333333332</v>
      </c>
    </row>
    <row r="23" spans="1:6" ht="15">
      <c r="A23" s="46">
        <v>2223</v>
      </c>
      <c r="B23" s="17" t="s">
        <v>31</v>
      </c>
      <c r="C23" s="31">
        <v>261.39</v>
      </c>
      <c r="D23" s="50">
        <v>139.41</v>
      </c>
      <c r="E23" s="51">
        <f t="shared" si="0"/>
        <v>139.408</v>
      </c>
      <c r="F23" s="52">
        <f t="shared" si="1"/>
        <v>69.704</v>
      </c>
    </row>
    <row r="24" spans="1:6" ht="30">
      <c r="A24" s="46">
        <v>2243</v>
      </c>
      <c r="B24" s="17" t="s">
        <v>39</v>
      </c>
      <c r="C24" s="31">
        <v>25.15</v>
      </c>
      <c r="D24" s="50">
        <v>13.41</v>
      </c>
      <c r="E24" s="51">
        <f t="shared" si="0"/>
        <v>13.413333333333332</v>
      </c>
      <c r="F24" s="52">
        <f t="shared" si="1"/>
        <v>6.706666666666666</v>
      </c>
    </row>
    <row r="25" spans="1:6" ht="15.75" customHeight="1">
      <c r="A25" s="46">
        <v>2244</v>
      </c>
      <c r="B25" s="17" t="s">
        <v>15</v>
      </c>
      <c r="C25" s="31">
        <v>823.94</v>
      </c>
      <c r="D25" s="50">
        <v>439.43</v>
      </c>
      <c r="E25" s="51">
        <f t="shared" si="0"/>
        <v>439.4346666666667</v>
      </c>
      <c r="F25" s="52">
        <f t="shared" si="1"/>
        <v>219.71733333333336</v>
      </c>
    </row>
    <row r="26" spans="1:6" ht="15.75" customHeight="1">
      <c r="A26" s="46">
        <v>2251</v>
      </c>
      <c r="B26" s="17" t="s">
        <v>12</v>
      </c>
      <c r="C26" s="31">
        <v>326.94</v>
      </c>
      <c r="D26" s="50">
        <v>174.37</v>
      </c>
      <c r="E26" s="51">
        <f t="shared" si="0"/>
        <v>174.368</v>
      </c>
      <c r="F26" s="52">
        <f t="shared" si="1"/>
        <v>87.184</v>
      </c>
    </row>
    <row r="27" spans="1:6" ht="15">
      <c r="A27" s="46">
        <v>2261</v>
      </c>
      <c r="B27" s="17" t="s">
        <v>17</v>
      </c>
      <c r="C27" s="31">
        <v>12.06</v>
      </c>
      <c r="D27" s="50">
        <v>6.43</v>
      </c>
      <c r="E27" s="51">
        <f t="shared" si="0"/>
        <v>6.432</v>
      </c>
      <c r="F27" s="52">
        <f t="shared" si="1"/>
        <v>3.216</v>
      </c>
    </row>
    <row r="28" spans="1:6" ht="17.25" customHeight="1">
      <c r="A28" s="46">
        <v>2279</v>
      </c>
      <c r="B28" s="17" t="s">
        <v>19</v>
      </c>
      <c r="C28" s="31">
        <v>134.38</v>
      </c>
      <c r="D28" s="50">
        <v>71.67</v>
      </c>
      <c r="E28" s="51">
        <f t="shared" si="0"/>
        <v>71.66933333333333</v>
      </c>
      <c r="F28" s="52">
        <f t="shared" si="1"/>
        <v>35.834666666666664</v>
      </c>
    </row>
    <row r="29" spans="1:6" ht="15">
      <c r="A29" s="46">
        <v>2311</v>
      </c>
      <c r="B29" s="17" t="s">
        <v>34</v>
      </c>
      <c r="C29" s="31">
        <v>50</v>
      </c>
      <c r="D29" s="50">
        <v>26.67</v>
      </c>
      <c r="E29" s="51">
        <f t="shared" si="0"/>
        <v>26.666666666666668</v>
      </c>
      <c r="F29" s="52">
        <f t="shared" si="1"/>
        <v>13.333333333333334</v>
      </c>
    </row>
    <row r="30" spans="1:6" ht="15">
      <c r="A30" s="46">
        <v>2312</v>
      </c>
      <c r="B30" s="17" t="s">
        <v>21</v>
      </c>
      <c r="C30" s="31">
        <v>61.52</v>
      </c>
      <c r="D30" s="50">
        <v>32.81</v>
      </c>
      <c r="E30" s="51">
        <f t="shared" si="0"/>
        <v>32.81066666666667</v>
      </c>
      <c r="F30" s="52">
        <f t="shared" si="1"/>
        <v>16.405333333333335</v>
      </c>
    </row>
    <row r="31" spans="1:6" ht="15">
      <c r="A31" s="46">
        <v>2321</v>
      </c>
      <c r="B31" s="17" t="s">
        <v>22</v>
      </c>
      <c r="C31" s="31">
        <v>1693.62</v>
      </c>
      <c r="D31" s="50">
        <v>903.26</v>
      </c>
      <c r="E31" s="51">
        <f t="shared" si="0"/>
        <v>903.2639999999999</v>
      </c>
      <c r="F31" s="52">
        <f t="shared" si="1"/>
        <v>451.63199999999995</v>
      </c>
    </row>
    <row r="32" spans="1:6" ht="15.75" customHeight="1">
      <c r="A32" s="46">
        <v>2350</v>
      </c>
      <c r="B32" s="17" t="s">
        <v>24</v>
      </c>
      <c r="C32" s="31">
        <v>13.03</v>
      </c>
      <c r="D32" s="50">
        <v>6.95</v>
      </c>
      <c r="E32" s="51">
        <f t="shared" si="0"/>
        <v>6.949333333333333</v>
      </c>
      <c r="F32" s="52">
        <f t="shared" si="1"/>
        <v>3.4746666666666663</v>
      </c>
    </row>
    <row r="33" spans="1:6" ht="15">
      <c r="A33" s="46">
        <v>2361</v>
      </c>
      <c r="B33" s="17" t="s">
        <v>25</v>
      </c>
      <c r="C33" s="31">
        <v>4.92</v>
      </c>
      <c r="D33" s="50">
        <v>2.62</v>
      </c>
      <c r="E33" s="51">
        <f t="shared" si="0"/>
        <v>2.624</v>
      </c>
      <c r="F33" s="52">
        <f t="shared" si="1"/>
        <v>1.312</v>
      </c>
    </row>
    <row r="34" spans="1:6" ht="15">
      <c r="A34" s="48">
        <v>2370</v>
      </c>
      <c r="B34" s="17" t="s">
        <v>38</v>
      </c>
      <c r="C34" s="31">
        <v>15.86</v>
      </c>
      <c r="D34" s="50">
        <v>8.46</v>
      </c>
      <c r="E34" s="51">
        <f t="shared" si="0"/>
        <v>8.458666666666666</v>
      </c>
      <c r="F34" s="52">
        <f t="shared" si="1"/>
        <v>4.229333333333333</v>
      </c>
    </row>
    <row r="35" spans="1:6" ht="32.25" customHeight="1">
      <c r="A35" s="46">
        <v>2513</v>
      </c>
      <c r="B35" s="17" t="s">
        <v>26</v>
      </c>
      <c r="C35" s="31">
        <v>140.25</v>
      </c>
      <c r="D35" s="50">
        <v>74.8</v>
      </c>
      <c r="E35" s="51">
        <f t="shared" si="0"/>
        <v>74.8</v>
      </c>
      <c r="F35" s="52">
        <f t="shared" si="1"/>
        <v>37.4</v>
      </c>
    </row>
    <row r="36" spans="1:6" ht="15">
      <c r="A36" s="46"/>
      <c r="B36" s="19" t="s">
        <v>7</v>
      </c>
      <c r="C36" s="25">
        <f>SUM(C19:C35)</f>
        <v>10123.45</v>
      </c>
      <c r="D36" s="55">
        <f>SUM(D19:D35)</f>
        <v>5399.160000000001</v>
      </c>
      <c r="E36" s="55">
        <f>SUM(E19:E35)</f>
        <v>5399.173333333332</v>
      </c>
      <c r="F36" s="55">
        <f>SUM(F19:F35)</f>
        <v>2699.586666666666</v>
      </c>
    </row>
    <row r="37" spans="1:6" ht="15">
      <c r="A37" s="49"/>
      <c r="B37" s="16" t="s">
        <v>8</v>
      </c>
      <c r="C37" s="31"/>
      <c r="D37" s="65"/>
      <c r="E37" s="65"/>
      <c r="F37" s="58"/>
    </row>
    <row r="38" spans="1:6" ht="15">
      <c r="A38" s="46">
        <v>1100</v>
      </c>
      <c r="B38" s="16" t="s">
        <v>68</v>
      </c>
      <c r="C38" s="31">
        <v>2518.95</v>
      </c>
      <c r="D38" s="50">
        <v>1343.44</v>
      </c>
      <c r="E38" s="51">
        <f aca="true" t="shared" si="2" ref="E38:E63">C38/15*8</f>
        <v>1343.4399999999998</v>
      </c>
      <c r="F38" s="52">
        <f aca="true" t="shared" si="3" ref="F38:F63">C38/15*4</f>
        <v>671.7199999999999</v>
      </c>
    </row>
    <row r="39" spans="1:6" ht="28.5" customHeight="1">
      <c r="A39" s="46">
        <v>1200</v>
      </c>
      <c r="B39" s="17" t="s">
        <v>69</v>
      </c>
      <c r="C39" s="31">
        <v>606.82</v>
      </c>
      <c r="D39" s="50">
        <v>323.64</v>
      </c>
      <c r="E39" s="51">
        <f t="shared" si="2"/>
        <v>323.63733333333334</v>
      </c>
      <c r="F39" s="52">
        <f t="shared" si="3"/>
        <v>161.81866666666667</v>
      </c>
    </row>
    <row r="40" spans="1:6" ht="15">
      <c r="A40" s="46">
        <v>2219</v>
      </c>
      <c r="B40" s="16" t="s">
        <v>37</v>
      </c>
      <c r="C40" s="31">
        <v>50.26</v>
      </c>
      <c r="D40" s="50">
        <v>26.81</v>
      </c>
      <c r="E40" s="51">
        <f t="shared" si="2"/>
        <v>26.805333333333333</v>
      </c>
      <c r="F40" s="52">
        <f t="shared" si="3"/>
        <v>13.402666666666667</v>
      </c>
    </row>
    <row r="41" spans="1:6" ht="31.5" customHeight="1">
      <c r="A41" s="46">
        <v>2234</v>
      </c>
      <c r="B41" s="17" t="s">
        <v>40</v>
      </c>
      <c r="C41" s="31">
        <v>3.74</v>
      </c>
      <c r="D41" s="50">
        <v>1.99</v>
      </c>
      <c r="E41" s="51">
        <f t="shared" si="2"/>
        <v>1.9946666666666668</v>
      </c>
      <c r="F41" s="52">
        <f t="shared" si="3"/>
        <v>0.9973333333333334</v>
      </c>
    </row>
    <row r="42" spans="1:6" ht="31.5" customHeight="1">
      <c r="A42" s="46">
        <v>2239</v>
      </c>
      <c r="B42" s="17" t="s">
        <v>41</v>
      </c>
      <c r="C42" s="31">
        <v>20.2</v>
      </c>
      <c r="D42" s="50">
        <v>10.77</v>
      </c>
      <c r="E42" s="51">
        <f t="shared" si="2"/>
        <v>10.773333333333333</v>
      </c>
      <c r="F42" s="52">
        <f t="shared" si="3"/>
        <v>5.386666666666667</v>
      </c>
    </row>
    <row r="43" spans="1:6" ht="19.5" customHeight="1">
      <c r="A43" s="46">
        <v>2241</v>
      </c>
      <c r="B43" s="17" t="s">
        <v>42</v>
      </c>
      <c r="C43" s="31">
        <v>4.23</v>
      </c>
      <c r="D43" s="50">
        <v>2.26</v>
      </c>
      <c r="E43" s="51">
        <f t="shared" si="2"/>
        <v>2.2560000000000002</v>
      </c>
      <c r="F43" s="52">
        <f t="shared" si="3"/>
        <v>1.1280000000000001</v>
      </c>
    </row>
    <row r="44" spans="1:6" ht="18.75" customHeight="1">
      <c r="A44" s="46">
        <v>2242</v>
      </c>
      <c r="B44" s="17" t="s">
        <v>13</v>
      </c>
      <c r="C44" s="31">
        <v>16.47</v>
      </c>
      <c r="D44" s="50">
        <v>8.78</v>
      </c>
      <c r="E44" s="51">
        <f t="shared" si="2"/>
        <v>8.783999999999999</v>
      </c>
      <c r="F44" s="52">
        <f t="shared" si="3"/>
        <v>4.3919999999999995</v>
      </c>
    </row>
    <row r="45" spans="1:6" ht="30" customHeight="1">
      <c r="A45" s="46">
        <v>2243</v>
      </c>
      <c r="B45" s="17" t="s">
        <v>14</v>
      </c>
      <c r="C45" s="31">
        <v>16.16</v>
      </c>
      <c r="D45" s="50">
        <v>8.62</v>
      </c>
      <c r="E45" s="51">
        <f t="shared" si="2"/>
        <v>8.618666666666666</v>
      </c>
      <c r="F45" s="52">
        <f t="shared" si="3"/>
        <v>4.309333333333333</v>
      </c>
    </row>
    <row r="46" spans="1:6" ht="15.75" customHeight="1">
      <c r="A46" s="46">
        <v>2244</v>
      </c>
      <c r="B46" s="17" t="s">
        <v>15</v>
      </c>
      <c r="C46" s="31">
        <v>3.59</v>
      </c>
      <c r="D46" s="50">
        <v>1.91</v>
      </c>
      <c r="E46" s="51">
        <f t="shared" si="2"/>
        <v>1.9146666666666665</v>
      </c>
      <c r="F46" s="52">
        <f t="shared" si="3"/>
        <v>0.9573333333333333</v>
      </c>
    </row>
    <row r="47" spans="1:6" ht="15">
      <c r="A47" s="46">
        <v>2247</v>
      </c>
      <c r="B47" s="13" t="s">
        <v>16</v>
      </c>
      <c r="C47" s="31">
        <v>4.76</v>
      </c>
      <c r="D47" s="50">
        <v>2.54</v>
      </c>
      <c r="E47" s="51">
        <f t="shared" si="2"/>
        <v>2.5386666666666664</v>
      </c>
      <c r="F47" s="52">
        <f t="shared" si="3"/>
        <v>1.2693333333333332</v>
      </c>
    </row>
    <row r="48" spans="1:6" ht="18" customHeight="1">
      <c r="A48" s="46">
        <v>2251</v>
      </c>
      <c r="B48" s="17" t="s">
        <v>12</v>
      </c>
      <c r="C48" s="31">
        <v>37.35</v>
      </c>
      <c r="D48" s="50">
        <v>19.92</v>
      </c>
      <c r="E48" s="51">
        <f t="shared" si="2"/>
        <v>19.92</v>
      </c>
      <c r="F48" s="52">
        <f t="shared" si="3"/>
        <v>9.96</v>
      </c>
    </row>
    <row r="49" spans="1:6" ht="18.75" customHeight="1">
      <c r="A49" s="46">
        <v>2259</v>
      </c>
      <c r="B49" s="17" t="s">
        <v>43</v>
      </c>
      <c r="C49" s="31">
        <v>0.3</v>
      </c>
      <c r="D49" s="50">
        <v>0.16</v>
      </c>
      <c r="E49" s="51">
        <f t="shared" si="2"/>
        <v>0.16</v>
      </c>
      <c r="F49" s="52">
        <f t="shared" si="3"/>
        <v>0.08</v>
      </c>
    </row>
    <row r="50" spans="1:6" ht="15">
      <c r="A50" s="46">
        <v>2262</v>
      </c>
      <c r="B50" s="17" t="s">
        <v>18</v>
      </c>
      <c r="C50" s="31">
        <v>39.26</v>
      </c>
      <c r="D50" s="50">
        <v>20.94</v>
      </c>
      <c r="E50" s="51">
        <f t="shared" si="2"/>
        <v>20.938666666666666</v>
      </c>
      <c r="F50" s="52">
        <f t="shared" si="3"/>
        <v>10.469333333333333</v>
      </c>
    </row>
    <row r="51" spans="1:6" ht="16.5" customHeight="1">
      <c r="A51" s="46">
        <v>2264</v>
      </c>
      <c r="B51" s="17" t="s">
        <v>44</v>
      </c>
      <c r="C51" s="31">
        <v>0.34</v>
      </c>
      <c r="D51" s="50">
        <v>0.18</v>
      </c>
      <c r="E51" s="51">
        <f t="shared" si="2"/>
        <v>0.18133333333333335</v>
      </c>
      <c r="F51" s="52">
        <f t="shared" si="3"/>
        <v>0.09066666666666667</v>
      </c>
    </row>
    <row r="52" spans="1:6" ht="15.75" customHeight="1">
      <c r="A52" s="46">
        <v>2279</v>
      </c>
      <c r="B52" s="17" t="s">
        <v>19</v>
      </c>
      <c r="C52" s="31">
        <v>4.48</v>
      </c>
      <c r="D52" s="50">
        <v>2.39</v>
      </c>
      <c r="E52" s="51">
        <f t="shared" si="2"/>
        <v>2.3893333333333335</v>
      </c>
      <c r="F52" s="52">
        <f t="shared" si="3"/>
        <v>1.1946666666666668</v>
      </c>
    </row>
    <row r="53" spans="1:6" ht="15.75" customHeight="1">
      <c r="A53" s="46">
        <v>2311</v>
      </c>
      <c r="B53" s="17" t="s">
        <v>20</v>
      </c>
      <c r="C53" s="31">
        <v>21.48</v>
      </c>
      <c r="D53" s="50">
        <v>11.46</v>
      </c>
      <c r="E53" s="51">
        <f t="shared" si="2"/>
        <v>11.456</v>
      </c>
      <c r="F53" s="52">
        <f t="shared" si="3"/>
        <v>5.728</v>
      </c>
    </row>
    <row r="54" spans="1:6" ht="15">
      <c r="A54" s="46">
        <v>2312</v>
      </c>
      <c r="B54" s="17" t="s">
        <v>21</v>
      </c>
      <c r="C54" s="31">
        <v>4.87</v>
      </c>
      <c r="D54" s="50">
        <v>2.6</v>
      </c>
      <c r="E54" s="51">
        <f t="shared" si="2"/>
        <v>2.5973333333333333</v>
      </c>
      <c r="F54" s="52">
        <f t="shared" si="3"/>
        <v>1.2986666666666666</v>
      </c>
    </row>
    <row r="55" spans="1:6" ht="16.5" customHeight="1">
      <c r="A55" s="46">
        <v>2322</v>
      </c>
      <c r="B55" s="17" t="s">
        <v>23</v>
      </c>
      <c r="C55" s="31">
        <v>100.35</v>
      </c>
      <c r="D55" s="50">
        <v>53.52</v>
      </c>
      <c r="E55" s="51">
        <f t="shared" si="2"/>
        <v>53.519999999999996</v>
      </c>
      <c r="F55" s="52">
        <f t="shared" si="3"/>
        <v>26.759999999999998</v>
      </c>
    </row>
    <row r="56" spans="1:6" ht="16.5" customHeight="1">
      <c r="A56" s="46">
        <v>2350</v>
      </c>
      <c r="B56" s="17" t="s">
        <v>24</v>
      </c>
      <c r="C56" s="31">
        <v>100.17</v>
      </c>
      <c r="D56" s="50">
        <v>53.42</v>
      </c>
      <c r="E56" s="51">
        <f t="shared" si="2"/>
        <v>53.424</v>
      </c>
      <c r="F56" s="52">
        <f t="shared" si="3"/>
        <v>26.712</v>
      </c>
    </row>
    <row r="57" spans="1:6" ht="15">
      <c r="A57" s="46">
        <v>2361</v>
      </c>
      <c r="B57" s="17" t="s">
        <v>25</v>
      </c>
      <c r="C57" s="31">
        <v>30.7</v>
      </c>
      <c r="D57" s="50">
        <v>16.37</v>
      </c>
      <c r="E57" s="51">
        <f t="shared" si="2"/>
        <v>16.37333333333333</v>
      </c>
      <c r="F57" s="52">
        <f t="shared" si="3"/>
        <v>8.186666666666666</v>
      </c>
    </row>
    <row r="58" spans="1:6" ht="15">
      <c r="A58" s="46">
        <v>2400</v>
      </c>
      <c r="B58" s="17" t="s">
        <v>32</v>
      </c>
      <c r="C58" s="31">
        <v>5.64</v>
      </c>
      <c r="D58" s="50">
        <v>3.01</v>
      </c>
      <c r="E58" s="51">
        <f t="shared" si="2"/>
        <v>3.008</v>
      </c>
      <c r="F58" s="52">
        <f t="shared" si="3"/>
        <v>1.504</v>
      </c>
    </row>
    <row r="59" spans="1:6" ht="15">
      <c r="A59" s="46">
        <v>2515</v>
      </c>
      <c r="B59" s="17" t="s">
        <v>27</v>
      </c>
      <c r="C59" s="31">
        <v>15.33</v>
      </c>
      <c r="D59" s="50">
        <v>8.18</v>
      </c>
      <c r="E59" s="51">
        <f t="shared" si="2"/>
        <v>8.176</v>
      </c>
      <c r="F59" s="52">
        <f t="shared" si="3"/>
        <v>4.088</v>
      </c>
    </row>
    <row r="60" spans="1:6" ht="15">
      <c r="A60" s="46">
        <v>2519</v>
      </c>
      <c r="B60" s="17" t="s">
        <v>29</v>
      </c>
      <c r="C60" s="31">
        <v>34</v>
      </c>
      <c r="D60" s="50">
        <v>18.13</v>
      </c>
      <c r="E60" s="51">
        <f t="shared" si="2"/>
        <v>18.133333333333333</v>
      </c>
      <c r="F60" s="52">
        <f t="shared" si="3"/>
        <v>9.066666666666666</v>
      </c>
    </row>
    <row r="61" spans="1:6" ht="15">
      <c r="A61" s="46">
        <v>5232</v>
      </c>
      <c r="B61" s="17" t="s">
        <v>28</v>
      </c>
      <c r="C61" s="31">
        <v>242.5</v>
      </c>
      <c r="D61" s="50">
        <v>129.33</v>
      </c>
      <c r="E61" s="51">
        <f t="shared" si="2"/>
        <v>129.33333333333334</v>
      </c>
      <c r="F61" s="52">
        <f t="shared" si="3"/>
        <v>64.66666666666667</v>
      </c>
    </row>
    <row r="62" spans="1:6" ht="15">
      <c r="A62" s="46">
        <v>5240</v>
      </c>
      <c r="B62" s="17" t="s">
        <v>45</v>
      </c>
      <c r="C62" s="31">
        <v>48.5</v>
      </c>
      <c r="D62" s="50">
        <v>25.87</v>
      </c>
      <c r="E62" s="51">
        <f t="shared" si="2"/>
        <v>25.866666666666667</v>
      </c>
      <c r="F62" s="52">
        <f t="shared" si="3"/>
        <v>12.933333333333334</v>
      </c>
    </row>
    <row r="63" spans="1:6" ht="15.75" customHeight="1">
      <c r="A63" s="46">
        <v>5250</v>
      </c>
      <c r="B63" s="17" t="s">
        <v>50</v>
      </c>
      <c r="C63" s="31">
        <v>194</v>
      </c>
      <c r="D63" s="50">
        <v>103.47</v>
      </c>
      <c r="E63" s="51">
        <f t="shared" si="2"/>
        <v>103.46666666666667</v>
      </c>
      <c r="F63" s="52">
        <f t="shared" si="3"/>
        <v>51.733333333333334</v>
      </c>
    </row>
    <row r="64" spans="1:6" ht="15">
      <c r="A64" s="20"/>
      <c r="B64" s="21" t="s">
        <v>9</v>
      </c>
      <c r="C64" s="25">
        <f>SUM(C38:C63)</f>
        <v>4124.45</v>
      </c>
      <c r="D64" s="53">
        <f>SUM(D38:D63)</f>
        <v>2199.71</v>
      </c>
      <c r="E64" s="53">
        <f>SUM(E38:E63)</f>
        <v>2199.706666666667</v>
      </c>
      <c r="F64" s="55">
        <f>SUM(F38:F63)</f>
        <v>1099.8533333333335</v>
      </c>
    </row>
    <row r="65" spans="1:6" ht="15.75" customHeight="1">
      <c r="A65" s="20"/>
      <c r="B65" s="21" t="s">
        <v>33</v>
      </c>
      <c r="C65" s="25">
        <f>C64+C36</f>
        <v>14247.900000000001</v>
      </c>
      <c r="D65" s="53">
        <f>D64+D36</f>
        <v>7598.870000000001</v>
      </c>
      <c r="E65" s="53">
        <f>E64+E36</f>
        <v>7598.879999999999</v>
      </c>
      <c r="F65" s="53">
        <f>F64+F36</f>
        <v>3799.4399999999996</v>
      </c>
    </row>
    <row r="66" spans="1:6" ht="15.75" customHeight="1">
      <c r="A66" s="22"/>
      <c r="B66" s="23"/>
      <c r="C66" s="24"/>
      <c r="D66" s="51"/>
      <c r="E66" s="51"/>
      <c r="F66" s="51"/>
    </row>
    <row r="67" spans="1:6" ht="20.25" customHeight="1">
      <c r="A67" s="90" t="s">
        <v>74</v>
      </c>
      <c r="B67" s="91"/>
      <c r="C67" s="32">
        <v>15</v>
      </c>
      <c r="D67" s="11">
        <v>8</v>
      </c>
      <c r="E67" s="39"/>
      <c r="F67" s="11">
        <v>4</v>
      </c>
    </row>
    <row r="68" spans="1:6" ht="30.75" customHeight="1">
      <c r="A68" s="90" t="s">
        <v>78</v>
      </c>
      <c r="B68" s="91"/>
      <c r="C68" s="41">
        <f>C65/C67</f>
        <v>949.8600000000001</v>
      </c>
      <c r="D68" s="25">
        <f>D65/D67</f>
        <v>949.8587500000001</v>
      </c>
      <c r="E68" s="25" t="e">
        <f>E65/E67</f>
        <v>#DIV/0!</v>
      </c>
      <c r="F68" s="25">
        <f>F65/F67</f>
        <v>949.8599999999999</v>
      </c>
    </row>
    <row r="69" spans="1:3" ht="15">
      <c r="A69" s="23"/>
      <c r="B69" s="26"/>
      <c r="C69" s="26"/>
    </row>
    <row r="70" spans="1:6" s="1" customFormat="1" ht="15">
      <c r="A70" s="90" t="s">
        <v>75</v>
      </c>
      <c r="B70" s="91"/>
      <c r="C70" s="27"/>
      <c r="D70" s="40"/>
      <c r="E70" s="40"/>
      <c r="F70" s="40"/>
    </row>
    <row r="71" spans="1:6" s="1" customFormat="1" ht="34.5" customHeight="1">
      <c r="A71" s="90" t="s">
        <v>79</v>
      </c>
      <c r="B71" s="91"/>
      <c r="C71" s="27"/>
      <c r="D71" s="40"/>
      <c r="E71" s="40"/>
      <c r="F71" s="40"/>
    </row>
    <row r="72" spans="4:6" s="1" customFormat="1" ht="15">
      <c r="D72" s="29"/>
      <c r="E72" s="29"/>
      <c r="F72" s="29"/>
    </row>
    <row r="73" spans="1:6" s="1" customFormat="1" ht="15">
      <c r="A73" s="1" t="s">
        <v>76</v>
      </c>
      <c r="D73" s="29"/>
      <c r="E73" s="29"/>
      <c r="F73" s="29"/>
    </row>
    <row r="74" spans="4:6" s="1" customFormat="1" ht="15">
      <c r="D74" s="29"/>
      <c r="E74" s="29"/>
      <c r="F74" s="29"/>
    </row>
    <row r="75" spans="1:2" s="1" customFormat="1" ht="15">
      <c r="A75" s="1" t="s">
        <v>81</v>
      </c>
      <c r="B75" s="28"/>
    </row>
    <row r="76" spans="2:6" s="1" customFormat="1" ht="13.5" customHeight="1">
      <c r="B76" s="29" t="s">
        <v>77</v>
      </c>
      <c r="D76" s="29"/>
      <c r="E76" s="29"/>
      <c r="F76" s="29"/>
    </row>
  </sheetData>
  <sheetProtection/>
  <mergeCells count="11">
    <mergeCell ref="A7:F7"/>
    <mergeCell ref="B13:F13"/>
    <mergeCell ref="B8:C8"/>
    <mergeCell ref="A9:C9"/>
    <mergeCell ref="A70:B70"/>
    <mergeCell ref="A71:B71"/>
    <mergeCell ref="A10:C10"/>
    <mergeCell ref="B11:C11"/>
    <mergeCell ref="A67:B67"/>
    <mergeCell ref="A68:B68"/>
    <mergeCell ref="B12:F12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scale="84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2013-08-05T07:02:54Z</cp:lastPrinted>
  <dcterms:created xsi:type="dcterms:W3CDTF">2008-09-26T08:09:16Z</dcterms:created>
  <dcterms:modified xsi:type="dcterms:W3CDTF">2013-08-29T12:10:38Z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