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225" windowWidth="15480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<sst xmlns="http://schemas.openxmlformats.org/spreadsheetml/2006/main" count="107" uniqueCount="53">
  <si>
    <t>Nosaukums</t>
  </si>
  <si>
    <t xml:space="preserve">EKK kods </t>
  </si>
  <si>
    <t>Papildus nepieciešamais 2013.gadā</t>
  </si>
  <si>
    <t>Labklājības ministrija - kopā</t>
  </si>
  <si>
    <t>Izdevumi par apkuri</t>
  </si>
  <si>
    <t>Izdevumi par ūdeni un kanalizāciju</t>
  </si>
  <si>
    <t>Izdevumi par elektroenerģiju</t>
  </si>
  <si>
    <t>Degviela</t>
  </si>
  <si>
    <t>Pārtika (VSAC)</t>
  </si>
  <si>
    <t>LABKLĀJĪBAS MINISTRIJA</t>
  </si>
  <si>
    <t>2221</t>
  </si>
  <si>
    <t>2222</t>
  </si>
  <si>
    <t>2223</t>
  </si>
  <si>
    <t>2322</t>
  </si>
  <si>
    <t>SOCIĀLĀS APRŪPES CENTRI</t>
  </si>
  <si>
    <t>2221, 2321</t>
  </si>
  <si>
    <t>Pārtika</t>
  </si>
  <si>
    <t xml:space="preserve">SOCIĀLĀS INTEGRĀCIJAS VALSTS AĢENTŪRA </t>
  </si>
  <si>
    <t>gāze</t>
  </si>
  <si>
    <t>apkure</t>
  </si>
  <si>
    <t>VESELĪBAS UN DARBSPĒJU EKSPERTĪZES ĀRSTU VALSTS KOMISIJA</t>
  </si>
  <si>
    <t>2221, 2244</t>
  </si>
  <si>
    <t>2244</t>
  </si>
  <si>
    <t>2223, 2244</t>
  </si>
  <si>
    <t xml:space="preserve">NODARBINATĪBAS VALSTS AĢENTŪRA </t>
  </si>
  <si>
    <t>VALSTS DARBA INSPEKCIJA</t>
  </si>
  <si>
    <t>Izdevumi par komunālajiem pakalpojumiem</t>
  </si>
  <si>
    <t>2220, 2244</t>
  </si>
  <si>
    <t>...</t>
  </si>
  <si>
    <t>VALSTS BĒRNU TIESĪBU AIZSARDZĪBAS INSPEKCIJA</t>
  </si>
  <si>
    <t xml:space="preserve">VALSTS SOCIĀLĀS APDROŠINĀŠANAS AĢENTŪRA </t>
  </si>
  <si>
    <t>2221, 2244, 2321</t>
  </si>
  <si>
    <t>2363</t>
  </si>
  <si>
    <t>Provizoriskie aprēķini par papildus nepieciešamajiem izdevumiem, saistībā ar tarifu pieaugumu komunālajiem pakalpojumiem</t>
  </si>
  <si>
    <t xml:space="preserve">Summa, kas tika iztērēta 2011.gada </t>
  </si>
  <si>
    <t>Tarifa pieaugums</t>
  </si>
  <si>
    <t>Summa, kāda papildus nepieciešama</t>
  </si>
  <si>
    <t xml:space="preserve">Summa, kas ir nepieciešama </t>
  </si>
  <si>
    <t>Summa, kas šobrīd ir ieplānota</t>
  </si>
  <si>
    <t>Summa,ar tarifa pieaugumu</t>
  </si>
  <si>
    <t>Komentāri</t>
  </si>
  <si>
    <t>Pārtikas cenu pieaugums 12%, kas sastāda pieaugumu uz 1 klientu  dienā 0.15 Ls  (pieaugums piena produktiem 30%, kartupeļiem 70%, miltu izstrādājumiem 25%). Vidējā ēdināšanas cena par 3 ēdienreizēm dienā 1 klientam 1.39 Ls.</t>
  </si>
  <si>
    <t>papildus 2013. un turpmākajos gados</t>
  </si>
  <si>
    <t>A.Grīnberga, 67021522, Aija.Grinberga@lm.gov.lv</t>
  </si>
  <si>
    <t>Fakss 67021678</t>
  </si>
  <si>
    <t xml:space="preserve">                       Labklājības ministre                                                                                                                        I.Viņķele</t>
  </si>
  <si>
    <t xml:space="preserve">                                                                                                I.Viņķele</t>
  </si>
  <si>
    <t>Papildu izdevumi apakšprogrammai 05.03.00 "Aprūpe valsts sociālās aprūpes institūcijās" sakarā ar tarifu pieaugumu apkurei, elektrībai, degvielai, ūdenim, kanalizācijai un pārtikai</t>
  </si>
  <si>
    <t>3.pielikums</t>
  </si>
  <si>
    <t xml:space="preserve">Informatīvais ziņojums "Par situācijas stabilizēšanu </t>
  </si>
  <si>
    <t>% pieaugums</t>
  </si>
  <si>
    <t>valsts sociālās aprūpes centros"</t>
  </si>
  <si>
    <t>15.06.2012. 19:39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</si>
</sst>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"/>
    <numFmt numFmtId="165" formatCode="#,##0.000"/>
    <numFmt numFmtId="166" formatCode="#,##0.0000"/>
    <numFmt numFmtId="167" formatCode="#,##0.00000"/>
    <numFmt numFmtId="168" formatCode="_-* #,##0.000_-;\-* #,##0.000_-;_-* &quot;-&quot;??_-;_-@_-"/>
    <numFmt numFmtId="169" formatCode="_-* #,##0.0000_-;\-* #,##0.0000_-;_-* &quot;-&quot;??_-;_-@_-"/>
  </numFmts>
  <fonts count="50">
    <font>
      <sz val="10"/>
      <name val="Arial"/>
      <family val="0"/>
    </font>
    <font>
      <b/>
      <sz val="12"/>
      <name val="Times New Roman"/>
      <family val="1"/>
    </font>
    <font>
      <sz val="10"/>
      <name val="Helv"/>
      <family val="0"/>
    </font>
    <font>
      <sz val="11"/>
      <name val="Arial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3" fillId="0" borderId="0" xfId="0" applyFont="1" applyAlignment="1">
      <alignment/>
    </xf>
    <xf numFmtId="0" fontId="4" fillId="0" borderId="10" xfId="60" applyFont="1" applyBorder="1" applyAlignment="1">
      <alignment horizontal="center"/>
      <protection/>
    </xf>
    <xf numFmtId="0" fontId="4" fillId="0" borderId="10" xfId="60" applyFont="1" applyBorder="1" applyAlignment="1">
      <alignment horizontal="center" wrapText="1"/>
      <protection/>
    </xf>
    <xf numFmtId="0" fontId="6" fillId="0" borderId="10" xfId="60" applyNumberFormat="1" applyFont="1" applyBorder="1" applyAlignment="1">
      <alignment horizontal="center" wrapText="1"/>
      <protection/>
    </xf>
    <xf numFmtId="0" fontId="6" fillId="0" borderId="11" xfId="60" applyFont="1" applyBorder="1" applyAlignment="1">
      <alignment horizontal="center"/>
      <protection/>
    </xf>
    <xf numFmtId="0" fontId="6" fillId="0" borderId="11" xfId="60" applyFont="1" applyBorder="1" applyAlignment="1">
      <alignment horizontal="right" wrapText="1"/>
      <protection/>
    </xf>
    <xf numFmtId="0" fontId="7" fillId="0" borderId="11" xfId="0" applyFont="1" applyBorder="1" applyAlignment="1">
      <alignment horizontal="center"/>
    </xf>
    <xf numFmtId="0" fontId="8" fillId="33" borderId="11" xfId="60" applyFont="1" applyFill="1" applyBorder="1" applyAlignment="1">
      <alignment wrapText="1"/>
      <protection/>
    </xf>
    <xf numFmtId="0" fontId="6" fillId="33" borderId="11" xfId="60" applyFont="1" applyFill="1" applyBorder="1" applyAlignment="1">
      <alignment horizontal="right" wrapText="1"/>
      <protection/>
    </xf>
    <xf numFmtId="3" fontId="8" fillId="33" borderId="11" xfId="60" applyNumberFormat="1" applyFont="1" applyFill="1" applyBorder="1" applyAlignment="1">
      <alignment wrapText="1"/>
      <protection/>
    </xf>
    <xf numFmtId="0" fontId="9" fillId="0" borderId="0" xfId="0" applyFont="1" applyAlignment="1">
      <alignment wrapText="1"/>
    </xf>
    <xf numFmtId="0" fontId="9" fillId="34" borderId="11" xfId="58" applyFont="1" applyFill="1" applyBorder="1" applyAlignment="1">
      <alignment vertical="top" wrapText="1"/>
      <protection/>
    </xf>
    <xf numFmtId="0" fontId="6" fillId="34" borderId="11" xfId="60" applyFont="1" applyFill="1" applyBorder="1" applyAlignment="1">
      <alignment horizontal="right" wrapText="1"/>
      <protection/>
    </xf>
    <xf numFmtId="3" fontId="8" fillId="34" borderId="11" xfId="60" applyNumberFormat="1" applyFont="1" applyFill="1" applyBorder="1" applyAlignment="1">
      <alignment wrapText="1"/>
      <protection/>
    </xf>
    <xf numFmtId="3" fontId="8" fillId="34" borderId="11" xfId="60" applyNumberFormat="1" applyFont="1" applyFill="1" applyBorder="1">
      <alignment/>
      <protection/>
    </xf>
    <xf numFmtId="0" fontId="8" fillId="35" borderId="11" xfId="60" applyFont="1" applyFill="1" applyBorder="1">
      <alignment/>
      <protection/>
    </xf>
    <xf numFmtId="0" fontId="8" fillId="35" borderId="11" xfId="60" applyFont="1" applyFill="1" applyBorder="1" applyAlignment="1">
      <alignment horizontal="right" wrapText="1"/>
      <protection/>
    </xf>
    <xf numFmtId="3" fontId="8" fillId="35" borderId="11" xfId="60" applyNumberFormat="1" applyFont="1" applyFill="1" applyBorder="1">
      <alignment/>
      <protection/>
    </xf>
    <xf numFmtId="0" fontId="9" fillId="0" borderId="11" xfId="58" applyFont="1" applyFill="1" applyBorder="1" applyAlignment="1">
      <alignment vertical="top" wrapText="1"/>
      <protection/>
    </xf>
    <xf numFmtId="49" fontId="9" fillId="0" borderId="11" xfId="57" applyNumberFormat="1" applyFont="1" applyFill="1" applyBorder="1" applyAlignment="1">
      <alignment horizontal="right" wrapText="1"/>
      <protection/>
    </xf>
    <xf numFmtId="3" fontId="7" fillId="0" borderId="11" xfId="59" applyNumberFormat="1" applyFont="1" applyFill="1" applyBorder="1" applyAlignment="1" applyProtection="1">
      <alignment horizontal="right"/>
      <protection locked="0"/>
    </xf>
    <xf numFmtId="0" fontId="10" fillId="0" borderId="11" xfId="58" applyFont="1" applyFill="1" applyBorder="1" applyAlignment="1">
      <alignment horizontal="center" vertical="top" wrapText="1"/>
      <protection/>
    </xf>
    <xf numFmtId="3" fontId="7" fillId="0" borderId="11" xfId="0" applyNumberFormat="1" applyFont="1" applyBorder="1" applyAlignment="1">
      <alignment horizontal="left"/>
    </xf>
    <xf numFmtId="3" fontId="7" fillId="0" borderId="11" xfId="0" applyNumberFormat="1" applyFont="1" applyBorder="1" applyAlignment="1">
      <alignment/>
    </xf>
    <xf numFmtId="0" fontId="10" fillId="0" borderId="11" xfId="0" applyFont="1" applyBorder="1" applyAlignment="1">
      <alignment horizontal="right"/>
    </xf>
    <xf numFmtId="0" fontId="0" fillId="0" borderId="0" xfId="0" applyFill="1" applyAlignment="1">
      <alignment/>
    </xf>
    <xf numFmtId="0" fontId="11" fillId="0" borderId="11" xfId="58" applyFont="1" applyFill="1" applyBorder="1" applyAlignment="1">
      <alignment vertical="top" wrapText="1"/>
      <protection/>
    </xf>
    <xf numFmtId="0" fontId="12" fillId="0" borderId="11" xfId="60" applyFont="1" applyFill="1" applyBorder="1" applyAlignment="1">
      <alignment horizontal="right" wrapText="1"/>
      <protection/>
    </xf>
    <xf numFmtId="3" fontId="8" fillId="0" borderId="11" xfId="60" applyNumberFormat="1" applyFont="1" applyFill="1" applyBorder="1">
      <alignment/>
      <protection/>
    </xf>
    <xf numFmtId="3" fontId="6" fillId="0" borderId="11" xfId="60" applyNumberFormat="1" applyFont="1" applyFill="1" applyBorder="1">
      <alignment/>
      <protection/>
    </xf>
    <xf numFmtId="0" fontId="9" fillId="0" borderId="12" xfId="58" applyFont="1" applyFill="1" applyBorder="1" applyAlignment="1">
      <alignment vertical="top" wrapText="1"/>
      <protection/>
    </xf>
    <xf numFmtId="49" fontId="9" fillId="0" borderId="12" xfId="57" applyNumberFormat="1" applyFont="1" applyFill="1" applyBorder="1" applyAlignment="1">
      <alignment horizontal="right" wrapText="1"/>
      <protection/>
    </xf>
    <xf numFmtId="3" fontId="7" fillId="0" borderId="12" xfId="59" applyNumberFormat="1" applyFont="1" applyFill="1" applyBorder="1" applyAlignment="1" applyProtection="1">
      <alignment horizontal="right"/>
      <protection locked="0"/>
    </xf>
    <xf numFmtId="3" fontId="6" fillId="33" borderId="11" xfId="60" applyNumberFormat="1" applyFont="1" applyFill="1" applyBorder="1" applyAlignment="1">
      <alignment horizontal="right" wrapText="1"/>
      <protection/>
    </xf>
    <xf numFmtId="3" fontId="6" fillId="34" borderId="11" xfId="60" applyNumberFormat="1" applyFont="1" applyFill="1" applyBorder="1" applyAlignment="1">
      <alignment horizontal="right" wrapText="1"/>
      <protection/>
    </xf>
    <xf numFmtId="3" fontId="8" fillId="35" borderId="11" xfId="60" applyNumberFormat="1" applyFont="1" applyFill="1" applyBorder="1" applyAlignment="1">
      <alignment horizontal="right" wrapText="1"/>
      <protection/>
    </xf>
    <xf numFmtId="3" fontId="7" fillId="0" borderId="11" xfId="57" applyNumberFormat="1" applyFont="1" applyFill="1" applyBorder="1" applyAlignment="1">
      <alignment horizontal="right" wrapText="1"/>
      <protection/>
    </xf>
    <xf numFmtId="3" fontId="8" fillId="0" borderId="11" xfId="60" applyNumberFormat="1" applyFont="1" applyFill="1" applyBorder="1" applyAlignment="1">
      <alignment horizontal="right" wrapText="1"/>
      <protection/>
    </xf>
    <xf numFmtId="3" fontId="7" fillId="0" borderId="12" xfId="57" applyNumberFormat="1" applyFont="1" applyFill="1" applyBorder="1" applyAlignment="1">
      <alignment horizontal="right" wrapText="1"/>
      <protection/>
    </xf>
    <xf numFmtId="164" fontId="6" fillId="33" borderId="11" xfId="60" applyNumberFormat="1" applyFont="1" applyFill="1" applyBorder="1" applyAlignment="1">
      <alignment horizontal="right" wrapText="1"/>
      <protection/>
    </xf>
    <xf numFmtId="164" fontId="6" fillId="34" borderId="11" xfId="60" applyNumberFormat="1" applyFont="1" applyFill="1" applyBorder="1" applyAlignment="1">
      <alignment horizontal="right" wrapText="1"/>
      <protection/>
    </xf>
    <xf numFmtId="164" fontId="8" fillId="35" borderId="11" xfId="60" applyNumberFormat="1" applyFont="1" applyFill="1" applyBorder="1" applyAlignment="1">
      <alignment horizontal="right" wrapText="1"/>
      <protection/>
    </xf>
    <xf numFmtId="164" fontId="7" fillId="0" borderId="11" xfId="57" applyNumberFormat="1" applyFont="1" applyFill="1" applyBorder="1" applyAlignment="1">
      <alignment horizontal="right" wrapText="1"/>
      <protection/>
    </xf>
    <xf numFmtId="164" fontId="8" fillId="0" borderId="11" xfId="60" applyNumberFormat="1" applyFont="1" applyFill="1" applyBorder="1" applyAlignment="1">
      <alignment horizontal="right" wrapText="1"/>
      <protection/>
    </xf>
    <xf numFmtId="164" fontId="7" fillId="0" borderId="12" xfId="57" applyNumberFormat="1" applyFont="1" applyFill="1" applyBorder="1" applyAlignment="1">
      <alignment horizontal="right" wrapText="1"/>
      <protection/>
    </xf>
    <xf numFmtId="165" fontId="7" fillId="0" borderId="11" xfId="57" applyNumberFormat="1" applyFont="1" applyFill="1" applyBorder="1" applyAlignment="1">
      <alignment horizontal="right" wrapText="1"/>
      <protection/>
    </xf>
    <xf numFmtId="165" fontId="8" fillId="35" borderId="11" xfId="60" applyNumberFormat="1" applyFont="1" applyFill="1" applyBorder="1" applyAlignment="1">
      <alignment horizontal="right" wrapText="1"/>
      <protection/>
    </xf>
    <xf numFmtId="168" fontId="7" fillId="0" borderId="11" xfId="42" applyNumberFormat="1" applyFont="1" applyFill="1" applyBorder="1" applyAlignment="1">
      <alignment horizontal="right" wrapText="1"/>
    </xf>
    <xf numFmtId="168" fontId="7" fillId="0" borderId="12" xfId="42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4" fillId="0" borderId="13" xfId="60" applyFont="1" applyBorder="1" applyAlignment="1">
      <alignment horizontal="center"/>
      <protection/>
    </xf>
    <xf numFmtId="0" fontId="4" fillId="0" borderId="14" xfId="60" applyFont="1" applyBorder="1" applyAlignment="1">
      <alignment horizontal="center" wrapText="1"/>
      <protection/>
    </xf>
    <xf numFmtId="0" fontId="6" fillId="0" borderId="15" xfId="60" applyNumberFormat="1" applyFont="1" applyBorder="1" applyAlignment="1">
      <alignment horizontal="center" wrapText="1"/>
      <protection/>
    </xf>
    <xf numFmtId="0" fontId="9" fillId="0" borderId="16" xfId="58" applyFont="1" applyFill="1" applyBorder="1" applyAlignment="1">
      <alignment wrapText="1"/>
      <protection/>
    </xf>
    <xf numFmtId="49" fontId="9" fillId="0" borderId="17" xfId="57" applyNumberFormat="1" applyFont="1" applyFill="1" applyBorder="1" applyAlignment="1">
      <alignment horizontal="right" wrapText="1"/>
      <protection/>
    </xf>
    <xf numFmtId="3" fontId="7" fillId="0" borderId="17" xfId="57" applyNumberFormat="1" applyFont="1" applyFill="1" applyBorder="1" applyAlignment="1">
      <alignment horizontal="right" wrapText="1"/>
      <protection/>
    </xf>
    <xf numFmtId="165" fontId="7" fillId="0" borderId="17" xfId="57" applyNumberFormat="1" applyFont="1" applyFill="1" applyBorder="1" applyAlignment="1">
      <alignment horizontal="right" wrapText="1"/>
      <protection/>
    </xf>
    <xf numFmtId="164" fontId="7" fillId="0" borderId="17" xfId="57" applyNumberFormat="1" applyFont="1" applyFill="1" applyBorder="1" applyAlignment="1">
      <alignment horizontal="right" wrapText="1"/>
      <protection/>
    </xf>
    <xf numFmtId="3" fontId="7" fillId="0" borderId="18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4" fontId="9" fillId="0" borderId="0" xfId="0" applyNumberFormat="1" applyFont="1" applyAlignment="1">
      <alignment/>
    </xf>
    <xf numFmtId="4" fontId="15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5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53" applyFont="1" applyAlignment="1" applyProtection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3" xfId="57"/>
    <cellStyle name="Normal 34" xfId="58"/>
    <cellStyle name="Normal 37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75" zoomScaleNormal="75" zoomScalePageLayoutView="0" workbookViewId="0" topLeftCell="A1">
      <selection activeCell="C13" sqref="C13"/>
    </sheetView>
  </sheetViews>
  <sheetFormatPr defaultColWidth="9.140625" defaultRowHeight="12.75"/>
  <cols>
    <col min="1" max="1" width="44.7109375" style="0" customWidth="1"/>
    <col min="2" max="2" width="11.28125" style="1" customWidth="1"/>
    <col min="3" max="3" width="12.8515625" style="1" customWidth="1"/>
    <col min="4" max="4" width="10.421875" style="1" customWidth="1"/>
    <col min="5" max="6" width="16.28125" style="1" customWidth="1"/>
    <col min="7" max="7" width="55.7109375" style="0" customWidth="1"/>
  </cols>
  <sheetData>
    <row r="1" spans="7:8" s="65" customFormat="1" ht="15.75">
      <c r="G1" s="68" t="s">
        <v>48</v>
      </c>
      <c r="H1" s="67"/>
    </row>
    <row r="2" spans="7:8" s="65" customFormat="1" ht="15.75">
      <c r="G2" s="68" t="s">
        <v>49</v>
      </c>
      <c r="H2" s="67"/>
    </row>
    <row r="3" spans="7:8" s="65" customFormat="1" ht="16.5" customHeight="1">
      <c r="G3" s="68" t="s">
        <v>51</v>
      </c>
      <c r="H3" s="67"/>
    </row>
    <row r="4" spans="1:7" ht="49.5" customHeight="1">
      <c r="A4" s="69" t="s">
        <v>47</v>
      </c>
      <c r="B4" s="69"/>
      <c r="C4" s="69"/>
      <c r="D4" s="69"/>
      <c r="E4" s="69"/>
      <c r="F4" s="69"/>
      <c r="G4" s="69"/>
    </row>
    <row r="5" spans="1:7" ht="16.5" customHeight="1" thickBot="1">
      <c r="A5" s="51"/>
      <c r="B5" s="51"/>
      <c r="C5" s="51"/>
      <c r="D5" s="51"/>
      <c r="E5" s="51"/>
      <c r="F5" s="51"/>
      <c r="G5" s="51"/>
    </row>
    <row r="6" spans="1:7" ht="45.75" customHeight="1">
      <c r="A6" s="52" t="s">
        <v>0</v>
      </c>
      <c r="B6" s="53" t="s">
        <v>1</v>
      </c>
      <c r="C6" s="53" t="s">
        <v>34</v>
      </c>
      <c r="D6" s="53" t="s">
        <v>50</v>
      </c>
      <c r="E6" s="53" t="s">
        <v>39</v>
      </c>
      <c r="F6" s="53" t="s">
        <v>42</v>
      </c>
      <c r="G6" s="54" t="s">
        <v>40</v>
      </c>
    </row>
    <row r="7" spans="1:7" ht="63.75" customHeight="1" thickBot="1">
      <c r="A7" s="55" t="s">
        <v>16</v>
      </c>
      <c r="B7" s="56" t="s">
        <v>32</v>
      </c>
      <c r="C7" s="57">
        <v>2248883</v>
      </c>
      <c r="D7" s="58">
        <v>1.12002</v>
      </c>
      <c r="E7" s="59">
        <f>C7*D7</f>
        <v>2518793.93766</v>
      </c>
      <c r="F7" s="57">
        <v>269911</v>
      </c>
      <c r="G7" s="60" t="s">
        <v>41</v>
      </c>
    </row>
    <row r="10" spans="1:10" s="61" customFormat="1" ht="15.75">
      <c r="A10" s="61" t="s">
        <v>45</v>
      </c>
      <c r="B10" s="70" t="s">
        <v>46</v>
      </c>
      <c r="C10" s="70"/>
      <c r="D10" s="70"/>
      <c r="E10" s="70"/>
      <c r="F10" s="70"/>
      <c r="G10" s="70"/>
      <c r="H10" s="70"/>
      <c r="I10" s="70"/>
      <c r="J10" s="70"/>
    </row>
    <row r="11" spans="6:10" s="61" customFormat="1" ht="15.75">
      <c r="F11" s="62"/>
      <c r="G11" s="62"/>
      <c r="H11" s="63"/>
      <c r="I11" s="62"/>
      <c r="J11" s="64"/>
    </row>
    <row r="12" spans="1:10" s="61" customFormat="1" ht="15.75">
      <c r="A12" s="65" t="s">
        <v>52</v>
      </c>
      <c r="F12" s="62"/>
      <c r="G12" s="62"/>
      <c r="H12" s="63"/>
      <c r="I12" s="62"/>
      <c r="J12" s="64"/>
    </row>
    <row r="13" spans="1:10" s="61" customFormat="1" ht="15.75">
      <c r="A13" s="65"/>
      <c r="F13" s="62"/>
      <c r="G13" s="62"/>
      <c r="H13" s="63"/>
      <c r="I13" s="62"/>
      <c r="J13" s="64"/>
    </row>
    <row r="14" spans="1:10" s="61" customFormat="1" ht="15.75">
      <c r="A14" s="73" t="s">
        <v>43</v>
      </c>
      <c r="F14" s="62"/>
      <c r="G14" s="62"/>
      <c r="H14" s="63"/>
      <c r="I14" s="62"/>
      <c r="J14" s="64"/>
    </row>
    <row r="15" spans="1:10" s="61" customFormat="1" ht="15.75">
      <c r="A15" s="66" t="s">
        <v>44</v>
      </c>
      <c r="F15" s="62"/>
      <c r="G15" s="62"/>
      <c r="H15" s="63"/>
      <c r="I15" s="62"/>
      <c r="J15" s="64"/>
    </row>
    <row r="16" ht="12.75">
      <c r="A16" s="72"/>
    </row>
    <row r="17" ht="12.75">
      <c r="A17" s="72"/>
    </row>
    <row r="18" ht="12.75">
      <c r="A18" s="72"/>
    </row>
    <row r="19" ht="12.75">
      <c r="A19" s="72"/>
    </row>
  </sheetData>
  <sheetProtection/>
  <mergeCells count="2">
    <mergeCell ref="A4:G4"/>
    <mergeCell ref="B10:J10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scale="85" r:id="rId1"/>
  <ignoredErrors>
    <ignoredError sqref="B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54.421875" style="0" customWidth="1"/>
    <col min="2" max="2" width="11.28125" style="1" customWidth="1"/>
    <col min="3" max="3" width="12.8515625" style="1" customWidth="1"/>
    <col min="4" max="7" width="16.28125" style="1" customWidth="1"/>
    <col min="8" max="8" width="15.28125" style="2" customWidth="1"/>
    <col min="9" max="9" width="9.421875" style="0" customWidth="1"/>
  </cols>
  <sheetData>
    <row r="1" spans="1:8" ht="40.5" customHeight="1">
      <c r="A1" s="71" t="s">
        <v>33</v>
      </c>
      <c r="B1" s="71"/>
      <c r="C1" s="71"/>
      <c r="D1" s="71"/>
      <c r="E1" s="71"/>
      <c r="F1" s="71"/>
      <c r="G1" s="71"/>
      <c r="H1" s="71"/>
    </row>
    <row r="3" spans="1:8" ht="45.75" customHeight="1">
      <c r="A3" s="3" t="s">
        <v>0</v>
      </c>
      <c r="B3" s="4" t="s">
        <v>1</v>
      </c>
      <c r="C3" s="4" t="s">
        <v>34</v>
      </c>
      <c r="D3" s="4" t="s">
        <v>35</v>
      </c>
      <c r="E3" s="4" t="s">
        <v>37</v>
      </c>
      <c r="F3" s="4" t="s">
        <v>38</v>
      </c>
      <c r="G3" s="4" t="s">
        <v>36</v>
      </c>
      <c r="H3" s="5" t="s">
        <v>2</v>
      </c>
    </row>
    <row r="4" spans="1:8" ht="15">
      <c r="A4" s="6"/>
      <c r="B4" s="7"/>
      <c r="C4" s="7"/>
      <c r="D4" s="7"/>
      <c r="E4" s="7"/>
      <c r="F4" s="7"/>
      <c r="G4" s="7"/>
      <c r="H4" s="8"/>
    </row>
    <row r="5" spans="1:9" ht="15">
      <c r="A5" s="9" t="s">
        <v>3</v>
      </c>
      <c r="B5" s="10"/>
      <c r="C5" s="35"/>
      <c r="D5" s="41"/>
      <c r="E5" s="41"/>
      <c r="F5" s="41"/>
      <c r="G5" s="35"/>
      <c r="H5" s="11">
        <f>H6+H7+H8+H9+H10+H40</f>
        <v>676141.5963671328</v>
      </c>
      <c r="I5" s="12"/>
    </row>
    <row r="6" spans="1:8" ht="15">
      <c r="A6" s="13" t="s">
        <v>4</v>
      </c>
      <c r="B6" s="14"/>
      <c r="C6" s="36"/>
      <c r="D6" s="42"/>
      <c r="E6" s="42"/>
      <c r="F6" s="42"/>
      <c r="G6" s="36"/>
      <c r="H6" s="15">
        <f>H12+H16+H22+H29+H35+H46+H49</f>
        <v>217502.49590048063</v>
      </c>
    </row>
    <row r="7" spans="1:8" ht="15">
      <c r="A7" s="13" t="s">
        <v>5</v>
      </c>
      <c r="B7" s="14"/>
      <c r="C7" s="36"/>
      <c r="D7" s="42"/>
      <c r="E7" s="42"/>
      <c r="F7" s="42"/>
      <c r="G7" s="36"/>
      <c r="H7" s="15">
        <f>H17+H25+H30+H36</f>
        <v>15291</v>
      </c>
    </row>
    <row r="8" spans="1:8" ht="15">
      <c r="A8" s="13" t="s">
        <v>6</v>
      </c>
      <c r="B8" s="14"/>
      <c r="C8" s="36"/>
      <c r="D8" s="42"/>
      <c r="E8" s="42"/>
      <c r="F8" s="42"/>
      <c r="G8" s="36"/>
      <c r="H8" s="15">
        <f>H13+H18+H26+H31+H37+H50</f>
        <v>165084.18845234538</v>
      </c>
    </row>
    <row r="9" spans="1:8" ht="15">
      <c r="A9" s="13" t="s">
        <v>7</v>
      </c>
      <c r="B9" s="14"/>
      <c r="C9" s="36"/>
      <c r="D9" s="42"/>
      <c r="E9" s="42"/>
      <c r="F9" s="42"/>
      <c r="G9" s="36"/>
      <c r="H9" s="16">
        <f>H14+H19+H27+H38+H44+H47+H51</f>
        <v>37768.912014306916</v>
      </c>
    </row>
    <row r="10" spans="1:8" ht="15">
      <c r="A10" s="13" t="s">
        <v>8</v>
      </c>
      <c r="B10" s="14"/>
      <c r="C10" s="36"/>
      <c r="D10" s="42"/>
      <c r="E10" s="42"/>
      <c r="F10" s="42"/>
      <c r="G10" s="36"/>
      <c r="H10" s="16">
        <f>H20</f>
        <v>238272</v>
      </c>
    </row>
    <row r="11" spans="1:8" ht="14.25">
      <c r="A11" s="17" t="s">
        <v>9</v>
      </c>
      <c r="B11" s="18"/>
      <c r="C11" s="37"/>
      <c r="D11" s="43"/>
      <c r="E11" s="43"/>
      <c r="F11" s="43"/>
      <c r="G11" s="37"/>
      <c r="H11" s="19">
        <f>H12+H13+H14</f>
        <v>14492.093057132934</v>
      </c>
    </row>
    <row r="12" spans="1:8" ht="15">
      <c r="A12" s="20" t="s">
        <v>4</v>
      </c>
      <c r="B12" s="21" t="s">
        <v>10</v>
      </c>
      <c r="C12" s="38">
        <v>16328</v>
      </c>
      <c r="D12" s="47">
        <v>1.192</v>
      </c>
      <c r="E12" s="44">
        <f>C12*D12</f>
        <v>19462.976</v>
      </c>
      <c r="F12" s="44">
        <v>19000</v>
      </c>
      <c r="G12" s="38">
        <f>E12-F12</f>
        <v>462.97599999999875</v>
      </c>
      <c r="H12" s="22">
        <v>462.4959004806333</v>
      </c>
    </row>
    <row r="13" spans="1:8" ht="15">
      <c r="A13" s="20" t="s">
        <v>6</v>
      </c>
      <c r="B13" s="21" t="s">
        <v>12</v>
      </c>
      <c r="C13" s="38">
        <v>24009</v>
      </c>
      <c r="D13" s="47">
        <v>1.238</v>
      </c>
      <c r="E13" s="44">
        <f>C13*D13</f>
        <v>29723.142</v>
      </c>
      <c r="F13" s="44">
        <v>26500</v>
      </c>
      <c r="G13" s="38">
        <f>E13-F13</f>
        <v>3223.142</v>
      </c>
      <c r="H13" s="22">
        <v>7218.938452345388</v>
      </c>
    </row>
    <row r="14" spans="1:8" ht="15">
      <c r="A14" s="20" t="s">
        <v>7</v>
      </c>
      <c r="B14" s="21" t="s">
        <v>13</v>
      </c>
      <c r="C14" s="38">
        <v>10950</v>
      </c>
      <c r="D14" s="47">
        <v>1.124</v>
      </c>
      <c r="E14" s="44">
        <f>C14*D14</f>
        <v>12307.800000000001</v>
      </c>
      <c r="F14" s="44">
        <v>5500</v>
      </c>
      <c r="G14" s="38">
        <f>E14-F14</f>
        <v>6807.800000000001</v>
      </c>
      <c r="H14" s="22">
        <v>6810.658704306912</v>
      </c>
    </row>
    <row r="15" spans="1:8" ht="14.25" hidden="1">
      <c r="A15" s="17" t="s">
        <v>14</v>
      </c>
      <c r="B15" s="18"/>
      <c r="C15" s="37"/>
      <c r="D15" s="48"/>
      <c r="E15" s="43"/>
      <c r="F15" s="43"/>
      <c r="G15" s="37"/>
      <c r="H15" s="19">
        <f>H16+H17+H18+H19+H20</f>
        <v>522999</v>
      </c>
    </row>
    <row r="16" spans="1:8" ht="15" hidden="1">
      <c r="A16" s="20" t="s">
        <v>4</v>
      </c>
      <c r="B16" s="21" t="s">
        <v>15</v>
      </c>
      <c r="C16" s="38"/>
      <c r="D16" s="47"/>
      <c r="E16" s="44"/>
      <c r="F16" s="44"/>
      <c r="G16" s="38"/>
      <c r="H16" s="22">
        <v>170453</v>
      </c>
    </row>
    <row r="17" spans="1:8" ht="15" hidden="1">
      <c r="A17" s="20" t="s">
        <v>5</v>
      </c>
      <c r="B17" s="21" t="s">
        <v>11</v>
      </c>
      <c r="C17" s="38"/>
      <c r="D17" s="47"/>
      <c r="E17" s="44"/>
      <c r="F17" s="44"/>
      <c r="G17" s="38"/>
      <c r="H17" s="22">
        <v>3953</v>
      </c>
    </row>
    <row r="18" spans="1:8" ht="15" hidden="1">
      <c r="A18" s="20" t="s">
        <v>6</v>
      </c>
      <c r="B18" s="21" t="s">
        <v>12</v>
      </c>
      <c r="C18" s="38"/>
      <c r="D18" s="47"/>
      <c r="E18" s="44"/>
      <c r="F18" s="44"/>
      <c r="G18" s="38"/>
      <c r="H18" s="22">
        <v>101448</v>
      </c>
    </row>
    <row r="19" spans="1:8" ht="15" hidden="1">
      <c r="A19" s="20" t="s">
        <v>7</v>
      </c>
      <c r="B19" s="21" t="s">
        <v>13</v>
      </c>
      <c r="C19" s="38"/>
      <c r="D19" s="47"/>
      <c r="E19" s="44"/>
      <c r="F19" s="44"/>
      <c r="G19" s="38"/>
      <c r="H19" s="22">
        <v>8873</v>
      </c>
    </row>
    <row r="20" spans="1:8" ht="15" hidden="1">
      <c r="A20" s="20" t="s">
        <v>16</v>
      </c>
      <c r="B20" s="21" t="s">
        <v>32</v>
      </c>
      <c r="C20" s="38"/>
      <c r="D20" s="47"/>
      <c r="E20" s="44"/>
      <c r="F20" s="44"/>
      <c r="G20" s="38"/>
      <c r="H20" s="22">
        <v>238272</v>
      </c>
    </row>
    <row r="21" spans="1:8" ht="14.25">
      <c r="A21" s="17" t="s">
        <v>17</v>
      </c>
      <c r="B21" s="18"/>
      <c r="C21" s="37"/>
      <c r="D21" s="48"/>
      <c r="E21" s="43"/>
      <c r="F21" s="43"/>
      <c r="G21" s="37"/>
      <c r="H21" s="19">
        <f>H22+H25+H26+H27</f>
        <v>47288</v>
      </c>
    </row>
    <row r="22" spans="1:8" ht="15">
      <c r="A22" s="20" t="s">
        <v>4</v>
      </c>
      <c r="B22" s="21" t="s">
        <v>15</v>
      </c>
      <c r="C22" s="38"/>
      <c r="D22" s="47"/>
      <c r="E22" s="44"/>
      <c r="F22" s="44"/>
      <c r="G22" s="38"/>
      <c r="H22" s="22">
        <f>H23+H24</f>
        <v>21164</v>
      </c>
    </row>
    <row r="23" spans="1:8" ht="15" hidden="1">
      <c r="A23" s="23" t="s">
        <v>18</v>
      </c>
      <c r="B23" s="21"/>
      <c r="C23" s="38"/>
      <c r="D23" s="47"/>
      <c r="E23" s="44"/>
      <c r="F23" s="44"/>
      <c r="G23" s="38"/>
      <c r="H23" s="24">
        <v>19064</v>
      </c>
    </row>
    <row r="24" spans="1:8" ht="15" hidden="1">
      <c r="A24" s="23" t="s">
        <v>19</v>
      </c>
      <c r="B24" s="21"/>
      <c r="C24" s="38"/>
      <c r="D24" s="47"/>
      <c r="E24" s="44"/>
      <c r="F24" s="44"/>
      <c r="G24" s="38"/>
      <c r="H24" s="24">
        <v>2100</v>
      </c>
    </row>
    <row r="25" spans="1:8" ht="15">
      <c r="A25" s="20" t="s">
        <v>5</v>
      </c>
      <c r="B25" s="21" t="s">
        <v>11</v>
      </c>
      <c r="C25" s="38"/>
      <c r="D25" s="47"/>
      <c r="E25" s="44"/>
      <c r="F25" s="44"/>
      <c r="G25" s="38"/>
      <c r="H25" s="25">
        <v>9150</v>
      </c>
    </row>
    <row r="26" spans="1:8" ht="15">
      <c r="A26" s="20" t="s">
        <v>6</v>
      </c>
      <c r="B26" s="21" t="s">
        <v>12</v>
      </c>
      <c r="C26" s="38"/>
      <c r="D26" s="47"/>
      <c r="E26" s="44"/>
      <c r="F26" s="44"/>
      <c r="G26" s="38"/>
      <c r="H26" s="25">
        <v>11274</v>
      </c>
    </row>
    <row r="27" spans="1:8" ht="15">
      <c r="A27" s="20" t="s">
        <v>7</v>
      </c>
      <c r="B27" s="21" t="s">
        <v>13</v>
      </c>
      <c r="C27" s="38"/>
      <c r="D27" s="47"/>
      <c r="E27" s="44"/>
      <c r="F27" s="44"/>
      <c r="G27" s="38"/>
      <c r="H27" s="25">
        <v>5700</v>
      </c>
    </row>
    <row r="28" spans="1:8" ht="14.25">
      <c r="A28" s="17" t="s">
        <v>20</v>
      </c>
      <c r="B28" s="18"/>
      <c r="C28" s="37"/>
      <c r="D28" s="48"/>
      <c r="E28" s="43"/>
      <c r="F28" s="43"/>
      <c r="G28" s="37"/>
      <c r="H28" s="19">
        <f>H29+H30+H31</f>
        <v>8858</v>
      </c>
    </row>
    <row r="29" spans="1:8" ht="15">
      <c r="A29" s="20" t="s">
        <v>4</v>
      </c>
      <c r="B29" s="21" t="s">
        <v>21</v>
      </c>
      <c r="C29" s="38"/>
      <c r="D29" s="47"/>
      <c r="E29" s="44"/>
      <c r="F29" s="44"/>
      <c r="G29" s="38"/>
      <c r="H29" s="22">
        <v>2506</v>
      </c>
    </row>
    <row r="30" spans="1:8" ht="15">
      <c r="A30" s="20" t="s">
        <v>5</v>
      </c>
      <c r="B30" s="21" t="s">
        <v>22</v>
      </c>
      <c r="C30" s="38"/>
      <c r="D30" s="47"/>
      <c r="E30" s="44"/>
      <c r="F30" s="44"/>
      <c r="G30" s="38"/>
      <c r="H30" s="22">
        <v>1715</v>
      </c>
    </row>
    <row r="31" spans="1:8" ht="15">
      <c r="A31" s="20" t="s">
        <v>6</v>
      </c>
      <c r="B31" s="21" t="s">
        <v>23</v>
      </c>
      <c r="C31" s="38"/>
      <c r="D31" s="47"/>
      <c r="E31" s="44"/>
      <c r="F31" s="44"/>
      <c r="G31" s="38"/>
      <c r="H31" s="22">
        <v>4637</v>
      </c>
    </row>
    <row r="32" spans="1:8" ht="15">
      <c r="A32" s="26"/>
      <c r="B32" s="21"/>
      <c r="C32" s="38"/>
      <c r="D32" s="47"/>
      <c r="E32" s="44"/>
      <c r="F32" s="44"/>
      <c r="G32" s="38"/>
      <c r="H32" s="22"/>
    </row>
    <row r="33" spans="1:8" ht="15">
      <c r="A33" s="20" t="s">
        <v>7</v>
      </c>
      <c r="B33" s="21" t="s">
        <v>13</v>
      </c>
      <c r="C33" s="38"/>
      <c r="D33" s="47"/>
      <c r="E33" s="44"/>
      <c r="F33" s="44"/>
      <c r="G33" s="38"/>
      <c r="H33" s="22">
        <v>0</v>
      </c>
    </row>
    <row r="34" spans="1:8" ht="14.25">
      <c r="A34" s="17" t="s">
        <v>24</v>
      </c>
      <c r="B34" s="18"/>
      <c r="C34" s="37"/>
      <c r="D34" s="48"/>
      <c r="E34" s="43"/>
      <c r="F34" s="43"/>
      <c r="G34" s="37"/>
      <c r="H34" s="19">
        <f>H35+H36+H37+H38</f>
        <v>8405</v>
      </c>
    </row>
    <row r="35" spans="1:8" s="27" customFormat="1" ht="15">
      <c r="A35" s="20" t="s">
        <v>4</v>
      </c>
      <c r="B35" s="21" t="s">
        <v>10</v>
      </c>
      <c r="C35" s="38"/>
      <c r="D35" s="44"/>
      <c r="E35" s="44"/>
      <c r="F35" s="44"/>
      <c r="G35" s="38"/>
      <c r="H35" s="22">
        <v>3304</v>
      </c>
    </row>
    <row r="36" spans="1:8" s="27" customFormat="1" ht="15">
      <c r="A36" s="20" t="s">
        <v>5</v>
      </c>
      <c r="B36" s="21" t="s">
        <v>11</v>
      </c>
      <c r="C36" s="38"/>
      <c r="D36" s="44"/>
      <c r="E36" s="44"/>
      <c r="F36" s="44"/>
      <c r="G36" s="38"/>
      <c r="H36" s="22">
        <v>473</v>
      </c>
    </row>
    <row r="37" spans="1:8" ht="15">
      <c r="A37" s="20" t="s">
        <v>6</v>
      </c>
      <c r="B37" s="21" t="s">
        <v>12</v>
      </c>
      <c r="C37" s="38"/>
      <c r="D37" s="44"/>
      <c r="E37" s="44"/>
      <c r="F37" s="44"/>
      <c r="G37" s="38"/>
      <c r="H37" s="22">
        <v>3818</v>
      </c>
    </row>
    <row r="38" spans="1:8" ht="15">
      <c r="A38" s="20" t="s">
        <v>7</v>
      </c>
      <c r="B38" s="21" t="s">
        <v>13</v>
      </c>
      <c r="C38" s="38"/>
      <c r="D38" s="44"/>
      <c r="E38" s="44"/>
      <c r="F38" s="44"/>
      <c r="G38" s="38"/>
      <c r="H38" s="22">
        <v>810</v>
      </c>
    </row>
    <row r="39" spans="1:8" ht="14.25">
      <c r="A39" s="17" t="s">
        <v>25</v>
      </c>
      <c r="B39" s="18"/>
      <c r="C39" s="37"/>
      <c r="D39" s="43"/>
      <c r="E39" s="43"/>
      <c r="F39" s="43"/>
      <c r="G39" s="37"/>
      <c r="H39" s="19">
        <f>H44+H40</f>
        <v>15175</v>
      </c>
    </row>
    <row r="40" spans="1:8" ht="14.25">
      <c r="A40" s="28" t="s">
        <v>26</v>
      </c>
      <c r="B40" s="29" t="s">
        <v>27</v>
      </c>
      <c r="C40" s="39"/>
      <c r="D40" s="45"/>
      <c r="E40" s="45"/>
      <c r="F40" s="45"/>
      <c r="G40" s="39"/>
      <c r="H40" s="30">
        <v>2223</v>
      </c>
    </row>
    <row r="41" spans="1:8" ht="15">
      <c r="A41" s="20" t="s">
        <v>4</v>
      </c>
      <c r="B41" s="21" t="s">
        <v>10</v>
      </c>
      <c r="C41" s="38"/>
      <c r="D41" s="44"/>
      <c r="E41" s="44"/>
      <c r="F41" s="44"/>
      <c r="G41" s="38"/>
      <c r="H41" s="22" t="s">
        <v>28</v>
      </c>
    </row>
    <row r="42" spans="1:8" ht="15">
      <c r="A42" s="20" t="s">
        <v>5</v>
      </c>
      <c r="B42" s="21" t="s">
        <v>11</v>
      </c>
      <c r="C42" s="38"/>
      <c r="D42" s="44"/>
      <c r="E42" s="44"/>
      <c r="F42" s="44"/>
      <c r="G42" s="38"/>
      <c r="H42" s="22" t="s">
        <v>28</v>
      </c>
    </row>
    <row r="43" spans="1:8" ht="15">
      <c r="A43" s="20" t="s">
        <v>6</v>
      </c>
      <c r="B43" s="21" t="s">
        <v>12</v>
      </c>
      <c r="C43" s="38"/>
      <c r="D43" s="44"/>
      <c r="E43" s="44"/>
      <c r="F43" s="44"/>
      <c r="G43" s="38"/>
      <c r="H43" s="22" t="s">
        <v>28</v>
      </c>
    </row>
    <row r="44" spans="1:8" ht="15">
      <c r="A44" s="20" t="s">
        <v>7</v>
      </c>
      <c r="B44" s="21" t="s">
        <v>13</v>
      </c>
      <c r="C44" s="38">
        <v>38975</v>
      </c>
      <c r="D44" s="47">
        <v>1.222</v>
      </c>
      <c r="E44" s="44">
        <f>C44*D44</f>
        <v>47627.45</v>
      </c>
      <c r="F44" s="44">
        <v>34680</v>
      </c>
      <c r="G44" s="38">
        <f>E44-F44</f>
        <v>12947.449999999997</v>
      </c>
      <c r="H44" s="22">
        <v>12952</v>
      </c>
    </row>
    <row r="45" spans="1:8" ht="14.25">
      <c r="A45" s="17" t="s">
        <v>29</v>
      </c>
      <c r="B45" s="18"/>
      <c r="C45" s="37"/>
      <c r="D45" s="43"/>
      <c r="E45" s="43"/>
      <c r="F45" s="43"/>
      <c r="G45" s="37"/>
      <c r="H45" s="19">
        <f>H46+H47</f>
        <v>2400</v>
      </c>
    </row>
    <row r="46" spans="1:8" ht="15">
      <c r="A46" s="20" t="s">
        <v>4</v>
      </c>
      <c r="B46" s="21" t="s">
        <v>10</v>
      </c>
      <c r="C46" s="38">
        <v>4621</v>
      </c>
      <c r="D46" s="47">
        <v>1.162</v>
      </c>
      <c r="E46" s="44">
        <f>D46*C46</f>
        <v>5369.602</v>
      </c>
      <c r="F46" s="44">
        <f>4621</f>
        <v>4621</v>
      </c>
      <c r="G46" s="38">
        <f>E46-F46</f>
        <v>748.6019999999999</v>
      </c>
      <c r="H46" s="31">
        <v>750</v>
      </c>
    </row>
    <row r="47" spans="1:8" ht="15">
      <c r="A47" s="20" t="s">
        <v>7</v>
      </c>
      <c r="B47" s="21" t="s">
        <v>13</v>
      </c>
      <c r="C47" s="38">
        <v>7409.81</v>
      </c>
      <c r="D47" s="47">
        <v>1.223</v>
      </c>
      <c r="E47" s="44">
        <f>D47*C47</f>
        <v>9062.19763</v>
      </c>
      <c r="F47" s="44">
        <v>7410</v>
      </c>
      <c r="G47" s="38">
        <f>E47-F47</f>
        <v>1652.1976300000006</v>
      </c>
      <c r="H47" s="22">
        <v>1650</v>
      </c>
    </row>
    <row r="48" spans="1:8" ht="14.25">
      <c r="A48" s="17" t="s">
        <v>30</v>
      </c>
      <c r="B48" s="18"/>
      <c r="C48" s="37"/>
      <c r="D48" s="43"/>
      <c r="E48" s="43"/>
      <c r="F48" s="43"/>
      <c r="G48" s="37"/>
      <c r="H48" s="19">
        <f>H49+H50+H51</f>
        <v>56524.50331</v>
      </c>
    </row>
    <row r="49" spans="1:8" ht="26.25">
      <c r="A49" s="20" t="s">
        <v>4</v>
      </c>
      <c r="B49" s="21" t="s">
        <v>31</v>
      </c>
      <c r="C49" s="38">
        <v>149823</v>
      </c>
      <c r="D49" s="49">
        <v>1.145</v>
      </c>
      <c r="E49" s="44">
        <f>C49*D49</f>
        <v>171547.335</v>
      </c>
      <c r="F49" s="44">
        <v>152723</v>
      </c>
      <c r="G49" s="38">
        <f>E49-F49</f>
        <v>18824.334999999992</v>
      </c>
      <c r="H49" s="22">
        <v>18863</v>
      </c>
    </row>
    <row r="50" spans="1:8" ht="12.75" customHeight="1">
      <c r="A50" s="20" t="s">
        <v>6</v>
      </c>
      <c r="B50" s="21" t="s">
        <v>23</v>
      </c>
      <c r="C50" s="38">
        <v>162360</v>
      </c>
      <c r="D50" s="49">
        <v>1.225</v>
      </c>
      <c r="E50" s="44">
        <f>C50*D50</f>
        <v>198891</v>
      </c>
      <c r="F50" s="44">
        <v>162220</v>
      </c>
      <c r="G50" s="38">
        <f>E50-F50</f>
        <v>36671</v>
      </c>
      <c r="H50" s="25">
        <v>36688.25</v>
      </c>
    </row>
    <row r="51" spans="1:8" ht="15">
      <c r="A51" s="32" t="s">
        <v>7</v>
      </c>
      <c r="B51" s="33" t="s">
        <v>13</v>
      </c>
      <c r="C51" s="40">
        <v>9443</v>
      </c>
      <c r="D51" s="50">
        <v>1.191</v>
      </c>
      <c r="E51" s="44">
        <f>C51*D51</f>
        <v>11246.613000000001</v>
      </c>
      <c r="F51" s="46">
        <v>10278</v>
      </c>
      <c r="G51" s="40">
        <f>E51-F51</f>
        <v>968.6130000000012</v>
      </c>
      <c r="H51" s="34">
        <v>973.25331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Informatīvais ziņojums "Par situācijas stabilizēšanu valsts sociālās aprūpes centros"</dc:title>
  <dc:subject>3.pielikums</dc:subject>
  <dc:creator>Aija Grīnberga</dc:creator>
  <cp:keywords>3.pielikums</cp:keywords>
  <dc:description>Aija.Grinberga@lm.gov.lv  67021624</dc:description>
  <cp:lastModifiedBy>Egita Dorozkina</cp:lastModifiedBy>
  <cp:lastPrinted>2012-05-25T12:04:32Z</cp:lastPrinted>
  <dcterms:created xsi:type="dcterms:W3CDTF">2012-03-07T10:03:18Z</dcterms:created>
  <dcterms:modified xsi:type="dcterms:W3CDTF">2012-06-15T16:39:08Z</dcterms:modified>
  <cp:category/>
  <cp:version/>
  <cp:contentType/>
  <cp:contentStatus/>
</cp:coreProperties>
</file>