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3"/>
  </bookViews>
  <sheets>
    <sheet name="GMI" sheetId="1" r:id="rId1"/>
    <sheet name="GMI_kops" sheetId="2" r:id="rId2"/>
    <sheet name="DZ" sheetId="3" r:id="rId3"/>
    <sheet name="DZ_kops" sheetId="4" r:id="rId4"/>
  </sheets>
  <definedNames/>
  <calcPr fullCalcOnLoad="1"/>
</workbook>
</file>

<file path=xl/sharedStrings.xml><?xml version="1.0" encoding="utf-8"?>
<sst xmlns="http://schemas.openxmlformats.org/spreadsheetml/2006/main" count="153" uniqueCount="98">
  <si>
    <t>pašvaldību finansējums, Ls</t>
  </si>
  <si>
    <t>Gads</t>
  </si>
  <si>
    <t>Mēnesis</t>
  </si>
  <si>
    <t>Dzīvokļa pabalsta saņēmēju  skaits</t>
  </si>
  <si>
    <t>Dzīvokļa pabalsta vidējais apmērs personai mēnesī</t>
  </si>
  <si>
    <t xml:space="preserve">Apkures sezona* </t>
  </si>
  <si>
    <t>Neapkures sezona*</t>
  </si>
  <si>
    <t>neapkures sezonas</t>
  </si>
  <si>
    <t>apkures sezonas</t>
  </si>
  <si>
    <t>kopā</t>
  </si>
  <si>
    <t>9 (4*6)</t>
  </si>
  <si>
    <t>10 (9*20%)</t>
  </si>
  <si>
    <t>12 (11*20%)</t>
  </si>
  <si>
    <t>13 (9+11)</t>
  </si>
  <si>
    <t>14 (10+12)</t>
  </si>
  <si>
    <t>decembris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</si>
  <si>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</si>
  <si>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</si>
  <si>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</si>
  <si>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</si>
  <si>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</si>
  <si>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</si>
  <si>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</si>
  <si>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</si>
  <si>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</si>
  <si>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</si>
  <si>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</si>
  <si>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X</t>
  </si>
  <si>
    <t>PAVISAM KOPĀ</t>
  </si>
  <si>
    <t>10 (9*50%)</t>
  </si>
  <si>
    <t>GMI pabalsta saņēmēju  skaits</t>
  </si>
  <si>
    <t>informatīvajam ziņojumam</t>
  </si>
  <si>
    <t>Ministru prezidents,</t>
  </si>
  <si>
    <t>reģionālās attīstības un pašvaldību lietu ministrs          </t>
  </si>
  <si>
    <t>V.Dombrovskis</t>
  </si>
  <si>
    <t>Vīza:</t>
  </si>
  <si>
    <t xml:space="preserve">Reģionālās attīstības un  pašvaldību lietu ministrijas valsts sekretāre  </t>
  </si>
  <si>
    <t>L.Straujuma</t>
  </si>
  <si>
    <t>Ieva Dēze</t>
  </si>
  <si>
    <t>67770471, ieva.deze@raplm.gov.lv</t>
  </si>
  <si>
    <t>“Par Sociālās drošības tīkla stratēģijas ieviešanas</t>
  </si>
  <si>
    <t>gaitu 2010.gada 3.ceturksnī”</t>
  </si>
  <si>
    <t xml:space="preserve">Finansējuma apguves prognozes GMI pabalstam 2010.gadā  </t>
  </si>
  <si>
    <t>GMI pabalsta vidējais apmērs personai mēnesī, Ls</t>
  </si>
  <si>
    <t xml:space="preserve">GMI pabalstam faktiski izlietotais </t>
  </si>
  <si>
    <t>GMI pabalstam prognozētais no oktobra līdz decembrim</t>
  </si>
  <si>
    <t>Faktiskais*</t>
  </si>
  <si>
    <t>Prognozētais*</t>
  </si>
  <si>
    <t>Faktiskais **</t>
  </si>
  <si>
    <t xml:space="preserve">Prognozētais**          </t>
  </si>
  <si>
    <t>pašvaldību finansējums atbilstoši iesniegtajiem pašvaldību  ikmēneša pieprasījumiem,Ls</t>
  </si>
  <si>
    <t>LM līdzfinansējums,Ls***</t>
  </si>
  <si>
    <t>LM līdzfinansējums, Ls***</t>
  </si>
  <si>
    <t>2010.gadā KOPĀ</t>
  </si>
  <si>
    <r>
      <t xml:space="preserve">* 1) </t>
    </r>
    <r>
      <rPr>
        <b/>
        <sz val="9"/>
        <rFont val="Arial"/>
        <family val="2"/>
      </rPr>
      <t>ailē Nr.3</t>
    </r>
    <r>
      <rPr>
        <sz val="9"/>
        <rFont val="Arial"/>
        <family val="0"/>
      </rPr>
      <t xml:space="preserve"> norādīts faktiskais GMI pabalsta saņēmēju skaits atbilstoši pašvaldību iesniegtajiem ikmēneša statistikas operatīvajiem pārskatiem</t>
    </r>
  </si>
  <si>
    <r>
      <t xml:space="preserve">** 1) </t>
    </r>
    <r>
      <rPr>
        <b/>
        <sz val="9"/>
        <rFont val="Arial"/>
        <family val="2"/>
      </rPr>
      <t>ailē Nr.5</t>
    </r>
    <r>
      <rPr>
        <sz val="9"/>
        <rFont val="Arial"/>
        <family val="0"/>
      </rPr>
      <t xml:space="preserve"> norādīti dati atbilstoši pašvaldību iesniegtajiem ikmēneša statistikas operatīvajiem pārskatiem</t>
    </r>
  </si>
  <si>
    <t>***LM valsts līdzfinansējuma piešķiršanu kārtējā mēnesī veic par pašvaldību iepriekšējā mēnesī GMI pabalstam faktiski izmaksātā finansējuma apmēru</t>
  </si>
  <si>
    <t>Sociālās drošības tīkla stratēģijā (aktualizēta atbilstoši MK 01.09.2010. rīkojumam Nr.520) plānotais valsts līdzfinansējums  GMI pabalstam KOPĀ, t.sk.,</t>
  </si>
  <si>
    <t>Rezervētais finansējums FM programmā 02.00.00. "Līdzekļi neparedzētiem gadījumiem" (MK rīkojums Nr.520)</t>
  </si>
  <si>
    <t>Sākotnēji 2010.gadā Sociālās drošības tīkla stratēģijā plānotais valsts līdzfinansējums  GMI pabalstam</t>
  </si>
  <si>
    <t>Pārdalītais finansējums starp Sociālās drošības tīkla stratēģijas pasākumiem(MK rīkojums Nr.552)</t>
  </si>
  <si>
    <t>Papildus piešķirtais finansējums uz 01.11.2010. no FM programmas 02.00.00."Līdzekļiem neparedzētajiem gadījumiem" (MK rīkojums Nr. 599)</t>
  </si>
  <si>
    <t>Faktiski izmaksātais GMI pabalstam valsts līdzfinansējums 2010.gada 10 mēnešos</t>
  </si>
  <si>
    <t xml:space="preserve">Valsts līdzfinansējuma atlikums uz 01.11.2010. </t>
  </si>
  <si>
    <t>Prognozētais valsts līdzfinansējums GMI pabalstam 2010.gadam no  novembra līdz decembrim</t>
  </si>
  <si>
    <t>Nepieciešamais finansējums valsts līdzfinansējuma nodrošināšanai GMI pabalsta izdevumu segšanai  - plāns pret faktu ( + atlikums/  - papildus nepieciešams)</t>
  </si>
  <si>
    <r>
      <t xml:space="preserve">Dzīvokļa pabalstam </t>
    </r>
    <r>
      <rPr>
        <b/>
        <sz val="10"/>
        <rFont val="Arial"/>
        <family val="2"/>
      </rPr>
      <t>faktiski</t>
    </r>
    <r>
      <rPr>
        <sz val="10"/>
        <rFont val="Arial"/>
        <family val="0"/>
      </rPr>
      <t xml:space="preserve"> izlietotais </t>
    </r>
  </si>
  <si>
    <r>
      <t xml:space="preserve">Dzīvokļa pabalstam </t>
    </r>
    <r>
      <rPr>
        <b/>
        <sz val="10"/>
        <rFont val="Arial"/>
        <family val="2"/>
      </rPr>
      <t>prognozētais</t>
    </r>
    <r>
      <rPr>
        <sz val="10"/>
        <rFont val="Arial"/>
        <family val="0"/>
      </rPr>
      <t xml:space="preserve"> no oktobra līdz decembrim</t>
    </r>
  </si>
  <si>
    <t>pašvaldību finansējums, atbilstoši iesniegtajiem pašvaldību ikmēneša pieprasījumiem, Ls</t>
  </si>
  <si>
    <t xml:space="preserve">LM līdzfinansējums, Ls**** </t>
  </si>
  <si>
    <t xml:space="preserve">pašvaldību finansējums,Ls </t>
  </si>
  <si>
    <t>LM līdzfinansējums, Ls****</t>
  </si>
  <si>
    <t>pašvaldību finansējums, Ls ***</t>
  </si>
  <si>
    <t>Vidējais mēnesī 2010.gada janvārī-septembrī</t>
  </si>
  <si>
    <t>Vidējais mēnesī ar pieaugumu**</t>
  </si>
  <si>
    <t>* 1) apkures sezonas mēneši : I,II,III,IV, X,XI,XII  Neapkures sezona (vasaras mēneši): V,VI,VII,VIII,IX.</t>
  </si>
  <si>
    <r>
      <t xml:space="preserve">  4) </t>
    </r>
    <r>
      <rPr>
        <b/>
        <sz val="10"/>
        <rFont val="Arial"/>
        <family val="2"/>
      </rPr>
      <t>ailē Nr.6</t>
    </r>
    <r>
      <rPr>
        <sz val="10"/>
        <rFont val="Arial"/>
        <family val="0"/>
      </rPr>
      <t xml:space="preserve"> norādīti dati no pašvaldību iesniegtajiem ikmēneša statistikas operatīvajiem pārskatiem. </t>
    </r>
  </si>
  <si>
    <t xml:space="preserve">****LM valsts līdzfinansējuma piešķiršanu kārtējā mēnesī veic par pašvaldību iepriekšējā mēnesī dzīvokļa pabalstam faktiski izmaksātā finansējuma apmēru </t>
  </si>
  <si>
    <t>Sociālās drošības tīkla stratēģijā (aktualizēta atbilstoši MK 01.09.2010.rīkojumam Nr.520) plānotais valsts līdzfinansējums  dzīvokļa pabalstam KOPĀ, t.sk.,</t>
  </si>
  <si>
    <t>Sākotnēji 2010.gadā Sociālās drošības tīkla stratēģijā plānotais valsts līdzfinansējums  dzīvokļa pabalsta līdzfinansēšanai</t>
  </si>
  <si>
    <t>Faktiski izmaksātais dzīvokļa pabalstam valsts līdzfinansējums 2010.gada 10 mēnešos</t>
  </si>
  <si>
    <t>Prognozētais valsts līdzfinansējums dzīvokļa pabalstam 2010.gadam no  novembra līdz decembrim</t>
  </si>
  <si>
    <t>Nepieciešamais finansējums valsts līdzfinansējuma nodrošināšanai dzīvokļa pabalsta izdevumu segšanai  - plāns pret faktu ( + atlikums/ - papildus nepieciešams)</t>
  </si>
  <si>
    <t>B VARIANTS - Finansējuma apguves prognozes GMI un dzīvokļa pabalsta izmaksu nodrošināšanai 2010.gadā</t>
  </si>
  <si>
    <t xml:space="preserve">2.pielikums </t>
  </si>
  <si>
    <t xml:space="preserve">Finansējuma apguves prognozes GMI pabalstam 2010.gadā kopsavilkums </t>
  </si>
  <si>
    <t xml:space="preserve">Finansējuma apguves prognozes dzīvokļa pabalstam 2010.gadā </t>
  </si>
  <si>
    <t xml:space="preserve">Finansējuma apguves prognozes dzīvokļa pabalstam 2010.gadā kopsavilkums </t>
  </si>
  <si>
    <r>
      <t xml:space="preserve">  2) </t>
    </r>
    <r>
      <rPr>
        <b/>
        <sz val="9"/>
        <rFont val="Arial"/>
        <family val="2"/>
      </rPr>
      <t>ailē Nr.4</t>
    </r>
    <r>
      <rPr>
        <sz val="9"/>
        <rFont val="Arial"/>
        <family val="0"/>
      </rPr>
      <t xml:space="preserve"> GMI pabalsta saņēmēju skaits prognozēts ar 11,57% pieaugumu mēnesī pret iepriekšējo mēnesi, 
pieņemot, ka pabalsta saņēmēju pieauguma temps līdz 2010.gada beigām saglabāsies vidēji kā janvāra-septembra periodā (11,57%). </t>
    </r>
  </si>
  <si>
    <r>
      <t xml:space="preserve">    2) </t>
    </r>
    <r>
      <rPr>
        <b/>
        <sz val="9"/>
        <rFont val="Arial"/>
        <family val="2"/>
      </rPr>
      <t>ailē Nr.6</t>
    </r>
    <r>
      <rPr>
        <sz val="9"/>
        <rFont val="Arial"/>
        <family val="0"/>
      </rPr>
      <t xml:space="preserve"> prognozēti dati, pieņemot, ka oktobrī-decembrī, GMI pabalsta vidējais apmērs personai mēnesī nepārsniegs lielāko reģistrēto 2009./2010.gada apkures sezonā faktisko pabalsta apmēru (decembrī Ls 32,57).</t>
    </r>
  </si>
  <si>
    <r>
      <t xml:space="preserve">  2) </t>
    </r>
    <r>
      <rPr>
        <b/>
        <sz val="10"/>
        <rFont val="Arial"/>
        <family val="2"/>
      </rPr>
      <t>ailē Nr.3 un Nr.4</t>
    </r>
    <r>
      <rPr>
        <sz val="10"/>
        <rFont val="Arial"/>
        <family val="0"/>
      </rPr>
      <t xml:space="preserve"> 2009.gada decembrī un 2010.gada janvārī-septembrī norādīts faktiskais dzīvokļa pabalsta saņēmēju skaits atbilstoši pašvaldību iesniegtajiem ikmēneša statistikas operatīvajiem pārskatiem, bet 2010.gada oktobrī - decembrī, kas ir apkures mēneši, dzīvokļa pabalsta saņēmēju skaits aprēķināts, ņemot vērā 2010.gada apkures sezonas mēnešos  (neieskaitot janvāri- skatīt 4.pielikumu) jau faktiski reģistrēto vidējo mēneša pieaugumu, kas bija 23,43%, piemēram, septembra mēneša faktiski reģistrētajam pabalsta saņēmēju skaitam (42 424) piemērojot prognozēto pieaugumu 23,43% (t.i.9 940) iegūstam prognozēto: 52 364 personas.</t>
    </r>
  </si>
  <si>
    <r>
      <t xml:space="preserve"> 3) </t>
    </r>
    <r>
      <rPr>
        <b/>
        <sz val="10"/>
        <rFont val="Arial"/>
        <family val="2"/>
      </rPr>
      <t>ailē Nr.5</t>
    </r>
    <r>
      <rPr>
        <sz val="10"/>
        <rFont val="Arial"/>
        <family val="0"/>
      </rPr>
      <t xml:space="preserve"> 2010.gada janvārī - aprīlī norādīts faktiskais dzīvokļa pabalsta vidējais apmērs (dati no pašvaldību iesniegtajiem ikmēneša statistikas operatīvajiem pārskatiem), bet oktobrī - decembrī - prognozētais apmērs, kas tiek pieņemts kā aprēķinātais vidējais dzīvokļa pabalsta apmērs 2010.gada janvārī-aprīlī (apkures sezonas mēneši) ar prognozēto pieaugumu 7,5% ( vidējais pieaugums mēnesī 2009.gada oktobrī - decembrī (atbilstoši Ls 31,08; Ls 31,80 un Ls 38,23)).</t>
    </r>
  </si>
  <si>
    <r>
      <t xml:space="preserve">** </t>
    </r>
    <r>
      <rPr>
        <b/>
        <sz val="10"/>
        <rFont val="Arial"/>
        <family val="2"/>
      </rPr>
      <t>5.ailē</t>
    </r>
    <r>
      <rPr>
        <sz val="10"/>
        <rFont val="Arial"/>
        <family val="0"/>
      </rPr>
      <t xml:space="preserve"> rindas "vidējais mēnesī ar pieaugumu" rādītājs tiek aprēķināts, pieņemot, ka </t>
    </r>
    <r>
      <rPr>
        <sz val="10"/>
        <rFont val="Arial"/>
        <family val="2"/>
      </rPr>
      <t>2010.gada oktobrī - decembrī dzīvokļa pabalsta vidējais apmērs mēnesī  varētu pieaugt vidēji par 7,5%, kā tas bija vērojams 2009.gada apkures sezonā laika periodā oktobris - decembris, tāpēc jau faktiski reģistrētais apkures sezonas mēnešos decembrī - aprīlī  vidējais dzīvokļa pabalsta apmērs Ls 35,55 tiek reizināts ar 7,5%, iegūstot prognozēto Ls 38,21.</t>
    </r>
  </si>
  <si>
    <t>1.tabula</t>
  </si>
  <si>
    <t>2.tabula</t>
  </si>
  <si>
    <t>3.tabula</t>
  </si>
  <si>
    <t>4.tabula</t>
  </si>
  <si>
    <t>03.12.2010. 13:38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</si>
</sst>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.0"/>
    <numFmt numFmtId="174" formatCode="#,##0.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8" xfId="0" applyBorder="1" applyAlignment="1">
      <alignment horizontal="center" wrapText="1"/>
    </xf>
    <xf numFmtId="4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/>
    </xf>
    <xf numFmtId="4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13" fillId="0" borderId="14" xfId="0" applyFont="1" applyBorder="1" applyAlignment="1">
      <alignment wrapText="1"/>
    </xf>
    <xf numFmtId="4" fontId="13" fillId="0" borderId="15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 wrapText="1"/>
    </xf>
    <xf numFmtId="4" fontId="5" fillId="0" borderId="15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4" fontId="13" fillId="0" borderId="17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3" fillId="0" borderId="3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selection activeCell="O11" sqref="O11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12.28125" style="0" customWidth="1"/>
    <col min="4" max="4" width="13.00390625" style="0" customWidth="1"/>
    <col min="5" max="5" width="13.57421875" style="0" customWidth="1"/>
    <col min="6" max="7" width="17.140625" style="0" customWidth="1"/>
    <col min="8" max="8" width="11.7109375" style="0" bestFit="1" customWidth="1"/>
    <col min="9" max="9" width="13.57421875" style="0" customWidth="1"/>
    <col min="10" max="10" width="12.57421875" style="0" customWidth="1"/>
    <col min="11" max="11" width="13.7109375" style="0" customWidth="1"/>
  </cols>
  <sheetData>
    <row r="1" ht="12.75">
      <c r="K1" s="22" t="s">
        <v>84</v>
      </c>
    </row>
    <row r="2" ht="12.75">
      <c r="K2" s="22" t="s">
        <v>31</v>
      </c>
    </row>
    <row r="3" ht="12.75">
      <c r="K3" s="22" t="s">
        <v>40</v>
      </c>
    </row>
    <row r="4" ht="12.75">
      <c r="K4" s="22" t="s">
        <v>41</v>
      </c>
    </row>
    <row r="6" spans="2:10" ht="18.75">
      <c r="B6" s="43" t="s">
        <v>83</v>
      </c>
      <c r="C6" s="43"/>
      <c r="D6" s="43"/>
      <c r="E6" s="43"/>
      <c r="F6" s="43"/>
      <c r="G6" s="43"/>
      <c r="H6" s="43"/>
      <c r="I6" s="43"/>
      <c r="J6" s="43"/>
    </row>
    <row r="8" ht="12.75">
      <c r="J8" s="88" t="s">
        <v>93</v>
      </c>
    </row>
    <row r="9" ht="18.75" customHeight="1">
      <c r="B9" s="7" t="s">
        <v>42</v>
      </c>
    </row>
    <row r="10" ht="13.5" thickBot="1"/>
    <row r="11" spans="1:10" ht="27" customHeight="1">
      <c r="A11" s="101" t="s">
        <v>1</v>
      </c>
      <c r="B11" s="103" t="s">
        <v>2</v>
      </c>
      <c r="C11" s="95" t="s">
        <v>30</v>
      </c>
      <c r="D11" s="95"/>
      <c r="E11" s="105" t="s">
        <v>43</v>
      </c>
      <c r="F11" s="106"/>
      <c r="G11" s="93" t="s">
        <v>44</v>
      </c>
      <c r="H11" s="94"/>
      <c r="I11" s="95" t="s">
        <v>45</v>
      </c>
      <c r="J11" s="96"/>
    </row>
    <row r="12" spans="1:10" ht="77.25" customHeight="1" thickBot="1">
      <c r="A12" s="102"/>
      <c r="B12" s="104"/>
      <c r="C12" s="27" t="s">
        <v>46</v>
      </c>
      <c r="D12" s="27" t="s">
        <v>47</v>
      </c>
      <c r="E12" s="27" t="s">
        <v>48</v>
      </c>
      <c r="F12" s="27" t="s">
        <v>49</v>
      </c>
      <c r="G12" s="27" t="s">
        <v>50</v>
      </c>
      <c r="H12" s="27" t="s">
        <v>51</v>
      </c>
      <c r="I12" s="27" t="s">
        <v>0</v>
      </c>
      <c r="J12" s="28" t="s">
        <v>52</v>
      </c>
    </row>
    <row r="13" spans="1:32" s="65" customFormat="1" ht="15" customHeight="1" thickBot="1">
      <c r="A13" s="29">
        <v>1</v>
      </c>
      <c r="B13" s="30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133" t="s">
        <v>10</v>
      </c>
      <c r="J13" s="135" t="s">
        <v>29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</row>
    <row r="14" spans="1:10" ht="12.75">
      <c r="A14" s="16">
        <v>2009</v>
      </c>
      <c r="B14" s="31" t="s">
        <v>15</v>
      </c>
      <c r="C14" s="32">
        <v>25534</v>
      </c>
      <c r="D14" s="32"/>
      <c r="E14" s="17">
        <v>32.57</v>
      </c>
      <c r="F14" s="33"/>
      <c r="G14" s="18">
        <v>902966.77</v>
      </c>
      <c r="H14" s="34">
        <v>0</v>
      </c>
      <c r="I14" s="33">
        <v>0</v>
      </c>
      <c r="J14" s="35">
        <v>0</v>
      </c>
    </row>
    <row r="15" spans="1:10" ht="12.75">
      <c r="A15" s="15">
        <v>2010</v>
      </c>
      <c r="B15" s="8" t="s">
        <v>16</v>
      </c>
      <c r="C15" s="36">
        <v>28783</v>
      </c>
      <c r="D15" s="36"/>
      <c r="E15" s="9">
        <v>26.75</v>
      </c>
      <c r="F15" s="37"/>
      <c r="G15" s="10">
        <v>788777.32</v>
      </c>
      <c r="H15" s="10">
        <v>451483.48</v>
      </c>
      <c r="I15" s="38">
        <v>0</v>
      </c>
      <c r="J15" s="39">
        <v>0</v>
      </c>
    </row>
    <row r="16" spans="1:10" ht="12.75">
      <c r="A16" s="15"/>
      <c r="B16" s="8" t="s">
        <v>17</v>
      </c>
      <c r="C16" s="36">
        <v>40094</v>
      </c>
      <c r="D16" s="36"/>
      <c r="E16" s="9">
        <v>27.11</v>
      </c>
      <c r="F16" s="37"/>
      <c r="G16" s="10">
        <v>1107773</v>
      </c>
      <c r="H16" s="10">
        <v>394388.74</v>
      </c>
      <c r="I16" s="38">
        <v>0</v>
      </c>
      <c r="J16" s="39">
        <v>0</v>
      </c>
    </row>
    <row r="17" spans="1:10" ht="12.75">
      <c r="A17" s="15"/>
      <c r="B17" s="8" t="s">
        <v>18</v>
      </c>
      <c r="C17" s="36">
        <v>48543</v>
      </c>
      <c r="D17" s="36"/>
      <c r="E17" s="9">
        <v>27.16</v>
      </c>
      <c r="F17" s="37"/>
      <c r="G17" s="10">
        <v>1359499.7</v>
      </c>
      <c r="H17" s="10">
        <v>551494.46</v>
      </c>
      <c r="I17" s="38">
        <v>0</v>
      </c>
      <c r="J17" s="39">
        <v>0</v>
      </c>
    </row>
    <row r="18" spans="1:10" ht="12.75">
      <c r="A18" s="15"/>
      <c r="B18" s="8" t="s">
        <v>19</v>
      </c>
      <c r="C18" s="36">
        <v>53348</v>
      </c>
      <c r="D18" s="36"/>
      <c r="E18" s="9">
        <v>27.47</v>
      </c>
      <c r="F18" s="37"/>
      <c r="G18" s="10">
        <v>1487484.52</v>
      </c>
      <c r="H18" s="10">
        <v>678377.95</v>
      </c>
      <c r="I18" s="38">
        <v>0</v>
      </c>
      <c r="J18" s="39">
        <v>0</v>
      </c>
    </row>
    <row r="19" spans="1:10" ht="12.75">
      <c r="A19" s="15"/>
      <c r="B19" s="8" t="s">
        <v>20</v>
      </c>
      <c r="C19" s="36">
        <v>55350</v>
      </c>
      <c r="D19" s="36"/>
      <c r="E19" s="9">
        <v>26.96</v>
      </c>
      <c r="F19" s="37"/>
      <c r="G19" s="10">
        <v>1558238.88</v>
      </c>
      <c r="H19" s="10">
        <v>743466.74</v>
      </c>
      <c r="I19" s="38">
        <v>0</v>
      </c>
      <c r="J19" s="39">
        <v>0</v>
      </c>
    </row>
    <row r="20" spans="1:10" ht="12.75">
      <c r="A20" s="15"/>
      <c r="B20" s="8" t="s">
        <v>21</v>
      </c>
      <c r="C20" s="36">
        <v>57657</v>
      </c>
      <c r="D20" s="36"/>
      <c r="E20" s="9">
        <v>27.71</v>
      </c>
      <c r="F20" s="37"/>
      <c r="G20" s="10">
        <v>1586279.38</v>
      </c>
      <c r="H20" s="10">
        <v>778677.02</v>
      </c>
      <c r="I20" s="36">
        <v>0</v>
      </c>
      <c r="J20" s="40">
        <v>0</v>
      </c>
    </row>
    <row r="21" spans="1:10" ht="12.75">
      <c r="A21" s="15"/>
      <c r="B21" s="8" t="s">
        <v>22</v>
      </c>
      <c r="C21" s="36">
        <v>60179</v>
      </c>
      <c r="D21" s="36"/>
      <c r="E21" s="9">
        <v>27.27</v>
      </c>
      <c r="F21" s="37"/>
      <c r="G21" s="10">
        <v>1639605.92</v>
      </c>
      <c r="H21" s="10">
        <v>793139.78</v>
      </c>
      <c r="I21" s="36">
        <v>0</v>
      </c>
      <c r="J21" s="40">
        <v>0</v>
      </c>
    </row>
    <row r="22" spans="1:10" ht="12.75">
      <c r="A22" s="15"/>
      <c r="B22" s="8" t="s">
        <v>23</v>
      </c>
      <c r="C22" s="36">
        <v>61984</v>
      </c>
      <c r="D22" s="36"/>
      <c r="E22" s="9">
        <v>27.28</v>
      </c>
      <c r="F22" s="37"/>
      <c r="G22" s="10">
        <v>1696103.36</v>
      </c>
      <c r="H22" s="10">
        <v>824419.85</v>
      </c>
      <c r="I22" s="36">
        <v>0</v>
      </c>
      <c r="J22" s="40">
        <v>0</v>
      </c>
    </row>
    <row r="23" spans="1:10" ht="12.75">
      <c r="A23" s="15"/>
      <c r="B23" s="8" t="s">
        <v>24</v>
      </c>
      <c r="C23" s="36">
        <v>66330</v>
      </c>
      <c r="D23" s="36"/>
      <c r="E23" s="9">
        <v>26.41</v>
      </c>
      <c r="F23" s="37"/>
      <c r="G23" s="10">
        <v>1774914.84</v>
      </c>
      <c r="H23" s="10">
        <v>847914.58</v>
      </c>
      <c r="I23" s="36">
        <v>0</v>
      </c>
      <c r="J23" s="40">
        <v>0</v>
      </c>
    </row>
    <row r="24" spans="1:10" ht="12.75">
      <c r="A24" s="15"/>
      <c r="B24" s="8" t="s">
        <v>25</v>
      </c>
      <c r="C24" s="36">
        <v>0</v>
      </c>
      <c r="D24" s="36">
        <f>(C23*11.57%)+C23</f>
        <v>74004.381</v>
      </c>
      <c r="E24" s="37">
        <v>0</v>
      </c>
      <c r="F24" s="9">
        <v>32.57</v>
      </c>
      <c r="G24" s="36">
        <v>0</v>
      </c>
      <c r="H24" s="10">
        <v>887457.5</v>
      </c>
      <c r="I24" s="10">
        <f>D24*F24</f>
        <v>2410322.6891699997</v>
      </c>
      <c r="J24" s="40">
        <v>0</v>
      </c>
    </row>
    <row r="25" spans="1:10" ht="12.75">
      <c r="A25" s="15"/>
      <c r="B25" s="8" t="s">
        <v>26</v>
      </c>
      <c r="C25" s="36">
        <v>0</v>
      </c>
      <c r="D25" s="36">
        <f>(D24*11.57%)+D24</f>
        <v>82566.6878817</v>
      </c>
      <c r="E25" s="37">
        <v>0</v>
      </c>
      <c r="F25" s="9">
        <v>32.57</v>
      </c>
      <c r="G25" s="36">
        <v>0</v>
      </c>
      <c r="H25" s="36">
        <v>0</v>
      </c>
      <c r="I25" s="10">
        <f>D25*F25</f>
        <v>2689197.024306969</v>
      </c>
      <c r="J25" s="41">
        <f>I24/2</f>
        <v>1205161.3445849998</v>
      </c>
    </row>
    <row r="26" spans="1:10" ht="13.5" thickBot="1">
      <c r="A26" s="66"/>
      <c r="B26" s="67" t="s">
        <v>15</v>
      </c>
      <c r="C26" s="68">
        <v>0</v>
      </c>
      <c r="D26" s="68">
        <f>(D25*11.57%)+D25</f>
        <v>92119.65366961269</v>
      </c>
      <c r="E26" s="69">
        <v>0</v>
      </c>
      <c r="F26" s="70">
        <v>32.57</v>
      </c>
      <c r="G26" s="68">
        <v>0</v>
      </c>
      <c r="H26" s="68">
        <v>0</v>
      </c>
      <c r="I26" s="71">
        <f>D26*F26</f>
        <v>3000337.120019285</v>
      </c>
      <c r="J26" s="72">
        <f>I25/2</f>
        <v>1344598.5121534844</v>
      </c>
    </row>
    <row r="27" spans="1:10" ht="13.5" thickBot="1">
      <c r="A27" s="97" t="s">
        <v>53</v>
      </c>
      <c r="B27" s="98"/>
      <c r="C27" s="73" t="s">
        <v>27</v>
      </c>
      <c r="D27" s="74" t="s">
        <v>27</v>
      </c>
      <c r="E27" s="75" t="s">
        <v>27</v>
      </c>
      <c r="F27" s="76" t="s">
        <v>27</v>
      </c>
      <c r="G27" s="77">
        <f>SUM(G15:G26)</f>
        <v>12998676.919999998</v>
      </c>
      <c r="H27" s="78">
        <f>SUM(H15:H26)</f>
        <v>6950820.1</v>
      </c>
      <c r="I27" s="77">
        <f>SUM(I20:I26)</f>
        <v>8099856.833496254</v>
      </c>
      <c r="J27" s="79">
        <f>SUM(J20:J26)</f>
        <v>2549759.8567384845</v>
      </c>
    </row>
    <row r="28" spans="1:10" ht="13.5" thickBot="1">
      <c r="A28" s="99" t="s">
        <v>28</v>
      </c>
      <c r="B28" s="100"/>
      <c r="C28" s="81" t="s">
        <v>27</v>
      </c>
      <c r="D28" s="82" t="s">
        <v>27</v>
      </c>
      <c r="E28" s="83" t="s">
        <v>27</v>
      </c>
      <c r="F28" s="80" t="s">
        <v>27</v>
      </c>
      <c r="G28" s="84">
        <f>G14+G27</f>
        <v>13901643.689999998</v>
      </c>
      <c r="H28" s="85">
        <f>H27</f>
        <v>6950820.1</v>
      </c>
      <c r="I28" s="84">
        <f>I14+I27</f>
        <v>8099856.833496254</v>
      </c>
      <c r="J28" s="86">
        <f>J14+J27</f>
        <v>2549759.8567384845</v>
      </c>
    </row>
    <row r="30" s="42" customFormat="1" ht="12">
      <c r="A30" s="42" t="s">
        <v>54</v>
      </c>
    </row>
    <row r="31" spans="1:10" s="42" customFormat="1" ht="24" customHeight="1">
      <c r="A31" s="90" t="s">
        <v>88</v>
      </c>
      <c r="B31" s="91"/>
      <c r="C31" s="91"/>
      <c r="D31" s="91"/>
      <c r="E31" s="91"/>
      <c r="F31" s="91"/>
      <c r="G31" s="91"/>
      <c r="H31" s="91"/>
      <c r="I31" s="91"/>
      <c r="J31" s="91"/>
    </row>
    <row r="32" s="42" customFormat="1" ht="12">
      <c r="A32" s="42" t="s">
        <v>55</v>
      </c>
    </row>
    <row r="33" spans="1:10" s="42" customFormat="1" ht="25.5" customHeight="1">
      <c r="A33" s="90" t="s">
        <v>89</v>
      </c>
      <c r="B33" s="92"/>
      <c r="C33" s="92"/>
      <c r="D33" s="92"/>
      <c r="E33" s="92"/>
      <c r="F33" s="92"/>
      <c r="G33" s="92"/>
      <c r="H33" s="92"/>
      <c r="I33" s="92"/>
      <c r="J33" s="92"/>
    </row>
    <row r="34" spans="1:5" ht="12.75">
      <c r="A34" s="42" t="s">
        <v>56</v>
      </c>
      <c r="E34" s="11"/>
    </row>
    <row r="36" ht="12.75">
      <c r="G36" s="12"/>
    </row>
    <row r="38" ht="12.75">
      <c r="G38" s="12"/>
    </row>
  </sheetData>
  <mergeCells count="10">
    <mergeCell ref="A31:J31"/>
    <mergeCell ref="A33:J33"/>
    <mergeCell ref="G11:H11"/>
    <mergeCell ref="I11:J11"/>
    <mergeCell ref="A27:B27"/>
    <mergeCell ref="A28:B28"/>
    <mergeCell ref="A11:A12"/>
    <mergeCell ref="B11:B12"/>
    <mergeCell ref="C11:D11"/>
    <mergeCell ref="E11:F11"/>
  </mergeCells>
  <printOptions/>
  <pageMargins left="0.75" right="0.75" top="0.41" bottom="0.68" header="0.38" footer="0.35"/>
  <pageSetup horizontalDpi="600" verticalDpi="600" orientation="landscape" paperSize="9" scale="90" r:id="rId1"/>
  <headerFooter alignWithMargins="0">
    <oddHeader>&amp;C1</oddHeader>
    <oddFooter>&amp;L&amp;"Times New Roman,Regular"&amp;9RAPLMp02_031210_strategija; 2.pielikums informatīvajam ziņojumam "Par Sociālās drošības tīkla stratēģijas ieviešanas gaitu 2010.gada 3.ceturksnī"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G11" sqref="G11"/>
    </sheetView>
  </sheetViews>
  <sheetFormatPr defaultColWidth="9.140625" defaultRowHeight="12.75"/>
  <cols>
    <col min="1" max="1" width="54.8515625" style="0" customWidth="1"/>
    <col min="2" max="2" width="20.8515625" style="0" customWidth="1"/>
    <col min="3" max="3" width="11.57421875" style="0" customWidth="1"/>
  </cols>
  <sheetData>
    <row r="1" ht="12.75">
      <c r="B1" s="88" t="s">
        <v>94</v>
      </c>
    </row>
    <row r="2" ht="12.75">
      <c r="B2" s="88"/>
    </row>
    <row r="3" ht="12.75">
      <c r="B3" s="88"/>
    </row>
    <row r="4" ht="15.75">
      <c r="A4" s="44" t="s">
        <v>85</v>
      </c>
    </row>
    <row r="5" spans="1:2" ht="15.75">
      <c r="A5" s="107"/>
      <c r="B5" s="107"/>
    </row>
    <row r="6" spans="1:2" s="21" customFormat="1" ht="47.25">
      <c r="A6" s="49" t="s">
        <v>57</v>
      </c>
      <c r="B6" s="50">
        <v>9655039</v>
      </c>
    </row>
    <row r="7" spans="1:2" ht="31.5">
      <c r="A7" s="51" t="s">
        <v>58</v>
      </c>
      <c r="B7" s="52">
        <v>3047515</v>
      </c>
    </row>
    <row r="8" spans="1:2" ht="31.5">
      <c r="A8" s="53" t="s">
        <v>59</v>
      </c>
      <c r="B8" s="52">
        <v>4739286</v>
      </c>
    </row>
    <row r="9" spans="1:2" ht="31.5">
      <c r="A9" s="53" t="s">
        <v>60</v>
      </c>
      <c r="B9" s="52">
        <v>1186606</v>
      </c>
    </row>
    <row r="10" spans="1:2" ht="47.25">
      <c r="A10" s="53" t="s">
        <v>61</v>
      </c>
      <c r="B10" s="52">
        <v>681632</v>
      </c>
    </row>
    <row r="11" spans="1:2" ht="15.75">
      <c r="A11" s="53"/>
      <c r="B11" s="52"/>
    </row>
    <row r="12" spans="1:2" ht="31.5">
      <c r="A12" s="51" t="s">
        <v>62</v>
      </c>
      <c r="B12" s="52">
        <v>6950820.1</v>
      </c>
    </row>
    <row r="13" spans="1:2" ht="15.75">
      <c r="A13" s="51" t="s">
        <v>63</v>
      </c>
      <c r="B13" s="52">
        <v>2704218.9</v>
      </c>
    </row>
    <row r="14" spans="1:2" ht="32.25" thickBot="1">
      <c r="A14" s="53" t="s">
        <v>64</v>
      </c>
      <c r="B14" s="52">
        <v>2549759.8567384845</v>
      </c>
    </row>
    <row r="15" spans="1:2" ht="48" thickBot="1">
      <c r="A15" s="54" t="s">
        <v>65</v>
      </c>
      <c r="B15" s="55">
        <v>154459.0432615159</v>
      </c>
    </row>
  </sheetData>
  <mergeCells count="1"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</oddHeader>
    <oddFooter>&amp;L&amp;"Times New Roman,Regular"&amp;9RAPLMp02_031210_strategija; 2.pielikums informatīvajam ziņojumam "Par Sociālās drošības tīkla stratēģijas ieviešanas gaitu 2010.gada 3.ceturksnī"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C19">
      <selection activeCell="H18" sqref="H18"/>
    </sheetView>
  </sheetViews>
  <sheetFormatPr defaultColWidth="9.140625" defaultRowHeight="12.75"/>
  <cols>
    <col min="7" max="7" width="12.57421875" style="0" customWidth="1"/>
    <col min="8" max="8" width="12.00390625" style="0" customWidth="1"/>
    <col min="11" max="11" width="12.00390625" style="0" customWidth="1"/>
    <col min="12" max="12" width="10.8515625" style="0" customWidth="1"/>
    <col min="13" max="13" width="12.00390625" style="0" customWidth="1"/>
    <col min="14" max="14" width="11.8515625" style="0" customWidth="1"/>
    <col min="15" max="15" width="11.7109375" style="0" bestFit="1" customWidth="1"/>
  </cols>
  <sheetData>
    <row r="1" ht="12.75">
      <c r="N1" s="88" t="s">
        <v>95</v>
      </c>
    </row>
    <row r="2" ht="15.75">
      <c r="A2" s="7" t="s">
        <v>86</v>
      </c>
    </row>
    <row r="3" ht="13.5" thickBot="1"/>
    <row r="4" spans="1:14" ht="26.25" customHeight="1">
      <c r="A4" s="115" t="s">
        <v>1</v>
      </c>
      <c r="B4" s="118" t="s">
        <v>2</v>
      </c>
      <c r="C4" s="125" t="s">
        <v>3</v>
      </c>
      <c r="D4" s="125"/>
      <c r="E4" s="121" t="s">
        <v>4</v>
      </c>
      <c r="F4" s="122"/>
      <c r="G4" s="123" t="s">
        <v>66</v>
      </c>
      <c r="H4" s="124"/>
      <c r="I4" s="125" t="s">
        <v>67</v>
      </c>
      <c r="J4" s="125"/>
      <c r="K4" s="125"/>
      <c r="L4" s="125"/>
      <c r="M4" s="125"/>
      <c r="N4" s="126"/>
    </row>
    <row r="5" spans="1:14" ht="14.25" customHeight="1">
      <c r="A5" s="116"/>
      <c r="B5" s="119"/>
      <c r="C5" s="129" t="s">
        <v>5</v>
      </c>
      <c r="D5" s="129" t="s">
        <v>6</v>
      </c>
      <c r="E5" s="128" t="s">
        <v>5</v>
      </c>
      <c r="F5" s="128" t="s">
        <v>6</v>
      </c>
      <c r="G5" s="129" t="s">
        <v>68</v>
      </c>
      <c r="H5" s="129" t="s">
        <v>69</v>
      </c>
      <c r="I5" s="128" t="s">
        <v>7</v>
      </c>
      <c r="J5" s="128"/>
      <c r="K5" s="109" t="s">
        <v>8</v>
      </c>
      <c r="L5" s="127"/>
      <c r="M5" s="109" t="s">
        <v>9</v>
      </c>
      <c r="N5" s="110"/>
    </row>
    <row r="6" spans="1:14" ht="59.25" customHeight="1" thickBot="1">
      <c r="A6" s="117"/>
      <c r="B6" s="120"/>
      <c r="C6" s="130"/>
      <c r="D6" s="130"/>
      <c r="E6" s="131"/>
      <c r="F6" s="131"/>
      <c r="G6" s="130"/>
      <c r="H6" s="130"/>
      <c r="I6" s="13" t="s">
        <v>70</v>
      </c>
      <c r="J6" s="13" t="s">
        <v>71</v>
      </c>
      <c r="K6" s="13" t="s">
        <v>72</v>
      </c>
      <c r="L6" s="13" t="s">
        <v>71</v>
      </c>
      <c r="M6" s="13" t="s">
        <v>0</v>
      </c>
      <c r="N6" s="45" t="s">
        <v>71</v>
      </c>
    </row>
    <row r="7" spans="1:14" ht="26.25" thickBot="1">
      <c r="A7" s="19">
        <v>1</v>
      </c>
      <c r="B7" s="20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 t="s">
        <v>10</v>
      </c>
      <c r="J7" s="14" t="s">
        <v>11</v>
      </c>
      <c r="K7" s="20">
        <v>11</v>
      </c>
      <c r="L7" s="20" t="s">
        <v>12</v>
      </c>
      <c r="M7" s="20" t="s">
        <v>13</v>
      </c>
      <c r="N7" s="46" t="s">
        <v>14</v>
      </c>
    </row>
    <row r="8" spans="1:14" ht="12.75">
      <c r="A8" s="16">
        <v>2009</v>
      </c>
      <c r="B8" s="31" t="s">
        <v>15</v>
      </c>
      <c r="C8" s="32">
        <v>31031</v>
      </c>
      <c r="D8" s="32">
        <v>0</v>
      </c>
      <c r="E8" s="17">
        <v>38.23</v>
      </c>
      <c r="F8" s="33">
        <v>0</v>
      </c>
      <c r="G8" s="18">
        <v>1039662.48</v>
      </c>
      <c r="H8" s="34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5">
        <v>0</v>
      </c>
    </row>
    <row r="9" spans="1:14" ht="12.75">
      <c r="A9" s="15">
        <v>2010</v>
      </c>
      <c r="B9" s="8" t="s">
        <v>16</v>
      </c>
      <c r="C9" s="36">
        <v>31833</v>
      </c>
      <c r="D9" s="36">
        <v>0</v>
      </c>
      <c r="E9" s="9">
        <v>38.13</v>
      </c>
      <c r="F9" s="37">
        <v>0</v>
      </c>
      <c r="G9" s="10">
        <v>1149510.12</v>
      </c>
      <c r="H9" s="10">
        <v>207932.49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9">
        <v>0</v>
      </c>
    </row>
    <row r="10" spans="1:14" ht="12.75">
      <c r="A10" s="15"/>
      <c r="B10" s="8" t="s">
        <v>17</v>
      </c>
      <c r="C10" s="36">
        <v>50094</v>
      </c>
      <c r="D10" s="36">
        <v>0</v>
      </c>
      <c r="E10" s="9">
        <v>33.58</v>
      </c>
      <c r="F10" s="37">
        <v>0</v>
      </c>
      <c r="G10" s="10">
        <v>1589501</v>
      </c>
      <c r="H10" s="10">
        <v>229902.02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9">
        <v>0</v>
      </c>
    </row>
    <row r="11" spans="1:15" ht="12.75">
      <c r="A11" s="15"/>
      <c r="B11" s="8" t="s">
        <v>18</v>
      </c>
      <c r="C11" s="36">
        <v>63352</v>
      </c>
      <c r="D11" s="36">
        <v>0</v>
      </c>
      <c r="E11" s="9">
        <v>35.38</v>
      </c>
      <c r="F11" s="37">
        <v>0</v>
      </c>
      <c r="G11" s="10">
        <v>1712627.28</v>
      </c>
      <c r="H11" s="10">
        <v>316360.37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9">
        <v>0</v>
      </c>
      <c r="O11" s="12"/>
    </row>
    <row r="12" spans="1:15" ht="12.75">
      <c r="A12" s="15"/>
      <c r="B12" s="8" t="s">
        <v>19</v>
      </c>
      <c r="C12" s="36">
        <v>54769</v>
      </c>
      <c r="D12" s="36">
        <v>0</v>
      </c>
      <c r="E12" s="9">
        <v>32.41</v>
      </c>
      <c r="F12" s="37">
        <v>0</v>
      </c>
      <c r="G12" s="10">
        <v>1554229.02</v>
      </c>
      <c r="H12" s="10">
        <v>342267.48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9">
        <v>0</v>
      </c>
      <c r="O12" s="87"/>
    </row>
    <row r="13" spans="1:15" ht="12.75">
      <c r="A13" s="15"/>
      <c r="B13" s="8" t="s">
        <v>20</v>
      </c>
      <c r="C13" s="36">
        <v>0</v>
      </c>
      <c r="D13" s="36">
        <v>49505</v>
      </c>
      <c r="E13" s="9">
        <v>0</v>
      </c>
      <c r="F13" s="9">
        <v>32.58</v>
      </c>
      <c r="G13" s="10">
        <v>1438436.76</v>
      </c>
      <c r="H13" s="10">
        <v>311121.39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9">
        <v>0</v>
      </c>
      <c r="O13" s="12"/>
    </row>
    <row r="14" spans="1:14" ht="12.75">
      <c r="A14" s="15"/>
      <c r="B14" s="8" t="s">
        <v>21</v>
      </c>
      <c r="C14" s="36">
        <v>0</v>
      </c>
      <c r="D14" s="36">
        <v>38703</v>
      </c>
      <c r="E14" s="9">
        <v>0</v>
      </c>
      <c r="F14" s="9">
        <v>29.9</v>
      </c>
      <c r="G14" s="10">
        <v>898472.4</v>
      </c>
      <c r="H14" s="10">
        <v>287687.37</v>
      </c>
      <c r="I14" s="36">
        <v>0</v>
      </c>
      <c r="J14" s="36">
        <v>0</v>
      </c>
      <c r="K14" s="38">
        <v>0</v>
      </c>
      <c r="L14" s="38">
        <v>0</v>
      </c>
      <c r="M14" s="36">
        <f aca="true" t="shared" si="0" ref="M14:N20">I14+K14</f>
        <v>0</v>
      </c>
      <c r="N14" s="40">
        <f t="shared" si="0"/>
        <v>0</v>
      </c>
    </row>
    <row r="15" spans="1:14" ht="12.75">
      <c r="A15" s="15"/>
      <c r="B15" s="8" t="s">
        <v>22</v>
      </c>
      <c r="C15" s="36">
        <v>0</v>
      </c>
      <c r="D15" s="36">
        <v>38009</v>
      </c>
      <c r="E15" s="9">
        <v>0</v>
      </c>
      <c r="F15" s="9">
        <v>28.3</v>
      </c>
      <c r="G15" s="10">
        <v>801398.79</v>
      </c>
      <c r="H15" s="10">
        <v>179694.48</v>
      </c>
      <c r="I15" s="36">
        <v>0</v>
      </c>
      <c r="J15" s="36">
        <f>I14*20%</f>
        <v>0</v>
      </c>
      <c r="K15" s="38">
        <v>0</v>
      </c>
      <c r="L15" s="38">
        <v>0</v>
      </c>
      <c r="M15" s="36">
        <f t="shared" si="0"/>
        <v>0</v>
      </c>
      <c r="N15" s="40">
        <f t="shared" si="0"/>
        <v>0</v>
      </c>
    </row>
    <row r="16" spans="1:14" ht="12.75">
      <c r="A16" s="15"/>
      <c r="B16" s="8" t="s">
        <v>23</v>
      </c>
      <c r="C16" s="36">
        <v>0</v>
      </c>
      <c r="D16" s="36">
        <v>37209</v>
      </c>
      <c r="E16" s="9">
        <v>0</v>
      </c>
      <c r="F16" s="9">
        <v>27.23</v>
      </c>
      <c r="G16" s="10">
        <v>1014037.58</v>
      </c>
      <c r="H16" s="10">
        <v>162860.37</v>
      </c>
      <c r="I16" s="36">
        <v>0</v>
      </c>
      <c r="J16" s="36">
        <f>I15*20%</f>
        <v>0</v>
      </c>
      <c r="K16" s="38">
        <v>0</v>
      </c>
      <c r="L16" s="38">
        <v>0</v>
      </c>
      <c r="M16" s="36">
        <f t="shared" si="0"/>
        <v>0</v>
      </c>
      <c r="N16" s="40">
        <f t="shared" si="0"/>
        <v>0</v>
      </c>
    </row>
    <row r="17" spans="1:14" ht="12.75">
      <c r="A17" s="15"/>
      <c r="B17" s="8" t="s">
        <v>24</v>
      </c>
      <c r="C17" s="36">
        <v>0</v>
      </c>
      <c r="D17" s="36">
        <v>42424</v>
      </c>
      <c r="E17" s="9">
        <v>0</v>
      </c>
      <c r="F17" s="9">
        <v>24.78</v>
      </c>
      <c r="G17" s="10">
        <v>1059777.56</v>
      </c>
      <c r="H17" s="10">
        <v>202944.72</v>
      </c>
      <c r="I17" s="36">
        <v>0</v>
      </c>
      <c r="J17" s="36">
        <f>I16*20%</f>
        <v>0</v>
      </c>
      <c r="K17" s="38">
        <v>0</v>
      </c>
      <c r="L17" s="38">
        <v>0</v>
      </c>
      <c r="M17" s="36">
        <f t="shared" si="0"/>
        <v>0</v>
      </c>
      <c r="N17" s="40">
        <f t="shared" si="0"/>
        <v>0</v>
      </c>
    </row>
    <row r="18" spans="1:14" ht="12.75">
      <c r="A18" s="15"/>
      <c r="B18" s="8" t="s">
        <v>25</v>
      </c>
      <c r="C18" s="36">
        <f>D17+D17*23.43%</f>
        <v>52363.9432</v>
      </c>
      <c r="D18" s="36">
        <v>0</v>
      </c>
      <c r="E18" s="9">
        <v>38.21</v>
      </c>
      <c r="F18" s="37">
        <v>0</v>
      </c>
      <c r="G18" s="36">
        <v>0</v>
      </c>
      <c r="H18" s="10">
        <v>211955.52</v>
      </c>
      <c r="I18" s="36">
        <f>D18*F18</f>
        <v>0</v>
      </c>
      <c r="J18" s="36">
        <f>I17*20%</f>
        <v>0</v>
      </c>
      <c r="K18" s="47">
        <f>C18*E18</f>
        <v>2000826.269672</v>
      </c>
      <c r="L18" s="36">
        <v>0</v>
      </c>
      <c r="M18" s="47">
        <f t="shared" si="0"/>
        <v>2000826.269672</v>
      </c>
      <c r="N18" s="40">
        <f t="shared" si="0"/>
        <v>0</v>
      </c>
    </row>
    <row r="19" spans="1:14" ht="12.75">
      <c r="A19" s="15"/>
      <c r="B19" s="8" t="s">
        <v>26</v>
      </c>
      <c r="C19" s="36">
        <f>C18+C18*23.43%</f>
        <v>64632.81509176</v>
      </c>
      <c r="D19" s="36">
        <v>0</v>
      </c>
      <c r="E19" s="9">
        <v>38.21</v>
      </c>
      <c r="F19" s="37">
        <v>0</v>
      </c>
      <c r="G19" s="36">
        <v>0</v>
      </c>
      <c r="H19" s="36">
        <v>0</v>
      </c>
      <c r="I19" s="36">
        <f>D19*F19</f>
        <v>0</v>
      </c>
      <c r="J19" s="36">
        <f>I19/2</f>
        <v>0</v>
      </c>
      <c r="K19" s="47">
        <f>C19*E19</f>
        <v>2469619.8646561494</v>
      </c>
      <c r="L19" s="10">
        <f>K18*20%</f>
        <v>400165.25393440004</v>
      </c>
      <c r="M19" s="47">
        <f t="shared" si="0"/>
        <v>2469619.8646561494</v>
      </c>
      <c r="N19" s="41">
        <f t="shared" si="0"/>
        <v>400165.25393440004</v>
      </c>
    </row>
    <row r="20" spans="1:14" ht="12.75">
      <c r="A20" s="15"/>
      <c r="B20" s="8" t="s">
        <v>15</v>
      </c>
      <c r="C20" s="36">
        <f>C19+C19*23.43%</f>
        <v>79776.28366775937</v>
      </c>
      <c r="D20" s="36">
        <f>(D19*10%)+D19</f>
        <v>0</v>
      </c>
      <c r="E20" s="9">
        <v>38.21</v>
      </c>
      <c r="F20" s="37">
        <v>0</v>
      </c>
      <c r="G20" s="36">
        <v>0</v>
      </c>
      <c r="H20" s="36">
        <v>0</v>
      </c>
      <c r="I20" s="36">
        <v>0</v>
      </c>
      <c r="J20" s="36">
        <v>0</v>
      </c>
      <c r="K20" s="47">
        <f>C20*E20</f>
        <v>3048251.7989450856</v>
      </c>
      <c r="L20" s="10">
        <f>K19*20%</f>
        <v>493923.9729312299</v>
      </c>
      <c r="M20" s="47">
        <f t="shared" si="0"/>
        <v>3048251.7989450856</v>
      </c>
      <c r="N20" s="41">
        <f t="shared" si="0"/>
        <v>493923.9729312299</v>
      </c>
    </row>
    <row r="21" spans="1:14" ht="35.25" customHeight="1">
      <c r="A21" s="111" t="s">
        <v>73</v>
      </c>
      <c r="B21" s="112"/>
      <c r="C21" s="1" t="s">
        <v>27</v>
      </c>
      <c r="D21" s="1" t="s">
        <v>27</v>
      </c>
      <c r="E21" s="2">
        <f>(SUM(E8:E12))/5</f>
        <v>35.546</v>
      </c>
      <c r="F21" s="2">
        <f>(F13+F14+F15+F16+F17)/5</f>
        <v>28.558000000000003</v>
      </c>
      <c r="G21" s="2">
        <f>(G9+G10+G11+G12+G13+G14+G15+G16+G17)/9</f>
        <v>1246443.3900000001</v>
      </c>
      <c r="H21" s="2">
        <f>(H9+H10+H11+H12+H13+H14+H15+H16+H17+H18)/10</f>
        <v>245272.62100000004</v>
      </c>
      <c r="I21" s="2" t="s">
        <v>27</v>
      </c>
      <c r="J21" s="2" t="s">
        <v>27</v>
      </c>
      <c r="K21" s="2" t="s">
        <v>27</v>
      </c>
      <c r="L21" s="2" t="s">
        <v>27</v>
      </c>
      <c r="M21" s="2" t="s">
        <v>27</v>
      </c>
      <c r="N21" s="25" t="s">
        <v>27</v>
      </c>
    </row>
    <row r="22" spans="1:14" ht="24.75" customHeight="1">
      <c r="A22" s="111" t="s">
        <v>74</v>
      </c>
      <c r="B22" s="112"/>
      <c r="C22" s="1" t="s">
        <v>27</v>
      </c>
      <c r="D22" s="1" t="s">
        <v>27</v>
      </c>
      <c r="E22" s="2">
        <f>E21+(E21*7.5%)</f>
        <v>38.21195</v>
      </c>
      <c r="F22" s="2" t="s">
        <v>27</v>
      </c>
      <c r="G22" s="2" t="s">
        <v>27</v>
      </c>
      <c r="H22" s="2" t="s">
        <v>27</v>
      </c>
      <c r="I22" s="2" t="s">
        <v>27</v>
      </c>
      <c r="J22" s="2" t="s">
        <v>27</v>
      </c>
      <c r="K22" s="2" t="s">
        <v>27</v>
      </c>
      <c r="L22" s="2" t="s">
        <v>27</v>
      </c>
      <c r="M22" s="2" t="s">
        <v>27</v>
      </c>
      <c r="N22" s="25" t="s">
        <v>27</v>
      </c>
    </row>
    <row r="23" spans="1:14" ht="13.5" thickBot="1">
      <c r="A23" s="113" t="s">
        <v>28</v>
      </c>
      <c r="B23" s="114"/>
      <c r="C23" s="3" t="s">
        <v>27</v>
      </c>
      <c r="D23" s="3" t="s">
        <v>27</v>
      </c>
      <c r="E23" s="4" t="s">
        <v>27</v>
      </c>
      <c r="F23" s="4" t="s">
        <v>27</v>
      </c>
      <c r="G23" s="5">
        <f>G8+G9+G10+G11+G12+G13+G14+G15+G16+G17</f>
        <v>12257652.990000002</v>
      </c>
      <c r="H23" s="5">
        <f>H9+H10+H11+H12+H13+H14+H15+H16+H17+H18+H19+H20</f>
        <v>2452726.2100000004</v>
      </c>
      <c r="I23" s="5">
        <f>SUM(I14:I17)</f>
        <v>0</v>
      </c>
      <c r="J23" s="5">
        <f>SUM(J14:J18)</f>
        <v>0</v>
      </c>
      <c r="K23" s="6">
        <f>K18+K19+K20</f>
        <v>7518697.933273235</v>
      </c>
      <c r="L23" s="5">
        <f>L19+L20</f>
        <v>894089.2268656299</v>
      </c>
      <c r="M23" s="5">
        <f>SUM(M14:M20)</f>
        <v>7518697.933273235</v>
      </c>
      <c r="N23" s="26">
        <f>SUM(N19:N20)</f>
        <v>894089.2268656299</v>
      </c>
    </row>
    <row r="24" spans="4:6" ht="12.75">
      <c r="D24" s="48"/>
      <c r="F24" s="11"/>
    </row>
    <row r="25" ht="12.75">
      <c r="A25" t="s">
        <v>75</v>
      </c>
    </row>
    <row r="26" spans="1:14" ht="54.75" customHeight="1">
      <c r="A26" s="91" t="s">
        <v>90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1:14" ht="41.25" customHeight="1">
      <c r="A27" s="91" t="s">
        <v>91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ht="12.75">
      <c r="A28" t="s">
        <v>76</v>
      </c>
    </row>
    <row r="29" spans="1:12" ht="51" customHeight="1">
      <c r="A29" s="108" t="s">
        <v>92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ht="12.75">
      <c r="A30" t="s">
        <v>77</v>
      </c>
    </row>
  </sheetData>
  <mergeCells count="21">
    <mergeCell ref="A27:N27"/>
    <mergeCell ref="C5:C6"/>
    <mergeCell ref="D5:D6"/>
    <mergeCell ref="E5:E6"/>
    <mergeCell ref="F5:F6"/>
    <mergeCell ref="G5:G6"/>
    <mergeCell ref="H5:H6"/>
    <mergeCell ref="C4:D4"/>
    <mergeCell ref="K5:L5"/>
    <mergeCell ref="A26:N26"/>
    <mergeCell ref="I5:J5"/>
    <mergeCell ref="A29:L29"/>
    <mergeCell ref="M5:N5"/>
    <mergeCell ref="A21:B21"/>
    <mergeCell ref="A22:B22"/>
    <mergeCell ref="A23:B23"/>
    <mergeCell ref="A4:A6"/>
    <mergeCell ref="B4:B6"/>
    <mergeCell ref="E4:F4"/>
    <mergeCell ref="G4:H4"/>
    <mergeCell ref="I4:N4"/>
  </mergeCells>
  <printOptions/>
  <pageMargins left="0.75" right="0.75" top="0.56" bottom="0.47" header="0.5" footer="0.5"/>
  <pageSetup horizontalDpi="600" verticalDpi="600" orientation="landscape" paperSize="9" scale="80" r:id="rId1"/>
  <headerFooter alignWithMargins="0">
    <oddHeader>&amp;C&amp;"Times New Roman,Regular"&amp;9 3</oddHeader>
    <oddFooter>&amp;L&amp;"Times New Roman,Regular"&amp;9RAPLMp02_031210_strategija; 2.pielikums informatīvajam ziņojumam "Par Sociālās drošības tīkla stratēģijas ieviešanas gaitu 2010.gada 3.ceturksnī"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="90" zoomScaleNormal="90" workbookViewId="0" topLeftCell="A1">
      <selection activeCell="F8" sqref="F8"/>
    </sheetView>
  </sheetViews>
  <sheetFormatPr defaultColWidth="9.140625" defaultRowHeight="12.75"/>
  <cols>
    <col min="1" max="1" width="54.8515625" style="21" customWidth="1"/>
    <col min="2" max="2" width="20.7109375" style="21" customWidth="1"/>
    <col min="3" max="3" width="14.28125" style="21" bestFit="1" customWidth="1"/>
    <col min="4" max="4" width="8.57421875" style="21" customWidth="1"/>
    <col min="5" max="5" width="8.140625" style="21" customWidth="1"/>
    <col min="6" max="6" width="7.7109375" style="21" customWidth="1"/>
    <col min="7" max="7" width="12.7109375" style="21" customWidth="1"/>
    <col min="8" max="8" width="12.57421875" style="21" customWidth="1"/>
    <col min="9" max="9" width="13.7109375" style="21" customWidth="1"/>
    <col min="10" max="10" width="12.57421875" style="21" customWidth="1"/>
    <col min="11" max="11" width="14.28125" style="21" customWidth="1"/>
    <col min="12" max="12" width="13.28125" style="21" customWidth="1"/>
    <col min="13" max="13" width="11.140625" style="21" customWidth="1"/>
    <col min="14" max="14" width="11.57421875" style="21" customWidth="1"/>
    <col min="15" max="15" width="14.57421875" style="21" customWidth="1"/>
    <col min="16" max="16384" width="9.140625" style="21" customWidth="1"/>
  </cols>
  <sheetData>
    <row r="2" ht="15.75">
      <c r="B2" s="89" t="s">
        <v>96</v>
      </c>
    </row>
    <row r="3" ht="15.75">
      <c r="B3" s="89"/>
    </row>
    <row r="4" ht="15.75">
      <c r="B4" s="89"/>
    </row>
    <row r="5" ht="14.25" customHeight="1">
      <c r="A5" s="44" t="s">
        <v>87</v>
      </c>
    </row>
    <row r="6" ht="14.25" customHeight="1">
      <c r="A6" s="56"/>
    </row>
    <row r="7" spans="1:2" ht="69" customHeight="1">
      <c r="A7" s="49" t="s">
        <v>78</v>
      </c>
      <c r="B7" s="50">
        <v>3496742</v>
      </c>
    </row>
    <row r="8" spans="1:2" ht="51" customHeight="1">
      <c r="A8" s="51" t="s">
        <v>58</v>
      </c>
      <c r="B8" s="52">
        <v>700712</v>
      </c>
    </row>
    <row r="9" spans="1:2" ht="16.5" customHeight="1">
      <c r="A9" s="53" t="s">
        <v>79</v>
      </c>
      <c r="B9" s="52">
        <v>2796030</v>
      </c>
    </row>
    <row r="10" spans="1:2" ht="16.5" customHeight="1">
      <c r="A10" s="53"/>
      <c r="B10" s="52"/>
    </row>
    <row r="11" spans="1:2" ht="31.5">
      <c r="A11" s="51" t="s">
        <v>80</v>
      </c>
      <c r="B11" s="52">
        <v>2452726.21</v>
      </c>
    </row>
    <row r="12" spans="1:2" ht="15.75">
      <c r="A12" s="51" t="s">
        <v>63</v>
      </c>
      <c r="B12" s="52">
        <v>343303.79</v>
      </c>
    </row>
    <row r="13" spans="1:2" ht="32.25" thickBot="1">
      <c r="A13" s="53" t="s">
        <v>81</v>
      </c>
      <c r="B13" s="52">
        <v>894089.23</v>
      </c>
    </row>
    <row r="14" spans="1:2" ht="48" thickBot="1">
      <c r="A14" s="54" t="s">
        <v>82</v>
      </c>
      <c r="B14" s="55">
        <v>149926.56</v>
      </c>
    </row>
    <row r="19" spans="1:11" s="60" customFormat="1" ht="15.75">
      <c r="A19" s="57" t="s">
        <v>32</v>
      </c>
      <c r="B19" s="58"/>
      <c r="C19" s="58"/>
      <c r="D19" s="58"/>
      <c r="E19" s="59"/>
      <c r="F19"/>
      <c r="G19" s="58"/>
      <c r="H19" s="58"/>
      <c r="I19" s="58"/>
      <c r="J19" s="58"/>
      <c r="K19" s="58"/>
    </row>
    <row r="20" spans="1:11" s="60" customFormat="1" ht="15.75">
      <c r="A20" s="21" t="s">
        <v>33</v>
      </c>
      <c r="B20"/>
      <c r="C20" s="62" t="s">
        <v>34</v>
      </c>
      <c r="F20"/>
      <c r="G20" s="58"/>
      <c r="H20" s="58"/>
      <c r="K20" s="58"/>
    </row>
    <row r="21" spans="5:8" ht="13.5" customHeight="1">
      <c r="E21" s="61"/>
      <c r="H21" s="63"/>
    </row>
    <row r="22" spans="1:7" ht="14.25" customHeight="1">
      <c r="A22" s="21" t="s">
        <v>35</v>
      </c>
      <c r="D22" s="61"/>
      <c r="G22" s="61"/>
    </row>
    <row r="23" spans="1:8" ht="15.75">
      <c r="A23" s="21" t="s">
        <v>36</v>
      </c>
      <c r="C23" s="21" t="s">
        <v>37</v>
      </c>
      <c r="D23" s="61"/>
      <c r="H23" s="61"/>
    </row>
    <row r="24" spans="1:8" ht="12.75">
      <c r="A24" s="64"/>
      <c r="E24" s="61"/>
      <c r="H24" s="61"/>
    </row>
    <row r="25" spans="1:8" ht="12.75">
      <c r="A25" s="64"/>
      <c r="E25" s="61"/>
      <c r="H25" s="61"/>
    </row>
    <row r="26" spans="1:8" ht="12.75">
      <c r="A26" s="64"/>
      <c r="E26" s="61"/>
      <c r="H26" s="61"/>
    </row>
    <row r="27" spans="1:8" ht="15.75">
      <c r="A27" s="64" t="s">
        <v>97</v>
      </c>
      <c r="B27" s="21"/>
      <c r="E27" s="61"/>
      <c r="H27" s="61"/>
    </row>
    <row r="28" spans="1:8" ht="15.75">
      <c r="A28" s="64">
        <v>1271</v>
      </c>
      <c r="B28" s="21"/>
      <c r="E28" s="61"/>
      <c r="H28" s="61"/>
    </row>
    <row r="29" spans="1:8" ht="15.75">
      <c r="A29" s="23" t="s">
        <v>38</v>
      </c>
      <c r="B29" s="21"/>
      <c r="E29" s="61"/>
      <c r="H29" s="61"/>
    </row>
    <row r="30" spans="1:8" ht="15.75">
      <c r="A30" s="23" t="s">
        <v>39</v>
      </c>
      <c r="B30" s="21"/>
      <c r="E30" s="61"/>
      <c r="H30" s="61"/>
    </row>
    <row r="31" ht="105" customHeight="1"/>
    <row r="32" ht="18.75" customHeight="1"/>
    <row r="33" ht="15" customHeight="1"/>
    <row r="34" spans="1:11" ht="15.7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</row>
  </sheetData>
  <mergeCells count="1">
    <mergeCell ref="A34:K34"/>
  </mergeCells>
  <printOptions horizontalCentered="1"/>
  <pageMargins left="0.61" right="0.63" top="0.56" bottom="0" header="0.54" footer="0.31496062992125984"/>
  <pageSetup horizontalDpi="1200" verticalDpi="1200" orientation="portrait" paperSize="9" r:id="rId1"/>
  <headerFooter alignWithMargins="0">
    <oddHeader>&amp;C4</oddHeader>
    <oddFooter>&amp;L&amp;"Times New Roman,Regular"&amp;9RAPLMp02_031210_strategija; 2.pielikums informatīvajam ziņojumam "Par Sociālās drošības tīkla stratēģijas ieviešanas gaitu 2010.gada 3.ceturksnī"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Sociālās drošības tīkla stratēģijas pasākumu nodrošināšanai nepieciešamo fiansējumu 2010. un 2011.gadā</dc:title>
  <dc:subject>3.pielikums</dc:subject>
  <dc:creator>solveigas</dc:creator>
  <cp:keywords/>
  <dc:description>Tālr.67021598;
e-pasts: Solveiga.Silina@lm.gov.lv</dc:description>
  <cp:lastModifiedBy>Administrators</cp:lastModifiedBy>
  <cp:lastPrinted>2010-11-17T11:10:49Z</cp:lastPrinted>
  <dcterms:created xsi:type="dcterms:W3CDTF">2010-10-25T10:54:47Z</dcterms:created>
  <dcterms:modified xsi:type="dcterms:W3CDTF">2010-12-03T12:29:11Z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