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30" yWindow="-150" windowWidth="19440" windowHeight="12900"/>
  </bookViews>
  <sheets>
    <sheet name="NAietvertais pārrēķins" sheetId="12" r:id="rId1"/>
    <sheet name="Sheet1" sheetId="13" r:id="rId2"/>
  </sheets>
  <definedNames>
    <definedName name="_xlnm.Print_Area" localSheetId="0">'NAietvertais pārrēķins'!$A$1:$K$372</definedName>
  </definedNames>
  <calcPr calcId="145621"/>
</workbook>
</file>

<file path=xl/calcChain.xml><?xml version="1.0" encoding="utf-8"?>
<calcChain xmlns="http://schemas.openxmlformats.org/spreadsheetml/2006/main">
  <c r="J258" i="12" l="1"/>
  <c r="J248" i="12" l="1"/>
  <c r="I248" i="12" s="1"/>
  <c r="J247" i="12"/>
  <c r="J245" i="12"/>
  <c r="I245" i="12" s="1"/>
  <c r="J244" i="12"/>
  <c r="J243" i="12"/>
  <c r="I243" i="12" s="1"/>
  <c r="J242" i="12"/>
  <c r="J240" i="12"/>
  <c r="J239" i="12"/>
  <c r="I239" i="12" s="1"/>
  <c r="J238" i="12"/>
  <c r="J236" i="12"/>
  <c r="I236" i="12" s="1"/>
  <c r="J235" i="12"/>
  <c r="J234" i="12"/>
  <c r="I234" i="12" s="1"/>
  <c r="J233" i="12"/>
  <c r="J232" i="12"/>
  <c r="I232" i="12" s="1"/>
  <c r="J231" i="12"/>
  <c r="J230" i="12"/>
  <c r="J229" i="12"/>
  <c r="I229" i="12" s="1"/>
  <c r="J228" i="12"/>
  <c r="J227" i="12"/>
  <c r="I227" i="12" s="1"/>
  <c r="J226" i="12"/>
  <c r="J225" i="12"/>
  <c r="I225" i="12" s="1"/>
  <c r="J223" i="12"/>
  <c r="J222" i="12"/>
  <c r="I222" i="12" s="1"/>
  <c r="J220" i="12"/>
  <c r="J219" i="12"/>
  <c r="I219" i="12" s="1"/>
  <c r="J218" i="12"/>
  <c r="J217" i="12"/>
  <c r="I217" i="12" s="1"/>
  <c r="J216" i="12"/>
  <c r="J214" i="12"/>
  <c r="J213" i="12"/>
  <c r="I213" i="12" s="1"/>
  <c r="J211" i="12"/>
  <c r="J210" i="12"/>
  <c r="I210" i="12" s="1"/>
  <c r="J209" i="12"/>
  <c r="J208" i="12"/>
  <c r="I208" i="12" s="1"/>
  <c r="J207" i="12"/>
  <c r="J206" i="12"/>
  <c r="J200" i="12"/>
  <c r="J199" i="12"/>
  <c r="I199" i="12" s="1"/>
  <c r="J198" i="12"/>
  <c r="J196" i="12"/>
  <c r="J195" i="12"/>
  <c r="I195" i="12" s="1"/>
  <c r="J194" i="12"/>
  <c r="J193" i="12"/>
  <c r="I193" i="12" s="1"/>
  <c r="J192" i="12"/>
  <c r="J191" i="12"/>
  <c r="I191" i="12" s="1"/>
  <c r="J190" i="12"/>
  <c r="J189" i="12"/>
  <c r="I189" i="12" s="1"/>
  <c r="J188" i="12"/>
  <c r="J187" i="12"/>
  <c r="I187" i="12" s="1"/>
  <c r="J186" i="12"/>
  <c r="J185" i="12"/>
  <c r="I185" i="12" s="1"/>
  <c r="J183" i="12"/>
  <c r="I183" i="12" s="1"/>
  <c r="J182" i="12"/>
  <c r="J180" i="12"/>
  <c r="I180" i="12" s="1"/>
  <c r="J179" i="12"/>
  <c r="J178" i="12"/>
  <c r="I178" i="12" s="1"/>
  <c r="J177" i="12"/>
  <c r="J176" i="12"/>
  <c r="I176" i="12" s="1"/>
  <c r="J173" i="12"/>
  <c r="J172" i="12"/>
  <c r="J171" i="12"/>
  <c r="J170" i="12"/>
  <c r="J169" i="12"/>
  <c r="J167" i="12"/>
  <c r="J166" i="12"/>
  <c r="I166" i="12" s="1"/>
  <c r="J165" i="12"/>
  <c r="J164" i="12"/>
  <c r="I164" i="12" s="1"/>
  <c r="J163" i="12"/>
  <c r="J161" i="12"/>
  <c r="I161" i="12" s="1"/>
  <c r="J160" i="12"/>
  <c r="J159" i="12"/>
  <c r="I159" i="12" s="1"/>
  <c r="J158" i="12"/>
  <c r="J157" i="12"/>
  <c r="I157" i="12" s="1"/>
  <c r="J156" i="12"/>
  <c r="J155" i="12"/>
  <c r="I155" i="12" s="1"/>
  <c r="J152" i="12"/>
  <c r="J151" i="12"/>
  <c r="I151" i="12" s="1"/>
  <c r="J149" i="12"/>
  <c r="J148" i="12"/>
  <c r="I148" i="12" s="1"/>
  <c r="J147" i="12"/>
  <c r="J146" i="12"/>
  <c r="I146" i="12" s="1"/>
  <c r="J145" i="12"/>
  <c r="J144" i="12"/>
  <c r="I144" i="12" s="1"/>
  <c r="J143" i="12"/>
  <c r="J142" i="12"/>
  <c r="I142" i="12" s="1"/>
  <c r="J141" i="12"/>
  <c r="J140" i="12"/>
  <c r="I140" i="12" s="1"/>
  <c r="J139" i="12"/>
  <c r="J138" i="12"/>
  <c r="I138" i="12" s="1"/>
  <c r="J137" i="12"/>
  <c r="J135" i="12"/>
  <c r="J134" i="12"/>
  <c r="I134" i="12" s="1"/>
  <c r="J133" i="12"/>
  <c r="J132" i="12"/>
  <c r="I132" i="12" s="1"/>
  <c r="J131" i="12"/>
  <c r="J130" i="12"/>
  <c r="I130" i="12" s="1"/>
  <c r="J129" i="12"/>
  <c r="J128" i="12"/>
  <c r="I128" i="12" s="1"/>
  <c r="J127" i="12"/>
  <c r="J126" i="12"/>
  <c r="I126" i="12" s="1"/>
  <c r="J125" i="12"/>
  <c r="J124" i="12"/>
  <c r="I124" i="12" s="1"/>
  <c r="J123" i="12"/>
  <c r="J203" i="12"/>
  <c r="J204" i="12"/>
  <c r="J202" i="12"/>
  <c r="J250" i="12"/>
  <c r="I250" i="12" s="1"/>
  <c r="J251" i="12"/>
  <c r="J252" i="12"/>
  <c r="I252" i="12" s="1"/>
  <c r="J249" i="12"/>
  <c r="J257" i="12"/>
  <c r="J256" i="12"/>
  <c r="J255" i="12"/>
  <c r="J254" i="12"/>
  <c r="J253" i="12"/>
  <c r="J266" i="12"/>
  <c r="J265" i="12"/>
  <c r="J264" i="12"/>
  <c r="J263" i="12"/>
  <c r="J262" i="12"/>
  <c r="J261" i="12"/>
  <c r="J271" i="12"/>
  <c r="J270" i="12"/>
  <c r="J269" i="12"/>
  <c r="J268" i="12"/>
  <c r="J277" i="12"/>
  <c r="J276" i="12"/>
  <c r="I276" i="12" s="1"/>
  <c r="J275" i="12"/>
  <c r="J274" i="12"/>
  <c r="I274" i="12" s="1"/>
  <c r="J273" i="12"/>
  <c r="J280" i="12"/>
  <c r="J279" i="12"/>
  <c r="I279" i="12" s="1"/>
  <c r="J288" i="12"/>
  <c r="J287" i="12"/>
  <c r="J286" i="12"/>
  <c r="J285" i="12"/>
  <c r="J284" i="12"/>
  <c r="J294" i="12"/>
  <c r="J293" i="12"/>
  <c r="J292" i="12"/>
  <c r="J291" i="12"/>
  <c r="J290" i="12"/>
  <c r="J299" i="12"/>
  <c r="I299" i="12" s="1"/>
  <c r="J298" i="12"/>
  <c r="J297" i="12"/>
  <c r="I297" i="12" s="1"/>
  <c r="J296" i="12"/>
  <c r="J306" i="12"/>
  <c r="J305" i="12"/>
  <c r="J304" i="12"/>
  <c r="J302" i="12"/>
  <c r="I302" i="12" s="1"/>
  <c r="J301" i="12"/>
  <c r="J315" i="12"/>
  <c r="I315" i="12" s="1"/>
  <c r="J314" i="12"/>
  <c r="J313" i="12"/>
  <c r="I313" i="12" s="1"/>
  <c r="J312" i="12"/>
  <c r="J311" i="12"/>
  <c r="I311" i="12" s="1"/>
  <c r="J310" i="12"/>
  <c r="J321" i="12"/>
  <c r="J320" i="12"/>
  <c r="J319" i="12"/>
  <c r="J318" i="12"/>
  <c r="J317" i="12"/>
  <c r="J323" i="12"/>
  <c r="J335" i="12"/>
  <c r="J334" i="12"/>
  <c r="J333" i="12"/>
  <c r="J332" i="12"/>
  <c r="J331" i="12"/>
  <c r="J330" i="12"/>
  <c r="J329" i="12"/>
  <c r="J328" i="12"/>
  <c r="J327" i="12"/>
  <c r="J326" i="12"/>
  <c r="J325" i="12"/>
  <c r="J342" i="12"/>
  <c r="J341" i="12"/>
  <c r="J340" i="12"/>
  <c r="J339" i="12"/>
  <c r="J338" i="12"/>
  <c r="J348" i="12"/>
  <c r="J347" i="12"/>
  <c r="I347" i="12" s="1"/>
  <c r="J346" i="12"/>
  <c r="J345" i="12"/>
  <c r="J344" i="12"/>
  <c r="J352" i="12"/>
  <c r="J353" i="12"/>
  <c r="J354" i="12"/>
  <c r="J355" i="12"/>
  <c r="J356" i="12"/>
  <c r="J357" i="12"/>
  <c r="J358" i="12"/>
  <c r="J351" i="12"/>
  <c r="J361" i="12"/>
  <c r="J360" i="12"/>
  <c r="I361" i="12"/>
  <c r="I360" i="12"/>
  <c r="I358" i="12"/>
  <c r="I357" i="12"/>
  <c r="I356" i="12"/>
  <c r="I355" i="12"/>
  <c r="I354" i="12"/>
  <c r="I353" i="12"/>
  <c r="I352" i="12"/>
  <c r="I351" i="12"/>
  <c r="I348" i="12"/>
  <c r="I346" i="12"/>
  <c r="I345" i="12"/>
  <c r="I344" i="12"/>
  <c r="I342" i="12"/>
  <c r="I341" i="12"/>
  <c r="I340" i="12"/>
  <c r="I339" i="12"/>
  <c r="I338" i="12"/>
  <c r="I335" i="12"/>
  <c r="I334" i="12"/>
  <c r="I333" i="12"/>
  <c r="I332" i="12"/>
  <c r="I331" i="12"/>
  <c r="I330" i="12"/>
  <c r="I329" i="12"/>
  <c r="I328" i="12"/>
  <c r="I327" i="12"/>
  <c r="I326" i="12"/>
  <c r="I325" i="12"/>
  <c r="I323" i="12"/>
  <c r="I321" i="12"/>
  <c r="I320" i="12"/>
  <c r="I319" i="12"/>
  <c r="I318" i="12"/>
  <c r="I317" i="12"/>
  <c r="I314" i="12"/>
  <c r="I312" i="12"/>
  <c r="I310" i="12"/>
  <c r="I306" i="12"/>
  <c r="I305" i="12"/>
  <c r="I304" i="12"/>
  <c r="I301" i="12"/>
  <c r="I298" i="12"/>
  <c r="I296" i="12"/>
  <c r="I294" i="12"/>
  <c r="I293" i="12"/>
  <c r="I292" i="12"/>
  <c r="I291" i="12"/>
  <c r="I290" i="12"/>
  <c r="I288" i="12"/>
  <c r="I287" i="12"/>
  <c r="I286" i="12"/>
  <c r="I285" i="12"/>
  <c r="I284" i="12"/>
  <c r="I280" i="12"/>
  <c r="I277" i="12"/>
  <c r="I275" i="12"/>
  <c r="I273" i="12"/>
  <c r="I271" i="12"/>
  <c r="I270" i="12"/>
  <c r="I269" i="12"/>
  <c r="I268" i="12"/>
  <c r="I266" i="12"/>
  <c r="I265" i="12"/>
  <c r="I264" i="12"/>
  <c r="I263" i="12"/>
  <c r="I262" i="12"/>
  <c r="I261" i="12"/>
  <c r="I258" i="12"/>
  <c r="I257" i="12"/>
  <c r="I256" i="12"/>
  <c r="I255" i="12"/>
  <c r="I254" i="12"/>
  <c r="I253" i="12"/>
  <c r="I251" i="12"/>
  <c r="I249" i="12"/>
  <c r="I247" i="12"/>
  <c r="I244" i="12"/>
  <c r="I242" i="12"/>
  <c r="I240" i="12"/>
  <c r="I238" i="12"/>
  <c r="I235" i="12"/>
  <c r="I233" i="12"/>
  <c r="I231" i="12"/>
  <c r="I230" i="12"/>
  <c r="I228" i="12"/>
  <c r="I226" i="12"/>
  <c r="I223" i="12"/>
  <c r="I220" i="12"/>
  <c r="I218" i="12"/>
  <c r="I216" i="12"/>
  <c r="I214" i="12"/>
  <c r="I211" i="12"/>
  <c r="I209" i="12"/>
  <c r="I207" i="12"/>
  <c r="I206" i="12"/>
  <c r="I204" i="12"/>
  <c r="I203" i="12"/>
  <c r="I202" i="12"/>
  <c r="I200" i="12"/>
  <c r="I198" i="12"/>
  <c r="I196" i="12"/>
  <c r="I194" i="12"/>
  <c r="I192" i="12"/>
  <c r="I190" i="12"/>
  <c r="I188" i="12"/>
  <c r="I186" i="12"/>
  <c r="I182" i="12"/>
  <c r="I179" i="12"/>
  <c r="I177" i="12"/>
  <c r="I173" i="12"/>
  <c r="I172" i="12"/>
  <c r="I171" i="12"/>
  <c r="I170" i="12"/>
  <c r="I169" i="12"/>
  <c r="I167" i="12"/>
  <c r="I165" i="12"/>
  <c r="I163" i="12"/>
  <c r="I160" i="12"/>
  <c r="I158" i="12"/>
  <c r="I156" i="12"/>
  <c r="I152" i="12"/>
  <c r="I149" i="12"/>
  <c r="I147" i="12"/>
  <c r="I145" i="12"/>
  <c r="I143" i="12"/>
  <c r="I141" i="12"/>
  <c r="I139" i="12"/>
  <c r="I137" i="12"/>
  <c r="I135" i="12"/>
  <c r="I133" i="12"/>
  <c r="I131" i="12"/>
  <c r="I129" i="12"/>
  <c r="I127" i="12"/>
  <c r="I125" i="12"/>
  <c r="I123" i="12"/>
  <c r="I121" i="12"/>
  <c r="I120" i="12"/>
  <c r="I119" i="12"/>
  <c r="I118" i="12"/>
  <c r="I117" i="12"/>
  <c r="I116" i="12"/>
  <c r="I115" i="12"/>
  <c r="I114" i="12"/>
  <c r="I113" i="12"/>
  <c r="I112" i="12"/>
  <c r="I111" i="12"/>
  <c r="I110" i="12"/>
  <c r="I109" i="12"/>
  <c r="I106" i="12"/>
  <c r="I105" i="12"/>
  <c r="I104" i="12"/>
  <c r="I103" i="12"/>
  <c r="I102" i="12"/>
  <c r="I101" i="12"/>
  <c r="I100" i="12"/>
  <c r="I99" i="12"/>
  <c r="I98" i="12"/>
  <c r="I97" i="12"/>
  <c r="I94" i="12"/>
  <c r="I93" i="12"/>
  <c r="I92" i="12"/>
  <c r="I91" i="12"/>
  <c r="I90" i="12"/>
  <c r="I89" i="12"/>
  <c r="I88" i="12"/>
  <c r="I85" i="12"/>
  <c r="I84" i="12"/>
  <c r="I83" i="12"/>
  <c r="I82" i="12"/>
  <c r="I81" i="12"/>
  <c r="I80" i="12"/>
  <c r="I79" i="12"/>
  <c r="I78" i="12"/>
  <c r="I77" i="12"/>
  <c r="I76" i="12"/>
  <c r="I75" i="12"/>
  <c r="I74" i="12"/>
  <c r="I73" i="12"/>
  <c r="I72" i="12"/>
  <c r="I71" i="12"/>
  <c r="I70" i="12"/>
  <c r="I69" i="12"/>
  <c r="I68" i="12"/>
  <c r="I67" i="12"/>
  <c r="I66" i="12"/>
  <c r="I64" i="12"/>
  <c r="I63" i="12"/>
  <c r="I62" i="12"/>
  <c r="I61" i="12"/>
  <c r="I60" i="12"/>
  <c r="I59" i="12"/>
  <c r="I58" i="12"/>
  <c r="I57" i="12"/>
  <c r="I56" i="12"/>
  <c r="I55" i="12"/>
  <c r="I54" i="12"/>
  <c r="I53" i="12"/>
  <c r="I52" i="12"/>
  <c r="I51" i="12"/>
  <c r="I50" i="12"/>
  <c r="I49" i="12"/>
  <c r="I48" i="12"/>
  <c r="I47" i="12"/>
  <c r="I46" i="12"/>
  <c r="I45" i="12"/>
  <c r="I43" i="12"/>
  <c r="I42" i="12"/>
  <c r="I41" i="12"/>
  <c r="I40" i="12"/>
  <c r="I38" i="12"/>
  <c r="I37" i="12"/>
  <c r="I36" i="12"/>
  <c r="I35" i="12"/>
  <c r="I34" i="12"/>
  <c r="I32" i="12"/>
  <c r="I31" i="12"/>
  <c r="I30" i="12"/>
  <c r="I29" i="12"/>
  <c r="I28" i="12"/>
  <c r="I27" i="12"/>
  <c r="I26" i="12"/>
  <c r="I25" i="12"/>
  <c r="I24" i="12"/>
  <c r="I23" i="12"/>
  <c r="I22" i="12"/>
  <c r="I9" i="12"/>
  <c r="I10" i="12"/>
  <c r="I11" i="12"/>
  <c r="I12" i="12"/>
  <c r="I13" i="12"/>
  <c r="I14" i="12"/>
  <c r="I15" i="12"/>
  <c r="I16" i="12"/>
  <c r="I17" i="12"/>
  <c r="I18" i="12"/>
  <c r="I19" i="12"/>
  <c r="I20" i="12"/>
  <c r="I8" i="12"/>
  <c r="J121" i="12"/>
  <c r="J120" i="12"/>
  <c r="J119" i="12"/>
  <c r="J118" i="12"/>
  <c r="J117" i="12"/>
  <c r="J116" i="12"/>
  <c r="J115" i="12"/>
  <c r="J114" i="12"/>
  <c r="J113" i="12"/>
  <c r="J112" i="12"/>
  <c r="J111" i="12"/>
  <c r="J110" i="12"/>
  <c r="J109" i="12"/>
  <c r="J106" i="12"/>
  <c r="J105" i="12"/>
  <c r="J104" i="12"/>
  <c r="J103" i="12"/>
  <c r="J102" i="12"/>
  <c r="J101" i="12"/>
  <c r="J100" i="12"/>
  <c r="J99" i="12"/>
  <c r="J98" i="12"/>
  <c r="J97" i="12"/>
  <c r="J94" i="12"/>
  <c r="J93" i="12"/>
  <c r="J92" i="12"/>
  <c r="J91" i="12"/>
  <c r="J90" i="12"/>
  <c r="J89" i="12"/>
  <c r="J88" i="12"/>
  <c r="J85" i="12"/>
  <c r="J84" i="12"/>
  <c r="J83" i="12"/>
  <c r="J82" i="12"/>
  <c r="J81" i="12"/>
  <c r="J80" i="12"/>
  <c r="J79" i="12"/>
  <c r="J78" i="12"/>
  <c r="J77" i="12"/>
  <c r="J76" i="12"/>
  <c r="J75" i="12"/>
  <c r="J74" i="12"/>
  <c r="J73" i="12"/>
  <c r="J72" i="12"/>
  <c r="J71" i="12"/>
  <c r="J70" i="12"/>
  <c r="J69" i="12"/>
  <c r="J68" i="12"/>
  <c r="J67" i="12"/>
  <c r="J66" i="12"/>
  <c r="J64" i="12"/>
  <c r="J63" i="12"/>
  <c r="J62" i="12"/>
  <c r="J61" i="12"/>
  <c r="J60" i="12"/>
  <c r="J59" i="12"/>
  <c r="J58" i="12"/>
  <c r="J57" i="12"/>
  <c r="J56" i="12"/>
  <c r="J55" i="12"/>
  <c r="J54" i="12"/>
  <c r="J53" i="12"/>
  <c r="J52" i="12"/>
  <c r="J51" i="12"/>
  <c r="J50" i="12"/>
  <c r="J49" i="12"/>
  <c r="J48" i="12"/>
  <c r="J47" i="12"/>
  <c r="J46" i="12"/>
  <c r="J45" i="12"/>
  <c r="J43" i="12"/>
  <c r="J42" i="12"/>
  <c r="J41" i="12"/>
  <c r="J40" i="12"/>
  <c r="J38" i="12"/>
  <c r="J35" i="12"/>
  <c r="J36" i="12"/>
  <c r="J37" i="12"/>
  <c r="J34" i="12"/>
  <c r="J32" i="12"/>
  <c r="J31" i="12"/>
  <c r="J30" i="12"/>
  <c r="J29" i="12"/>
  <c r="J28" i="12"/>
  <c r="J27" i="12"/>
  <c r="J26" i="12"/>
  <c r="J25" i="12"/>
  <c r="J24" i="12"/>
  <c r="J23" i="12"/>
  <c r="J22" i="12"/>
  <c r="J9" i="12"/>
  <c r="J10" i="12"/>
  <c r="J11" i="12"/>
  <c r="J12" i="12"/>
  <c r="J13" i="12"/>
  <c r="J14" i="12"/>
  <c r="J15" i="12"/>
  <c r="J16" i="12"/>
  <c r="J17" i="12"/>
  <c r="J18" i="12"/>
  <c r="J19" i="12"/>
  <c r="J20" i="12"/>
  <c r="J8" i="12"/>
  <c r="E361" i="12"/>
  <c r="E360" i="12"/>
  <c r="E250" i="12"/>
  <c r="E251" i="12"/>
  <c r="E252" i="12"/>
  <c r="E249" i="12"/>
  <c r="E203" i="12" l="1"/>
  <c r="E204" i="12"/>
  <c r="E202" i="12"/>
  <c r="F203" i="12" l="1"/>
  <c r="F202" i="12"/>
  <c r="F204" i="12"/>
  <c r="F361" i="12"/>
  <c r="F249" i="12"/>
  <c r="F250" i="12"/>
  <c r="F251" i="12"/>
  <c r="F252" i="12"/>
  <c r="I370" i="13" l="1"/>
  <c r="H370" i="13"/>
  <c r="I368" i="13"/>
  <c r="H368" i="13"/>
  <c r="H367" i="13"/>
  <c r="I367" i="13" s="1"/>
  <c r="I366" i="13"/>
  <c r="H366" i="13"/>
  <c r="H365" i="13"/>
  <c r="I365" i="13" s="1"/>
  <c r="H362" i="13"/>
  <c r="I362" i="13" s="1"/>
  <c r="H363" i="13"/>
  <c r="I363" i="13"/>
  <c r="I361" i="13"/>
  <c r="H361" i="13"/>
  <c r="G362" i="13"/>
  <c r="G363" i="13"/>
  <c r="G365" i="13"/>
  <c r="G366" i="13"/>
  <c r="G367" i="13"/>
  <c r="G368" i="13"/>
  <c r="G370" i="13"/>
  <c r="G361" i="13"/>
  <c r="K263" i="12" l="1"/>
  <c r="G242" i="12"/>
  <c r="K242" i="12" s="1"/>
  <c r="G243" i="12"/>
  <c r="K243" i="12" s="1"/>
  <c r="G244" i="12"/>
  <c r="K244" i="12" s="1"/>
  <c r="G245" i="12"/>
  <c r="K245" i="12" s="1"/>
  <c r="G247" i="12"/>
  <c r="K247" i="12" s="1"/>
  <c r="G248" i="12"/>
  <c r="K248" i="12" s="1"/>
  <c r="G249" i="12"/>
  <c r="K249" i="12" s="1"/>
  <c r="G250" i="12"/>
  <c r="K250" i="12" s="1"/>
  <c r="G251" i="12"/>
  <c r="K251" i="12" s="1"/>
  <c r="G252" i="12"/>
  <c r="K252" i="12" s="1"/>
  <c r="G253" i="12"/>
  <c r="K253" i="12" s="1"/>
  <c r="G254" i="12"/>
  <c r="K254" i="12" s="1"/>
  <c r="G255" i="12"/>
  <c r="K255" i="12" s="1"/>
  <c r="G256" i="12"/>
  <c r="K256" i="12" s="1"/>
  <c r="G257" i="12"/>
  <c r="K257" i="12" s="1"/>
  <c r="G258" i="12"/>
  <c r="K258" i="12" s="1"/>
  <c r="G261" i="12"/>
  <c r="K261" i="12" s="1"/>
  <c r="G262" i="12"/>
  <c r="K262" i="12" s="1"/>
  <c r="G263" i="12"/>
  <c r="G218" i="12"/>
  <c r="K218" i="12" s="1"/>
  <c r="G219" i="12"/>
  <c r="K219" i="12" s="1"/>
  <c r="G220" i="12"/>
  <c r="K220" i="12" s="1"/>
  <c r="G222" i="12"/>
  <c r="K222" i="12" s="1"/>
  <c r="G223" i="12"/>
  <c r="K223" i="12" s="1"/>
  <c r="G225" i="12"/>
  <c r="K225" i="12" s="1"/>
  <c r="G226" i="12"/>
  <c r="K226" i="12" s="1"/>
  <c r="G227" i="12"/>
  <c r="K227" i="12" s="1"/>
  <c r="G228" i="12"/>
  <c r="K228" i="12" s="1"/>
  <c r="G229" i="12"/>
  <c r="K229" i="12" s="1"/>
  <c r="G230" i="12"/>
  <c r="K230" i="12" s="1"/>
  <c r="G231" i="12"/>
  <c r="K231" i="12" s="1"/>
  <c r="G232" i="12"/>
  <c r="K232" i="12" s="1"/>
  <c r="G233" i="12"/>
  <c r="K233" i="12" s="1"/>
  <c r="G234" i="12"/>
  <c r="K234" i="12" s="1"/>
  <c r="G235" i="12"/>
  <c r="K235" i="12" s="1"/>
  <c r="G236" i="12"/>
  <c r="K236" i="12" s="1"/>
  <c r="G238" i="12"/>
  <c r="K238" i="12" s="1"/>
  <c r="G239" i="12"/>
  <c r="K239" i="12" s="1"/>
  <c r="G240" i="12"/>
  <c r="K240" i="12" s="1"/>
  <c r="G22" i="12"/>
  <c r="K22" i="12" s="1"/>
  <c r="G23" i="12"/>
  <c r="K23" i="12" s="1"/>
  <c r="G24" i="12"/>
  <c r="K24" i="12" s="1"/>
  <c r="G25" i="12"/>
  <c r="K25" i="12" s="1"/>
  <c r="G26" i="12"/>
  <c r="K26" i="12" s="1"/>
  <c r="G27" i="12"/>
  <c r="K27" i="12" s="1"/>
  <c r="G28" i="12"/>
  <c r="K28" i="12" s="1"/>
  <c r="G29" i="12"/>
  <c r="K29" i="12" s="1"/>
  <c r="G30" i="12"/>
  <c r="K30" i="12" s="1"/>
  <c r="G31" i="12"/>
  <c r="K31" i="12" s="1"/>
  <c r="G32" i="12"/>
  <c r="K32" i="12" s="1"/>
  <c r="G34" i="12"/>
  <c r="K34" i="12" s="1"/>
  <c r="G35" i="12"/>
  <c r="K35" i="12" s="1"/>
  <c r="G36" i="12"/>
  <c r="K36" i="12" s="1"/>
  <c r="G37" i="12"/>
  <c r="K37" i="12" s="1"/>
  <c r="G38" i="12"/>
  <c r="K38" i="12" s="1"/>
  <c r="G40" i="12"/>
  <c r="K40" i="12" s="1"/>
  <c r="G41" i="12"/>
  <c r="K41" i="12" s="1"/>
  <c r="G42" i="12"/>
  <c r="K42" i="12" s="1"/>
  <c r="G43" i="12"/>
  <c r="K43" i="12" s="1"/>
  <c r="G45" i="12"/>
  <c r="K45" i="12" s="1"/>
  <c r="G46" i="12"/>
  <c r="K46" i="12" s="1"/>
  <c r="G47" i="12"/>
  <c r="K47" i="12" s="1"/>
  <c r="G48" i="12"/>
  <c r="K48" i="12" s="1"/>
  <c r="G49" i="12"/>
  <c r="K49" i="12" s="1"/>
  <c r="G50" i="12"/>
  <c r="K50" i="12" s="1"/>
  <c r="G51" i="12"/>
  <c r="K51" i="12" s="1"/>
  <c r="G52" i="12"/>
  <c r="K52" i="12" s="1"/>
  <c r="G53" i="12"/>
  <c r="K53" i="12" s="1"/>
  <c r="G54" i="12"/>
  <c r="K54" i="12" s="1"/>
  <c r="G55" i="12"/>
  <c r="K55" i="12" s="1"/>
  <c r="G56" i="12"/>
  <c r="K56" i="12" s="1"/>
  <c r="G57" i="12"/>
  <c r="K57" i="12" s="1"/>
  <c r="G58" i="12"/>
  <c r="K58" i="12" s="1"/>
  <c r="G59" i="12"/>
  <c r="K59" i="12" s="1"/>
  <c r="G60" i="12"/>
  <c r="K60" i="12" s="1"/>
  <c r="G61" i="12"/>
  <c r="K61" i="12" s="1"/>
  <c r="G62" i="12"/>
  <c r="K62" i="12" s="1"/>
  <c r="G63" i="12"/>
  <c r="K63" i="12" s="1"/>
  <c r="G64" i="12"/>
  <c r="K64" i="12" s="1"/>
  <c r="G66" i="12"/>
  <c r="K66" i="12" s="1"/>
  <c r="G67" i="12"/>
  <c r="K67" i="12" s="1"/>
  <c r="G68" i="12"/>
  <c r="K68" i="12" s="1"/>
  <c r="G69" i="12"/>
  <c r="K69" i="12" s="1"/>
  <c r="G70" i="12"/>
  <c r="K70" i="12" s="1"/>
  <c r="G71" i="12"/>
  <c r="K71" i="12" s="1"/>
  <c r="G72" i="12"/>
  <c r="K72" i="12" s="1"/>
  <c r="G73" i="12"/>
  <c r="K73" i="12" s="1"/>
  <c r="G74" i="12"/>
  <c r="K74" i="12" s="1"/>
  <c r="G75" i="12"/>
  <c r="K75" i="12" s="1"/>
  <c r="G76" i="12"/>
  <c r="K76" i="12" s="1"/>
  <c r="G77" i="12"/>
  <c r="K77" i="12" s="1"/>
  <c r="G78" i="12"/>
  <c r="K78" i="12" s="1"/>
  <c r="G79" i="12"/>
  <c r="K79" i="12" s="1"/>
  <c r="G80" i="12"/>
  <c r="K80" i="12" s="1"/>
  <c r="G81" i="12"/>
  <c r="K81" i="12" s="1"/>
  <c r="G82" i="12"/>
  <c r="K82" i="12" s="1"/>
  <c r="G83" i="12"/>
  <c r="K83" i="12" s="1"/>
  <c r="G84" i="12"/>
  <c r="K84" i="12" s="1"/>
  <c r="G85" i="12"/>
  <c r="K85" i="12" s="1"/>
  <c r="G88" i="12"/>
  <c r="K88" i="12" s="1"/>
  <c r="G89" i="12"/>
  <c r="K89" i="12" s="1"/>
  <c r="G90" i="12"/>
  <c r="K90" i="12" s="1"/>
  <c r="G91" i="12"/>
  <c r="K91" i="12" s="1"/>
  <c r="G92" i="12"/>
  <c r="K92" i="12" s="1"/>
  <c r="G93" i="12"/>
  <c r="K93" i="12" s="1"/>
  <c r="G94" i="12"/>
  <c r="K94" i="12" s="1"/>
  <c r="G97" i="12"/>
  <c r="K97" i="12" s="1"/>
  <c r="G98" i="12"/>
  <c r="K98" i="12" s="1"/>
  <c r="G99" i="12"/>
  <c r="K99" i="12" s="1"/>
  <c r="G100" i="12"/>
  <c r="K100" i="12" s="1"/>
  <c r="G101" i="12"/>
  <c r="K101" i="12" s="1"/>
  <c r="G102" i="12"/>
  <c r="K102" i="12" s="1"/>
  <c r="G103" i="12"/>
  <c r="K103" i="12" s="1"/>
  <c r="G104" i="12"/>
  <c r="K104" i="12" s="1"/>
  <c r="G105" i="12"/>
  <c r="K105" i="12" s="1"/>
  <c r="G106" i="12"/>
  <c r="K106" i="12" s="1"/>
  <c r="G109" i="12"/>
  <c r="K109" i="12" s="1"/>
  <c r="G110" i="12"/>
  <c r="K110" i="12" s="1"/>
  <c r="G111" i="12"/>
  <c r="K111" i="12" s="1"/>
  <c r="G112" i="12"/>
  <c r="K112" i="12" s="1"/>
  <c r="G113" i="12"/>
  <c r="K113" i="12" s="1"/>
  <c r="G114" i="12"/>
  <c r="K114" i="12" s="1"/>
  <c r="G115" i="12"/>
  <c r="K115" i="12" s="1"/>
  <c r="G116" i="12"/>
  <c r="K116" i="12" s="1"/>
  <c r="G117" i="12"/>
  <c r="K117" i="12" s="1"/>
  <c r="G118" i="12"/>
  <c r="K118" i="12" s="1"/>
  <c r="G119" i="12"/>
  <c r="K119" i="12" s="1"/>
  <c r="G120" i="12"/>
  <c r="K120" i="12" s="1"/>
  <c r="G121" i="12"/>
  <c r="K121" i="12" s="1"/>
  <c r="G123" i="12"/>
  <c r="K123" i="12" s="1"/>
  <c r="G124" i="12"/>
  <c r="K124" i="12" s="1"/>
  <c r="G125" i="12"/>
  <c r="K125" i="12" s="1"/>
  <c r="G126" i="12"/>
  <c r="K126" i="12" s="1"/>
  <c r="G127" i="12"/>
  <c r="K127" i="12" s="1"/>
  <c r="G128" i="12"/>
  <c r="K128" i="12" s="1"/>
  <c r="G129" i="12"/>
  <c r="K129" i="12" s="1"/>
  <c r="G130" i="12"/>
  <c r="K130" i="12" s="1"/>
  <c r="G131" i="12"/>
  <c r="K131" i="12" s="1"/>
  <c r="G132" i="12"/>
  <c r="K132" i="12" s="1"/>
  <c r="G133" i="12"/>
  <c r="K133" i="12" s="1"/>
  <c r="G134" i="12"/>
  <c r="K134" i="12" s="1"/>
  <c r="G135" i="12"/>
  <c r="K135" i="12" s="1"/>
  <c r="G137" i="12"/>
  <c r="K137" i="12" s="1"/>
  <c r="G138" i="12"/>
  <c r="K138" i="12" s="1"/>
  <c r="G139" i="12"/>
  <c r="K139" i="12" s="1"/>
  <c r="G140" i="12"/>
  <c r="K140" i="12" s="1"/>
  <c r="G141" i="12"/>
  <c r="K141" i="12" s="1"/>
  <c r="G142" i="12"/>
  <c r="K142" i="12" s="1"/>
  <c r="G143" i="12"/>
  <c r="K143" i="12" s="1"/>
  <c r="G144" i="12"/>
  <c r="K144" i="12" s="1"/>
  <c r="G145" i="12"/>
  <c r="K145" i="12" s="1"/>
  <c r="G146" i="12"/>
  <c r="K146" i="12" s="1"/>
  <c r="G147" i="12"/>
  <c r="K147" i="12" s="1"/>
  <c r="G148" i="12"/>
  <c r="K148" i="12" s="1"/>
  <c r="G149" i="12"/>
  <c r="K149" i="12" s="1"/>
  <c r="G151" i="12"/>
  <c r="K151" i="12" s="1"/>
  <c r="G152" i="12"/>
  <c r="K152" i="12" s="1"/>
  <c r="G155" i="12"/>
  <c r="K155" i="12" s="1"/>
  <c r="G156" i="12"/>
  <c r="K156" i="12" s="1"/>
  <c r="G157" i="12"/>
  <c r="K157" i="12" s="1"/>
  <c r="G158" i="12"/>
  <c r="K158" i="12" s="1"/>
  <c r="G159" i="12"/>
  <c r="K159" i="12" s="1"/>
  <c r="G160" i="12"/>
  <c r="K160" i="12" s="1"/>
  <c r="G161" i="12"/>
  <c r="K161" i="12" s="1"/>
  <c r="G163" i="12"/>
  <c r="K163" i="12" s="1"/>
  <c r="G164" i="12"/>
  <c r="K164" i="12" s="1"/>
  <c r="G165" i="12"/>
  <c r="K165" i="12" s="1"/>
  <c r="G166" i="12"/>
  <c r="K166" i="12" s="1"/>
  <c r="G167" i="12"/>
  <c r="K167" i="12" s="1"/>
  <c r="G169" i="12"/>
  <c r="K169" i="12" s="1"/>
  <c r="G170" i="12"/>
  <c r="K170" i="12" s="1"/>
  <c r="G171" i="12"/>
  <c r="K171" i="12" s="1"/>
  <c r="G172" i="12"/>
  <c r="K172" i="12" s="1"/>
  <c r="G173" i="12"/>
  <c r="K173" i="12" s="1"/>
  <c r="G176" i="12"/>
  <c r="K176" i="12" s="1"/>
  <c r="G177" i="12"/>
  <c r="K177" i="12" s="1"/>
  <c r="G178" i="12"/>
  <c r="K178" i="12" s="1"/>
  <c r="G179" i="12"/>
  <c r="K179" i="12" s="1"/>
  <c r="G180" i="12"/>
  <c r="K180" i="12" s="1"/>
  <c r="G182" i="12"/>
  <c r="K182" i="12" s="1"/>
  <c r="G183" i="12"/>
  <c r="K183" i="12" s="1"/>
  <c r="G185" i="12"/>
  <c r="K185" i="12" s="1"/>
  <c r="G186" i="12"/>
  <c r="K186" i="12" s="1"/>
  <c r="G187" i="12"/>
  <c r="K187" i="12" s="1"/>
  <c r="G188" i="12"/>
  <c r="K188" i="12" s="1"/>
  <c r="G189" i="12"/>
  <c r="K189" i="12" s="1"/>
  <c r="G190" i="12"/>
  <c r="K190" i="12" s="1"/>
  <c r="G191" i="12"/>
  <c r="K191" i="12" s="1"/>
  <c r="G192" i="12"/>
  <c r="K192" i="12" s="1"/>
  <c r="G193" i="12"/>
  <c r="K193" i="12" s="1"/>
  <c r="G194" i="12"/>
  <c r="K194" i="12" s="1"/>
  <c r="G195" i="12"/>
  <c r="K195" i="12" s="1"/>
  <c r="G196" i="12"/>
  <c r="K196" i="12" s="1"/>
  <c r="G198" i="12"/>
  <c r="K198" i="12" s="1"/>
  <c r="G199" i="12"/>
  <c r="K199" i="12" s="1"/>
  <c r="G200" i="12"/>
  <c r="K200" i="12" s="1"/>
  <c r="G202" i="12"/>
  <c r="K202" i="12" s="1"/>
  <c r="G203" i="12"/>
  <c r="K203" i="12" s="1"/>
  <c r="G204" i="12"/>
  <c r="K204" i="12" s="1"/>
  <c r="G206" i="12"/>
  <c r="K206" i="12" s="1"/>
  <c r="G207" i="12"/>
  <c r="K207" i="12" s="1"/>
  <c r="G208" i="12"/>
  <c r="K208" i="12" s="1"/>
  <c r="G209" i="12"/>
  <c r="K209" i="12" s="1"/>
  <c r="G210" i="12"/>
  <c r="K210" i="12" s="1"/>
  <c r="G211" i="12"/>
  <c r="K211" i="12" s="1"/>
  <c r="G213" i="12"/>
  <c r="K213" i="12" s="1"/>
  <c r="G214" i="12"/>
  <c r="K214" i="12" s="1"/>
  <c r="G216" i="12"/>
  <c r="K216" i="12" s="1"/>
  <c r="G217" i="12"/>
  <c r="K217" i="12" s="1"/>
  <c r="G361" i="12"/>
  <c r="K361" i="12" s="1"/>
  <c r="G360" i="12"/>
  <c r="K360" i="12" s="1"/>
  <c r="G358" i="12"/>
  <c r="K358" i="12" s="1"/>
  <c r="G357" i="12"/>
  <c r="K357" i="12" s="1"/>
  <c r="G356" i="12"/>
  <c r="K356" i="12" s="1"/>
  <c r="G355" i="12"/>
  <c r="K355" i="12" s="1"/>
  <c r="G354" i="12"/>
  <c r="K354" i="12" s="1"/>
  <c r="G353" i="12"/>
  <c r="K353" i="12" s="1"/>
  <c r="G352" i="12"/>
  <c r="K352" i="12" s="1"/>
  <c r="G351" i="12"/>
  <c r="K351" i="12" s="1"/>
  <c r="G348" i="12"/>
  <c r="K348" i="12" s="1"/>
  <c r="G347" i="12"/>
  <c r="K347" i="12" s="1"/>
  <c r="G346" i="12"/>
  <c r="K346" i="12" s="1"/>
  <c r="G345" i="12"/>
  <c r="K345" i="12" s="1"/>
  <c r="G344" i="12"/>
  <c r="K344" i="12" s="1"/>
  <c r="G342" i="12"/>
  <c r="K342" i="12" s="1"/>
  <c r="G341" i="12"/>
  <c r="K341" i="12" s="1"/>
  <c r="G340" i="12"/>
  <c r="K340" i="12" s="1"/>
  <c r="G339" i="12"/>
  <c r="K339" i="12" s="1"/>
  <c r="G338" i="12"/>
  <c r="K338" i="12" s="1"/>
  <c r="G335" i="12"/>
  <c r="K335" i="12" s="1"/>
  <c r="G334" i="12"/>
  <c r="K334" i="12" s="1"/>
  <c r="G333" i="12"/>
  <c r="K333" i="12" s="1"/>
  <c r="G332" i="12"/>
  <c r="K332" i="12" s="1"/>
  <c r="G331" i="12"/>
  <c r="K331" i="12" s="1"/>
  <c r="G330" i="12"/>
  <c r="K330" i="12" s="1"/>
  <c r="G329" i="12"/>
  <c r="K329" i="12" s="1"/>
  <c r="G328" i="12"/>
  <c r="K328" i="12" s="1"/>
  <c r="G327" i="12"/>
  <c r="K327" i="12" s="1"/>
  <c r="G326" i="12"/>
  <c r="K326" i="12" s="1"/>
  <c r="G325" i="12"/>
  <c r="K325" i="12" s="1"/>
  <c r="G323" i="12"/>
  <c r="K323" i="12" s="1"/>
  <c r="G321" i="12"/>
  <c r="K321" i="12" s="1"/>
  <c r="G320" i="12"/>
  <c r="K320" i="12" s="1"/>
  <c r="G319" i="12"/>
  <c r="K319" i="12" s="1"/>
  <c r="G318" i="12"/>
  <c r="K318" i="12" s="1"/>
  <c r="G317" i="12"/>
  <c r="K317" i="12" s="1"/>
  <c r="G315" i="12"/>
  <c r="K315" i="12" s="1"/>
  <c r="G314" i="12"/>
  <c r="K314" i="12" s="1"/>
  <c r="G313" i="12"/>
  <c r="K313" i="12" s="1"/>
  <c r="G312" i="12"/>
  <c r="K312" i="12" s="1"/>
  <c r="G311" i="12"/>
  <c r="K311" i="12" s="1"/>
  <c r="G310" i="12"/>
  <c r="K310" i="12" s="1"/>
  <c r="G306" i="12"/>
  <c r="K306" i="12" s="1"/>
  <c r="G305" i="12"/>
  <c r="K305" i="12" s="1"/>
  <c r="G304" i="12"/>
  <c r="K304" i="12" s="1"/>
  <c r="G302" i="12"/>
  <c r="K302" i="12" s="1"/>
  <c r="G301" i="12"/>
  <c r="K301" i="12" s="1"/>
  <c r="G299" i="12"/>
  <c r="K299" i="12" s="1"/>
  <c r="G298" i="12"/>
  <c r="K298" i="12" s="1"/>
  <c r="G297" i="12"/>
  <c r="K297" i="12" s="1"/>
  <c r="G296" i="12"/>
  <c r="K296" i="12" s="1"/>
  <c r="G294" i="12"/>
  <c r="K294" i="12" s="1"/>
  <c r="G293" i="12"/>
  <c r="K293" i="12" s="1"/>
  <c r="G292" i="12"/>
  <c r="K292" i="12" s="1"/>
  <c r="G291" i="12"/>
  <c r="K291" i="12" s="1"/>
  <c r="G290" i="12"/>
  <c r="K290" i="12" s="1"/>
  <c r="G288" i="12"/>
  <c r="K288" i="12" s="1"/>
  <c r="G287" i="12"/>
  <c r="K287" i="12" s="1"/>
  <c r="G286" i="12"/>
  <c r="K286" i="12" s="1"/>
  <c r="G285" i="12"/>
  <c r="K285" i="12" s="1"/>
  <c r="G284" i="12"/>
  <c r="K284" i="12" s="1"/>
  <c r="G280" i="12"/>
  <c r="K280" i="12" s="1"/>
  <c r="G279" i="12"/>
  <c r="K279" i="12" s="1"/>
  <c r="G277" i="12"/>
  <c r="K277" i="12" s="1"/>
  <c r="G276" i="12"/>
  <c r="K276" i="12" s="1"/>
  <c r="G275" i="12"/>
  <c r="K275" i="12" s="1"/>
  <c r="G274" i="12"/>
  <c r="K274" i="12" s="1"/>
  <c r="G273" i="12"/>
  <c r="K273" i="12" s="1"/>
  <c r="G271" i="12"/>
  <c r="K271" i="12" s="1"/>
  <c r="G270" i="12"/>
  <c r="K270" i="12" s="1"/>
  <c r="G269" i="12"/>
  <c r="K269" i="12" s="1"/>
  <c r="G268" i="12"/>
  <c r="K268" i="12" s="1"/>
  <c r="G266" i="12"/>
  <c r="K266" i="12" s="1"/>
  <c r="G265" i="12"/>
  <c r="K265" i="12" s="1"/>
  <c r="G264" i="12"/>
  <c r="K264" i="12" s="1"/>
  <c r="G20" i="12"/>
  <c r="K20" i="12" s="1"/>
  <c r="G19" i="12"/>
  <c r="K19" i="12" s="1"/>
  <c r="G18" i="12"/>
  <c r="K18" i="12" s="1"/>
  <c r="G17" i="12"/>
  <c r="K17" i="12" s="1"/>
  <c r="G16" i="12"/>
  <c r="K16" i="12" s="1"/>
  <c r="G15" i="12"/>
  <c r="K15" i="12" s="1"/>
  <c r="G14" i="12"/>
  <c r="K14" i="12" s="1"/>
  <c r="G13" i="12"/>
  <c r="K13" i="12" s="1"/>
  <c r="G12" i="12"/>
  <c r="K12" i="12" s="1"/>
  <c r="G11" i="12"/>
  <c r="K11" i="12" s="1"/>
  <c r="G10" i="12"/>
  <c r="K10" i="12" s="1"/>
  <c r="G9" i="12"/>
  <c r="K9" i="12" s="1"/>
  <c r="G8" i="12" l="1"/>
  <c r="K8" i="12" s="1"/>
</calcChain>
</file>

<file path=xl/sharedStrings.xml><?xml version="1.0" encoding="utf-8"?>
<sst xmlns="http://schemas.openxmlformats.org/spreadsheetml/2006/main" count="2328" uniqueCount="645">
  <si>
    <t>1.</t>
  </si>
  <si>
    <t>2.</t>
  </si>
  <si>
    <t>3.</t>
  </si>
  <si>
    <t>5.</t>
  </si>
  <si>
    <t>Nr. p.k.</t>
  </si>
  <si>
    <t>(paraksts)</t>
  </si>
  <si>
    <t>1. Gaisa kuģa lidojuma apkalpes locekļa apliecības izsniegšana, atjaunošana, derīguma termiņa pagarināšana, gaisa kuģa lidojuma apkalpes locekļa profesionalitātes pārbaude un kvalifikācijas atzīmes izdarīšana</t>
  </si>
  <si>
    <t>gaisa kuģa lidojuma apkalpes locekļa apliecības izsniegšana (iekļaujot vienu gaisa kuģa klases vai tipa kvalifikācijas atzīmi):</t>
  </si>
  <si>
    <t>1.1.</t>
  </si>
  <si>
    <t>1.1.1.</t>
  </si>
  <si>
    <t>studentpilots</t>
  </si>
  <si>
    <t>apliecība</t>
  </si>
  <si>
    <t>*</t>
  </si>
  <si>
    <t>1.1.2.</t>
  </si>
  <si>
    <t>deltaplāna/motodeltaplāna pilots</t>
  </si>
  <si>
    <t>1.1.3.</t>
  </si>
  <si>
    <t>deltaplāna/motodeltaplāna pilots ar instruktora tiesībām</t>
  </si>
  <si>
    <t>1.1.4.</t>
  </si>
  <si>
    <t>ultraviegla gaisa kuģa pilots</t>
  </si>
  <si>
    <t>1.1.5.</t>
  </si>
  <si>
    <t>planiera pilots</t>
  </si>
  <si>
    <t>1.1.6.</t>
  </si>
  <si>
    <t>brīvā balona pilots</t>
  </si>
  <si>
    <t>1.1.7.</t>
  </si>
  <si>
    <t>privātpilots</t>
  </si>
  <si>
    <t>1.1.8.</t>
  </si>
  <si>
    <t>komercpilots</t>
  </si>
  <si>
    <t>1.1.9.</t>
  </si>
  <si>
    <t>daudzpilotu apkalpes pilots</t>
  </si>
  <si>
    <t>1.1.10.</t>
  </si>
  <si>
    <t>aviolīniju transporta pilots</t>
  </si>
  <si>
    <t>1.1.11.</t>
  </si>
  <si>
    <t>lidotājs inženieris</t>
  </si>
  <si>
    <t>1.1.12.</t>
  </si>
  <si>
    <t>lidotājs stūrmanis</t>
  </si>
  <si>
    <t>1.1.13.</t>
  </si>
  <si>
    <t>lidotājs radiotelefona operators</t>
  </si>
  <si>
    <t>1.2.</t>
  </si>
  <si>
    <t>teorētiskie eksāmeni (pirmreizēji vai atkārtoti):</t>
  </si>
  <si>
    <t>1.2.1.</t>
  </si>
  <si>
    <t>viens eksāmena priekšmets</t>
  </si>
  <si>
    <t>1.2.2.</t>
  </si>
  <si>
    <t>1.2.3.</t>
  </si>
  <si>
    <t>1.2.4.</t>
  </si>
  <si>
    <t>1.2.5.</t>
  </si>
  <si>
    <t>1.2.6.</t>
  </si>
  <si>
    <t>1.2.7.</t>
  </si>
  <si>
    <t>1.2.8.</t>
  </si>
  <si>
    <t>1.2.9.</t>
  </si>
  <si>
    <t>1.2.10.</t>
  </si>
  <si>
    <t>1.2.11.</t>
  </si>
  <si>
    <t>instrumentālo lidojumu kvalifikācijas atzīme</t>
  </si>
  <si>
    <t>1.2.12.</t>
  </si>
  <si>
    <t>angļu valodas prasmes pārbaude saskaņā ar 1944.gada 7.decembra Čikāgas Konvencijas par starptautisko civilo aviāciju 1.pielikuma 1.2.9.punktu:</t>
  </si>
  <si>
    <t>1.2.12.1.</t>
  </si>
  <si>
    <t>līdz 3.prasmes līmenim</t>
  </si>
  <si>
    <t>eksāmens</t>
  </si>
  <si>
    <t>1.2.12.2.</t>
  </si>
  <si>
    <t>4.prasmes līmenis</t>
  </si>
  <si>
    <t>1.2.12.3.</t>
  </si>
  <si>
    <t>5.prasmes līmenis</t>
  </si>
  <si>
    <t>1.2.12.4.</t>
  </si>
  <si>
    <t>6.prasmes līmenis</t>
  </si>
  <si>
    <t>1.2.13.</t>
  </si>
  <si>
    <r>
      <t>teorētiskais eksāmens, lai nacionālo apliecību apmainītu pret apliecību, kas atbilst Eiropas Apvienoto aviācijas institūciju (</t>
    </r>
    <r>
      <rPr>
        <i/>
        <sz val="11"/>
        <color theme="1"/>
        <rFont val="Calibri"/>
        <family val="2"/>
        <scheme val="minor"/>
      </rPr>
      <t>JAA</t>
    </r>
    <r>
      <rPr>
        <sz val="11"/>
        <color theme="1"/>
        <rFont val="Calibri"/>
        <family val="2"/>
        <scheme val="minor"/>
      </rPr>
      <t>) izstrādātajām Vienotajām aviācijas prasībām (</t>
    </r>
    <r>
      <rPr>
        <i/>
        <sz val="11"/>
        <color theme="1"/>
        <rFont val="Calibri"/>
        <family val="2"/>
        <scheme val="minor"/>
      </rPr>
      <t>JAR-FCL</t>
    </r>
    <r>
      <rPr>
        <sz val="11"/>
        <color theme="1"/>
        <rFont val="Calibri"/>
        <family val="2"/>
        <scheme val="minor"/>
      </rPr>
      <t>), vai apliecību, kas atbilst Eiropas Savienības tiesību aktu prasībām</t>
    </r>
  </si>
  <si>
    <t>1.2.14.</t>
  </si>
  <si>
    <r>
      <t>teorētiskais eksāmens, lai apliecību atzītu par derīgu saskaņā ar Eiropas Apvienoto aviācijas institūciju (</t>
    </r>
    <r>
      <rPr>
        <i/>
        <sz val="11"/>
        <color theme="1"/>
        <rFont val="Calibri"/>
        <family val="2"/>
        <scheme val="minor"/>
      </rPr>
      <t>JAA</t>
    </r>
    <r>
      <rPr>
        <sz val="11"/>
        <color theme="1"/>
        <rFont val="Calibri"/>
        <family val="2"/>
        <scheme val="minor"/>
      </rPr>
      <t>) izstrādātajām Vienotajām aviācijas prasībām (</t>
    </r>
    <r>
      <rPr>
        <i/>
        <sz val="11"/>
        <color theme="1"/>
        <rFont val="Calibri"/>
        <family val="2"/>
        <scheme val="minor"/>
      </rPr>
      <t>JAR-FCL</t>
    </r>
    <r>
      <rPr>
        <sz val="11"/>
        <color theme="1"/>
        <rFont val="Calibri"/>
        <family val="2"/>
        <scheme val="minor"/>
      </rPr>
      <t>) šādās jomās:</t>
    </r>
  </si>
  <si>
    <t>1.2.14.1.</t>
  </si>
  <si>
    <t>komerciālā un cita profesionālā darbība</t>
  </si>
  <si>
    <t>1.2.14.2.</t>
  </si>
  <si>
    <t>privātpilots ar instrumentālo lidojumu kvalifikācijas atzīmi</t>
  </si>
  <si>
    <t>1.2.14.3.</t>
  </si>
  <si>
    <t>brīvā balona, planiera, ultraviegla gaisa kuģa pilots, deltaplāna/motodeltaplāna pilots</t>
  </si>
  <si>
    <t>1.2.14.4.</t>
  </si>
  <si>
    <t>lidotājs stūrmanis un lidotājs radiotelefona operators</t>
  </si>
  <si>
    <t>1.3.</t>
  </si>
  <si>
    <t>praktiskais eksāmens, ko aviācijas personāls kārto pie valsts aģentūras "Civilās aviācijas aģentūra" inspektoriem:</t>
  </si>
  <si>
    <t>1.3.1.</t>
  </si>
  <si>
    <t>novērtējums lidojumā</t>
  </si>
  <si>
    <t>1.3.2.</t>
  </si>
  <si>
    <t>1.3.3.</t>
  </si>
  <si>
    <t>1.3.4.</t>
  </si>
  <si>
    <t>1.3.5.</t>
  </si>
  <si>
    <t>1.3.6.</t>
  </si>
  <si>
    <t>1.3.7.</t>
  </si>
  <si>
    <t>1.3.8.</t>
  </si>
  <si>
    <t>1.3.9.</t>
  </si>
  <si>
    <t>novērtējums lidojumu trenažierī</t>
  </si>
  <si>
    <t>1.3.10.</t>
  </si>
  <si>
    <t>1.3.11.</t>
  </si>
  <si>
    <t>1.3.12.</t>
  </si>
  <si>
    <t>1.3.13.</t>
  </si>
  <si>
    <t>1.3.14.</t>
  </si>
  <si>
    <t>1.3.15.</t>
  </si>
  <si>
    <t>1.3.16.</t>
  </si>
  <si>
    <t>1.3.17.</t>
  </si>
  <si>
    <t>gaisa kuģa tipa kvalifikācijas atzīme</t>
  </si>
  <si>
    <t>1.3.18.</t>
  </si>
  <si>
    <t>1.3.19.</t>
  </si>
  <si>
    <r>
      <t>lidojumu veikšanas prasmes/profesionalitātes pārbaude (</t>
    </r>
    <r>
      <rPr>
        <i/>
        <sz val="11"/>
        <color theme="1"/>
        <rFont val="Calibri"/>
        <family val="2"/>
        <scheme val="minor"/>
      </rPr>
      <t>Skill Test/Proficiency Check</t>
    </r>
    <r>
      <rPr>
        <sz val="11"/>
        <color theme="1"/>
        <rFont val="Calibri"/>
        <family val="2"/>
        <scheme val="minor"/>
      </rPr>
      <t>), lai nacionālo apliecību apmainītu pret apliecību, kas atbilst Eiropas Apvienoto aviācijas institūciju (</t>
    </r>
    <r>
      <rPr>
        <i/>
        <sz val="11"/>
        <color theme="1"/>
        <rFont val="Calibri"/>
        <family val="2"/>
        <scheme val="minor"/>
      </rPr>
      <t>JAA</t>
    </r>
    <r>
      <rPr>
        <sz val="11"/>
        <color theme="1"/>
        <rFont val="Calibri"/>
        <family val="2"/>
        <scheme val="minor"/>
      </rPr>
      <t>) izstrādātajām Vienotajām aviācijas prasībām (</t>
    </r>
    <r>
      <rPr>
        <i/>
        <sz val="11"/>
        <color theme="1"/>
        <rFont val="Calibri"/>
        <family val="2"/>
        <scheme val="minor"/>
      </rPr>
      <t>JAR-FCL</t>
    </r>
    <r>
      <rPr>
        <sz val="11"/>
        <color theme="1"/>
        <rFont val="Calibri"/>
        <family val="2"/>
        <scheme val="minor"/>
      </rPr>
      <t>), vai apliecību, kas atbilst Eiropas Savienības tiesību aktu prasībām, vai lai atzītu apliecību par derīgu</t>
    </r>
  </si>
  <si>
    <t>1.3.20.</t>
  </si>
  <si>
    <t>1.3.21.</t>
  </si>
  <si>
    <t>atkārtots eksāmens (viena pārbaudes daļa) šādās jomās:</t>
  </si>
  <si>
    <t>1.3.21.1.</t>
  </si>
  <si>
    <t>1.3.21.2.</t>
  </si>
  <si>
    <t>1.3.21.3.</t>
  </si>
  <si>
    <t>1.3.21.4.</t>
  </si>
  <si>
    <t>1.3.21.5.</t>
  </si>
  <si>
    <t>1.3.21.6.</t>
  </si>
  <si>
    <t>1.3.21.7.</t>
  </si>
  <si>
    <t>1.3.21.8.</t>
  </si>
  <si>
    <t>1.3.21.9.</t>
  </si>
  <si>
    <t>1.3.21.10.</t>
  </si>
  <si>
    <t>1.3.21.11.</t>
  </si>
  <si>
    <t>1.3.21.12.</t>
  </si>
  <si>
    <t>1.3.21.13.</t>
  </si>
  <si>
    <t>1.3.21.14.</t>
  </si>
  <si>
    <t>1.3.21.15.</t>
  </si>
  <si>
    <t>1.3.21.16.</t>
  </si>
  <si>
    <t>instrumentālo lidojumu kvalifikācijas atzīmes saņemšanai</t>
  </si>
  <si>
    <t>1.3.21.17.</t>
  </si>
  <si>
    <t>gaisa kuģa tipa kvalifikācijas atzīmes saņemšanai</t>
  </si>
  <si>
    <t>1.3.21.18.</t>
  </si>
  <si>
    <t>1.3.21.19.</t>
  </si>
  <si>
    <t>1.3.21.20.</t>
  </si>
  <si>
    <t>1.4.</t>
  </si>
  <si>
    <t>kvalifikācijas atzīmju, atļauju, apstiprinājumu un norīkojumu izsniegšana papildus 1.1.apakšpunktā minētajam:</t>
  </si>
  <si>
    <t>1.4.1.</t>
  </si>
  <si>
    <t>katra papildu kvalifikācijas atzīme:</t>
  </si>
  <si>
    <t>1.4.1.1.</t>
  </si>
  <si>
    <t>par klasi</t>
  </si>
  <si>
    <t>kvalifikācijas atzīme</t>
  </si>
  <si>
    <t>1.4.1.2.</t>
  </si>
  <si>
    <t>par tipu; instrumentālie lidojumi, kas attiecīgās kategorijas apliecībai nav pamatprasība</t>
  </si>
  <si>
    <t>1.4.2.</t>
  </si>
  <si>
    <t>nakts lidojumi, kas attiecīgās kategorijas apliecībai nav pamatprasība</t>
  </si>
  <si>
    <t>1.4.3.</t>
  </si>
  <si>
    <t>speciālie lidojumi (piemēram, planiera buksēšana, akrobātiskie lidojumi)</t>
  </si>
  <si>
    <t>apstiprinājums</t>
  </si>
  <si>
    <t>1.4.4.</t>
  </si>
  <si>
    <t>ieraksta par ierobežojumiem svītrošana no apliecības</t>
  </si>
  <si>
    <t>1.4.5.</t>
  </si>
  <si>
    <t>instruktora kvalifikācijas atzīme (jebkuras kategorijas)</t>
  </si>
  <si>
    <t>1.4.6.</t>
  </si>
  <si>
    <t>ieraksts apliecībā par angļu valodas 4., 5. vai 6.prasmes līmeni</t>
  </si>
  <si>
    <t>1.5.</t>
  </si>
  <si>
    <r>
      <t>citā Starptautiskās civilās aviācijas organizācijas (</t>
    </r>
    <r>
      <rPr>
        <i/>
        <sz val="11"/>
        <color theme="1"/>
        <rFont val="Calibri"/>
        <family val="2"/>
        <scheme val="minor"/>
      </rPr>
      <t>ICAO</t>
    </r>
    <r>
      <rPr>
        <sz val="11"/>
        <color theme="1"/>
        <rFont val="Calibri"/>
        <family val="2"/>
        <scheme val="minor"/>
      </rPr>
      <t>) dalībvalstī izsniegtās gaisa kuģa lidojuma apkalpes locekļa apliecības un kvalifikācijas atzīmju atzīšana par derīgām lidojumiem ar Latvijas Republikā reģistrētu gaisa kuģi - derīguma sertifikāts (</t>
    </r>
    <r>
      <rPr>
        <i/>
        <sz val="11"/>
        <color theme="1"/>
        <rFont val="Calibri"/>
        <family val="2"/>
        <scheme val="minor"/>
      </rPr>
      <t>Certificate of validation</t>
    </r>
    <r>
      <rPr>
        <sz val="11"/>
        <color theme="1"/>
        <rFont val="Calibri"/>
        <family val="2"/>
        <scheme val="minor"/>
      </rPr>
      <t>):</t>
    </r>
  </si>
  <si>
    <t>1.5.1.</t>
  </si>
  <si>
    <t>derīguma sertifikāta noformēšana (ar vienu gaisa kuģa klases vai tipa kvalifikācijas atzīmi):</t>
  </si>
  <si>
    <t>1.5.1.1.</t>
  </si>
  <si>
    <t>privātpilots, brīvā balona, planiera, ultraviegla gaisa kuģa pilots, deltaplāna/motodeltaplāna pilots</t>
  </si>
  <si>
    <t>derīguma sertifikāts (apliecība)</t>
  </si>
  <si>
    <t>1.5.1.2.</t>
  </si>
  <si>
    <t>pārējais personāls nekomerciāliem lidojumiem</t>
  </si>
  <si>
    <t>1.5.1.3.</t>
  </si>
  <si>
    <t>brīvā balona, planiera, deltaplāna/motodeltaplāna pilots komerclidojumiem</t>
  </si>
  <si>
    <t>1.5.1.4.</t>
  </si>
  <si>
    <t>pārējais personāls komerclidojumiem</t>
  </si>
  <si>
    <t>1.5.2.</t>
  </si>
  <si>
    <t>papildu kvalifikācijas atzīme (klases, tipa, instrumentālo lidojumu), kas attiecīgās kategorijas apliecībai nav pamatprasība</t>
  </si>
  <si>
    <t>1.5.3.</t>
  </si>
  <si>
    <t>1.5.4.</t>
  </si>
  <si>
    <t>speciālie lidojumi (piemēram, planiera buksēšana, desantēšana, izmēģinājuma lidojumi)</t>
  </si>
  <si>
    <t>1.5.5.</t>
  </si>
  <si>
    <t>1.5.6.</t>
  </si>
  <si>
    <t>privātpilota apliecības īpašnieka pārbaude nakts lidojumu veikšanai</t>
  </si>
  <si>
    <t>1.5.7.</t>
  </si>
  <si>
    <t>privātpilota apliecības īpašnieka pārbaude instrumentālo lidojumu veikšanai</t>
  </si>
  <si>
    <t>1.6.</t>
  </si>
  <si>
    <t>apliecību un kvalifikācijas atzīmju atjaunošana, papildināšana un derīguma termiņa pagarināšana:</t>
  </si>
  <si>
    <t>1.6.1.</t>
  </si>
  <si>
    <t>apliecības derīguma termiņa pagarināšana:</t>
  </si>
  <si>
    <t>1.6.1.1.</t>
  </si>
  <si>
    <t>1.6.1.2.</t>
  </si>
  <si>
    <t>1.6.1.3.</t>
  </si>
  <si>
    <t>1.6.1.4.</t>
  </si>
  <si>
    <t>1.6.1.5.</t>
  </si>
  <si>
    <t>1.6.1.6.</t>
  </si>
  <si>
    <t>1.6.1.7.</t>
  </si>
  <si>
    <t>1.6.1.8.</t>
  </si>
  <si>
    <t>1.6.1.9.</t>
  </si>
  <si>
    <t>1.6.1.10.</t>
  </si>
  <si>
    <t>1.6.1.11.</t>
  </si>
  <si>
    <t>1.6.1.12.</t>
  </si>
  <si>
    <t>1.6.2.</t>
  </si>
  <si>
    <t>papildu maksa par katru kvalifikācijas atzīmi, kas attiecīgās kategorijas apliecībai nav pamatprasība un kuru ieraksta no iepriekšējās apliecības</t>
  </si>
  <si>
    <t>kvalifikācijas atzīme apliecībā</t>
  </si>
  <si>
    <t>1.6.3.</t>
  </si>
  <si>
    <t>jaunas apliecības izsniegšana iepriekšējās apliecības derīguma termiņa laikā (tās nozaudēšanas, fiziskās nolietošanās vai cita iemesla dēļ):</t>
  </si>
  <si>
    <t>1.6.3.1.</t>
  </si>
  <si>
    <t>1.6.3.2.</t>
  </si>
  <si>
    <t>1.6.3.3.</t>
  </si>
  <si>
    <t>1.6.3.4.</t>
  </si>
  <si>
    <t>1.6.3.5.</t>
  </si>
  <si>
    <t>1.6.3.6.</t>
  </si>
  <si>
    <t>1.6.3.7.</t>
  </si>
  <si>
    <t>1.6.3.8.</t>
  </si>
  <si>
    <t>1.6.3.9.</t>
  </si>
  <si>
    <t>1.6.3.10.</t>
  </si>
  <si>
    <t>1.6.3.11.</t>
  </si>
  <si>
    <t>1.6.3.12.</t>
  </si>
  <si>
    <t>1.6.3.13.</t>
  </si>
  <si>
    <t>papildu maksa par katru kvalifikācijas atzīmi, kas attiecīgās kategorijas apliecībai nav pamatprasība</t>
  </si>
  <si>
    <t>1.6.4.</t>
  </si>
  <si>
    <t>apliecības izsniegšana, pamatojoties uz iepriekšējo apliecību un kvalifikācijas atzīmēm, saskaņā ar tiesību aktu prasībām (piemēram, datu izmaiņu dēļ):</t>
  </si>
  <si>
    <t>1.6.4.1.</t>
  </si>
  <si>
    <t>1.6.4.2.</t>
  </si>
  <si>
    <t>1.6.4.3.</t>
  </si>
  <si>
    <t>1.6.4.4.</t>
  </si>
  <si>
    <t>1.6.4.5.</t>
  </si>
  <si>
    <t>1.6.4.6.</t>
  </si>
  <si>
    <t>1.6.4.7.</t>
  </si>
  <si>
    <t>1.6.4.8.</t>
  </si>
  <si>
    <t>1.6.4.9.</t>
  </si>
  <si>
    <t>1.6.4.10.</t>
  </si>
  <si>
    <t>1.6.4.11.</t>
  </si>
  <si>
    <t>1.6.4.12.</t>
  </si>
  <si>
    <t>1.6.4.13.</t>
  </si>
  <si>
    <t>1.6.5.</t>
  </si>
  <si>
    <t>kvalifikācijas atzīmes atjaunošana vai derīguma termiņa pagarināšana:</t>
  </si>
  <si>
    <t>1.6.5.1.</t>
  </si>
  <si>
    <t>kvalifikācijas atzīmes derīguma termiņa pagarināšana, izdarot ierakstu derīgā apliecībā</t>
  </si>
  <si>
    <t>1.6.5.2.</t>
  </si>
  <si>
    <t>kvalifikācijas atzīmes atjaunošana, izdarot ierakstu derīgā apliecībā</t>
  </si>
  <si>
    <t>1.7.</t>
  </si>
  <si>
    <t>Apvienoto aviācijas institūciju (JAA) apliecības izsniegšana:</t>
  </si>
  <si>
    <t>1.7.1.</t>
  </si>
  <si>
    <t>iekļaujot vienu gaisa kuģa klases vai tipa kvalifikācijas atzīmi:</t>
  </si>
  <si>
    <t>1.7.1.1.</t>
  </si>
  <si>
    <t>1.7.1.2.</t>
  </si>
  <si>
    <t>1.7.1.3.</t>
  </si>
  <si>
    <t>1.7.1.4.</t>
  </si>
  <si>
    <t>daudzpilotu apkalpes pilota apliecība</t>
  </si>
  <si>
    <t>1.7.1.5.</t>
  </si>
  <si>
    <t>1.7.1.6.</t>
  </si>
  <si>
    <t>1.7.2.</t>
  </si>
  <si>
    <t>papildu maksa par derīgas kvalifikācijas atzīmes (kas nav apliecības pamatsastāvdaļa) ierakstu apliecībā no iepriekšējās apliecības</t>
  </si>
  <si>
    <t>2. Gaisa kuģa tehniskās apkopes personāla atbilstības novērtēšana un apliecības izsniegšana, tās derīguma termiņa pagarināšana, papildu kvalifikācijas atzīme</t>
  </si>
  <si>
    <t>2.1.</t>
  </si>
  <si>
    <t>tehniskās apkopes personāla atbilstības novērtēšana un apliecības izsniegšana</t>
  </si>
  <si>
    <t>2.2.</t>
  </si>
  <si>
    <t>teorētiskais eksāmens</t>
  </si>
  <si>
    <t>2.3.</t>
  </si>
  <si>
    <t>atkārtots teorētiskais eksāmens</t>
  </si>
  <si>
    <t>2.4.</t>
  </si>
  <si>
    <t>tehniskās apkopes personāla apliecības derīguma termiņa pagarināšana</t>
  </si>
  <si>
    <t>2.5.</t>
  </si>
  <si>
    <t>papildu kvalifikācijas atzīmes izdarīšana</t>
  </si>
  <si>
    <t>3. Gaisa satiksmes vadības dispečera apliecības, kvalifikācijas atzīmes izsniegšana, derīguma termiņa pagarināšana, apliecības atjaunošana</t>
  </si>
  <si>
    <t>3.1.</t>
  </si>
  <si>
    <t>gaisa satiksmes vadības dispečera mācekļa apliecības izsniegšana</t>
  </si>
  <si>
    <t>3.2.</t>
  </si>
  <si>
    <t>gaisa satiksmes vadības dispečera apliecības pirmreizēja izsniegšana</t>
  </si>
  <si>
    <t>3.3.</t>
  </si>
  <si>
    <t>gaisa satiksmes vadības dispečera kvalifikācijas atzīmes izsniegšana</t>
  </si>
  <si>
    <t>3.4.</t>
  </si>
  <si>
    <t>gaisa satiksmes vadības dispečera kvalifikācijas atzīmes derīguma termiņa pagarināšana</t>
  </si>
  <si>
    <t>3.5.</t>
  </si>
  <si>
    <t>gaisa satiksmes vadības dispečera apliecības atjaunošana</t>
  </si>
  <si>
    <t>4. Mācību kursu reģistrēšana, lidotāju profesionālās sagatavošanas organizāciju un mācību iestāžu programmu novērtēšana un apliecību, sertifikātu, apstiprinājumu izsniegšana, instruktoru norīkošana</t>
  </si>
  <si>
    <t>4.1.</t>
  </si>
  <si>
    <t>pamatmaksa par pirmo pārbaudi un apliecības/sertifikāta izsniegšanu:</t>
  </si>
  <si>
    <t>4.1.1.</t>
  </si>
  <si>
    <t>privātpilotu, planiera pilotu vai brīvā balona pilotu mācību kursu reģistrēšana</t>
  </si>
  <si>
    <t>reģistrācijas apliecība</t>
  </si>
  <si>
    <t>4.1.2.</t>
  </si>
  <si>
    <t>lidotāju profesionālās sagatavošanas organizācijas sertifikāta pirmreizēja izsniegšana</t>
  </si>
  <si>
    <t>sertifikāts</t>
  </si>
  <si>
    <t>4.1.3.</t>
  </si>
  <si>
    <t>tipa kvalifikācijas atzīmes lidotāju profesionālās sagatavošanas organizācijas sertifikāta pirmreizēja izsniegšana</t>
  </si>
  <si>
    <t>4.1.4.</t>
  </si>
  <si>
    <t>tipa kvalifikācijas atzīmes mācību kursa apstiprināšana ekspluatantam vai gaisa kuģa izgatavotājam</t>
  </si>
  <si>
    <t>4.1.5.</t>
  </si>
  <si>
    <r>
      <t>tipa kvalifikācijas atzīmes atzīšana ekspluatantam vai gaisa kuģa izgatavotājam, ja mācības paredzētas citā Starptautiskās civilās aviācijas organizācijas (</t>
    </r>
    <r>
      <rPr>
        <i/>
        <sz val="11"/>
        <color theme="1"/>
        <rFont val="Calibri"/>
        <family val="2"/>
        <scheme val="minor"/>
      </rPr>
      <t>ICAO</t>
    </r>
    <r>
      <rPr>
        <sz val="11"/>
        <color theme="1"/>
        <rFont val="Calibri"/>
        <family val="2"/>
        <scheme val="minor"/>
      </rPr>
      <t>) dalībvalstī, - papildu maksa</t>
    </r>
  </si>
  <si>
    <t>4.2.</t>
  </si>
  <si>
    <t>mācību programmās par katru sākotnējo un papildu kvalifikācijas atzīmi gaisa kuģa tipam klasē, klasei, tipam vai instrumentāliem lidojumiem:</t>
  </si>
  <si>
    <t>4.2.1.</t>
  </si>
  <si>
    <t>gaisa kuģa tipam klasē</t>
  </si>
  <si>
    <t>4.2.2.</t>
  </si>
  <si>
    <t>gaisa kuģa klasei</t>
  </si>
  <si>
    <t>4.2.3.</t>
  </si>
  <si>
    <t>gaisa kuģa tipam:</t>
  </si>
  <si>
    <t>4.2.3.1.</t>
  </si>
  <si>
    <t>līdz 10000 kg</t>
  </si>
  <si>
    <t>4.2.3.2.</t>
  </si>
  <si>
    <t>no 10001 kg līdz 20000 kg</t>
  </si>
  <si>
    <t>4.2.3.3.</t>
  </si>
  <si>
    <t>no 20001 kg līdz 50000 kg</t>
  </si>
  <si>
    <t>4.2.3.4.</t>
  </si>
  <si>
    <t>no 50001 kg līdz 100000 kg</t>
  </si>
  <si>
    <t>4.2.3.5.</t>
  </si>
  <si>
    <t>vairāk nekā 100000 kg</t>
  </si>
  <si>
    <t>4.2.4.</t>
  </si>
  <si>
    <t>modulārā instrumentālo lidojumu apmācības kursa novērtēšana un apstiprinājuma izsniegšana</t>
  </si>
  <si>
    <t>4.2.5.</t>
  </si>
  <si>
    <t>modulārā komercpilotu apmācības kursa novērtēšana un apstiprinājuma izsniegšana</t>
  </si>
  <si>
    <t>4.2.6.</t>
  </si>
  <si>
    <t>modulārā aviolīniju transporta pilotu apmācības kursa novērtēšana un apstiprinājuma izsniegšana</t>
  </si>
  <si>
    <t>4.2.7.</t>
  </si>
  <si>
    <t>integrētā instrumentālo lidojumu apmācības kursa novērtēšana un apstiprinājuma izsniegšana</t>
  </si>
  <si>
    <t>4.2.8.</t>
  </si>
  <si>
    <t>integrētā komercpilotu apmācības kursa novērtēšana un apstiprinājuma izsniegšana</t>
  </si>
  <si>
    <t>4.2.9.</t>
  </si>
  <si>
    <t>integrētā aviolīniju transporta pilotu apmācības kursa novērtēšana un apstiprinājuma izsniegšana</t>
  </si>
  <si>
    <t>4.3.</t>
  </si>
  <si>
    <t>aviācijas sportistu programmu apstiprināšana</t>
  </si>
  <si>
    <t>4.4.</t>
  </si>
  <si>
    <t>mācību programmu apstiprināšana speciālajās aviācijas disciplīnās:</t>
  </si>
  <si>
    <t>4.4.1.</t>
  </si>
  <si>
    <t>radiofrazeoloģija lidojumiem pēc vizuālo lidojumu noteikumiem</t>
  </si>
  <si>
    <t>4.4.2.</t>
  </si>
  <si>
    <t>radiofrazeoloģija lidojumiem pēc instrumentālo lidojumu noteikumiem</t>
  </si>
  <si>
    <t>4.4.3.</t>
  </si>
  <si>
    <t>pārējās disciplīnas (katra)</t>
  </si>
  <si>
    <t>4.5.</t>
  </si>
  <si>
    <t>mācību kursu organizēšana:</t>
  </si>
  <si>
    <t>4.5.1.</t>
  </si>
  <si>
    <t>instruktoru teorētiskais sākumkurss (dalības maksa)</t>
  </si>
  <si>
    <t>viena persona</t>
  </si>
  <si>
    <t>4.5.2.</t>
  </si>
  <si>
    <t>instruktoru teorētiskais kvalifikācijas uzturēšanas/atjaunošanas kurss (dalības maksa)</t>
  </si>
  <si>
    <t>4.5.3.</t>
  </si>
  <si>
    <t>eksaminētāju kurss (dalības maksa)</t>
  </si>
  <si>
    <t>4.6.</t>
  </si>
  <si>
    <r>
      <t xml:space="preserve">jebkuras kategorijas lidojumu/navigācijas trenažiera (kas sertificēts citās valstīs, izņemot Apvienoto aviācijas institūciju - </t>
    </r>
    <r>
      <rPr>
        <i/>
        <sz val="11"/>
        <color theme="1"/>
        <rFont val="Calibri"/>
        <family val="2"/>
        <scheme val="minor"/>
      </rPr>
      <t>JAA</t>
    </r>
    <r>
      <rPr>
        <sz val="11"/>
        <color theme="1"/>
        <rFont val="Calibri"/>
        <family val="2"/>
        <scheme val="minor"/>
      </rPr>
      <t xml:space="preserve"> sertifikātu) apstiprinājuma izsniegšana:</t>
    </r>
  </si>
  <si>
    <t>4.6.1.</t>
  </si>
  <si>
    <t>vienpilota gaisa kuģa lidojumu/navigācijas trenažiera pirmā pārbaude un apstiprinājuma izsniegšana</t>
  </si>
  <si>
    <t>4.6.2.</t>
  </si>
  <si>
    <t>daudzpilotu gaisa kuģa lidojumu/navigācijas trenažiera pirmā pārbaude un apstiprinājuma izsniegšana</t>
  </si>
  <si>
    <t>4.6.3.</t>
  </si>
  <si>
    <r>
      <t>apstiprinājuma izsniegšana, ja lidojumu/navigācijas trenažiera pārbaude paredzēta citā Starptautiskās civilās aviācijas organizācijas (</t>
    </r>
    <r>
      <rPr>
        <i/>
        <sz val="11"/>
        <color theme="1"/>
        <rFont val="Calibri"/>
        <family val="2"/>
        <scheme val="minor"/>
      </rPr>
      <t>ICAO</t>
    </r>
    <r>
      <rPr>
        <sz val="11"/>
        <color theme="1"/>
        <rFont val="Calibri"/>
        <family val="2"/>
        <scheme val="minor"/>
      </rPr>
      <t>) dalībvalstī, - papildu maksa</t>
    </r>
  </si>
  <si>
    <t>4.6.4.</t>
  </si>
  <si>
    <t>vienpilota gaisa kuģa lidojumu/navigācijas trenažiera pārbaude un apstiprinājuma derīguma termiņa pagarināšana</t>
  </si>
  <si>
    <t>4.6.5.</t>
  </si>
  <si>
    <t>daudzpilotu gaisa kuģa lidojumu/navigācijas trenažiera pārbaude un apstiprinājuma derīguma termiņa pagarināšana</t>
  </si>
  <si>
    <t>4.6.6.</t>
  </si>
  <si>
    <r>
      <t>apstiprinājuma derīguma termiņa pagarināšana, ja lidojumu/navigācijas trenažiera pārbaude paredzēta citā Starptautiskās civilās aviācijas organizācijas (</t>
    </r>
    <r>
      <rPr>
        <i/>
        <sz val="11"/>
        <color theme="1"/>
        <rFont val="Calibri"/>
        <family val="2"/>
        <scheme val="minor"/>
      </rPr>
      <t>ICAO</t>
    </r>
    <r>
      <rPr>
        <sz val="11"/>
        <color theme="1"/>
        <rFont val="Calibri"/>
        <family val="2"/>
        <scheme val="minor"/>
      </rPr>
      <t>) dalībvalstī, - papildu maksa</t>
    </r>
  </si>
  <si>
    <t>4.7.</t>
  </si>
  <si>
    <t>instruktora norīkošana:</t>
  </si>
  <si>
    <t>4.7.1.</t>
  </si>
  <si>
    <t>lidojumu/navigācijas trenažiera instruktora norīkošana</t>
  </si>
  <si>
    <t>norīkojums</t>
  </si>
  <si>
    <t>4.7.2.</t>
  </si>
  <si>
    <t>instruktora norīkošana cita instruktora pienākumu pildīšanas novērtēšanai (vienreizēja konkrēta pārbaude)</t>
  </si>
  <si>
    <t>4.8.</t>
  </si>
  <si>
    <t>mācību kursu, lidotāju profesionālās sagatavošanas organizāciju, mācību iestāžu programmu sertifikāta derīguma termiņa pagarināšana:</t>
  </si>
  <si>
    <t>4.8.1.</t>
  </si>
  <si>
    <t>privātpilotu, planiera pilotu vai brīvā balona pilotu mācību kursu sertifikāta derīguma termiņa pagarināšana</t>
  </si>
  <si>
    <t>4.8.2.</t>
  </si>
  <si>
    <t>lidotāju profesionālās sagatavošanas organizācijas sertifikāta derīguma termiņa pagarināšana</t>
  </si>
  <si>
    <t>4.8.3.</t>
  </si>
  <si>
    <t>tipa kvalifikācijas atzīmes lidotāju profesionālās sagatavošanas organizācijas sertifikāta derīguma termiņa pagarināšana</t>
  </si>
  <si>
    <t>4.8.4.</t>
  </si>
  <si>
    <t>tipa kvalifikācijas atzīmes mācību kursa apstiprinājuma derīguma termiņa pagarināšana ekspluatantam vai gaisa kuģa izgatavotājam</t>
  </si>
  <si>
    <t>4.8.5.</t>
  </si>
  <si>
    <r>
      <t>tipa kvalifikācijas atzīmes derīguma termiņa pagarināšana ekspluatantam vai gaisa kuģa izgatavotājam, ja mācības paredzētas citā Starptautiskās civilās aviācijas organizācijas (</t>
    </r>
    <r>
      <rPr>
        <i/>
        <sz val="11"/>
        <color theme="1"/>
        <rFont val="Calibri"/>
        <family val="2"/>
        <scheme val="minor"/>
      </rPr>
      <t>ICAO</t>
    </r>
    <r>
      <rPr>
        <sz val="11"/>
        <color theme="1"/>
        <rFont val="Calibri"/>
        <family val="2"/>
        <scheme val="minor"/>
      </rPr>
      <t>) dalībvalstī, - papildu maksa</t>
    </r>
  </si>
  <si>
    <t>4.8.6.</t>
  </si>
  <si>
    <t>mācību programmās par katru kvalifikācijas atzīmi gaisa kuģa tipam klasē, klasei, tipam vai instrumentāliem lidojumiem:</t>
  </si>
  <si>
    <t>4.8.6.1.</t>
  </si>
  <si>
    <t>4.8.6.2.</t>
  </si>
  <si>
    <t>4.8.6.3.</t>
  </si>
  <si>
    <t>4.8.6.3.1.</t>
  </si>
  <si>
    <t>4.8.6.3.2.</t>
  </si>
  <si>
    <t>4.8.6.3.3.</t>
  </si>
  <si>
    <t>20001 kg līdz 50000 kg</t>
  </si>
  <si>
    <t>4.8.6.3.4.</t>
  </si>
  <si>
    <t>50001 kg līdz 100000 kg</t>
  </si>
  <si>
    <t>4.8.6.3.5.</t>
  </si>
  <si>
    <t>4.8.7.</t>
  </si>
  <si>
    <t>modulārā instrumentālo lidojumu mācību kursa novērtēšana un apstiprinājuma izsniegšana</t>
  </si>
  <si>
    <t>4.8.8.</t>
  </si>
  <si>
    <t>modulārā komercpilotu mācību kursa novērtēšana un apstiprinājuma izsniegšana</t>
  </si>
  <si>
    <t>4.8.9.</t>
  </si>
  <si>
    <t>modulārā aviolīniju transporta pilotu mācību kursa novērtēšana un apstiprinājuma izsniegšana</t>
  </si>
  <si>
    <t>4.8.10.</t>
  </si>
  <si>
    <t>integrētā instrumentālo lidojumu mācību kursa novērtēšana un apstiprinājuma izsniegšana</t>
  </si>
  <si>
    <t>4.8.11.</t>
  </si>
  <si>
    <t>integrētā komercpilotu mācību kursa novērtēšana un apstiprinājuma izsniegšana</t>
  </si>
  <si>
    <t>4.8.12.</t>
  </si>
  <si>
    <t>integrētā aviolīniju transporta pilotu mācību kursa novērtēšana un apstiprinājuma izsniegšana</t>
  </si>
  <si>
    <t>4.8.13.</t>
  </si>
  <si>
    <t>4.8.14.</t>
  </si>
  <si>
    <t>4.8.14.1.</t>
  </si>
  <si>
    <t>4.8.14.2.</t>
  </si>
  <si>
    <t>4.8.14.3.</t>
  </si>
  <si>
    <t>pārējās disciplīnās (katra)</t>
  </si>
  <si>
    <t>5. Apliecības (sertifikāta) izsniegšana, derīguma termiņa pagarināšana, apliecības (sertifikāta) atjaunošana civilās aviācijas medicīnas jomā</t>
  </si>
  <si>
    <t>5.1.</t>
  </si>
  <si>
    <t>Aviācijas medicīnas centra sertifikāta izsniegšana (pirmreizēja izsniegšana uz vienu gadu vai atjaunošana vairāk nekā divus gadus pēc sertifikāta derīguma termiņa beigām)</t>
  </si>
  <si>
    <t>5.2.</t>
  </si>
  <si>
    <t>autorizēta aviācijas medicīnas eksaminētāja sertifikāta izsniegšana medicīniskā atzinuma pārbaudēm par veselības stāvokļa atbilstību II un III klasei</t>
  </si>
  <si>
    <t>5.3.</t>
  </si>
  <si>
    <t>autorizēta aviācijas medicīnas eksaminētāja sertifikāta izsniegšana medicīniskā atzinuma pārbaudēm par veselības stāvokļa atbilstību I, II un III klasei</t>
  </si>
  <si>
    <t>5.4.</t>
  </si>
  <si>
    <t>medicīniskā atzinuma izsniegšana, pamatojoties uz aviācijas medicīnas centra vai aviācijas medicīnas eksaminētāja iesniegtajiem veselības pārbaudes rezultātiem</t>
  </si>
  <si>
    <t>medicīniskais atzinums</t>
  </si>
  <si>
    <t>5.5.</t>
  </si>
  <si>
    <t>aviācijas medicīnas eksaminētāja mācību kursu sertifikāta izsniegšana par kursu apmeklējumu:</t>
  </si>
  <si>
    <t>5.5.1.</t>
  </si>
  <si>
    <t>mācību kursu sertifikāta izsniegšana veselības pārbaudes veikšanai, lai sniegtu medicīnisko atzinumu par veselības stāvokļa atbilstību II un III klasei (60 stundu kurss)</t>
  </si>
  <si>
    <t>5.5.2.</t>
  </si>
  <si>
    <t>mācību kursu sertifikāta izsniegšana veselības pārbaudes veikšanai, lai sniegtu medicīnisko atzinumu par veselības stāvokļa atbilstību I klasei (60 stundu papildu kurss)</t>
  </si>
  <si>
    <t>5.5.3.</t>
  </si>
  <si>
    <t>lekciju kurss veselības pārbaudes veikšanai, lai sniegtu medicīnisko atzinumu par veselības stāvokļa atbilstību II un III klasei (60 stundu kurss), ja kursu vada valsts aģentūras "Civilās aviācijas aģentūra" speciālisti</t>
  </si>
  <si>
    <t>dalības maksa vienai personai</t>
  </si>
  <si>
    <t>5.5.4.</t>
  </si>
  <si>
    <t>lekciju kurss veselības pārbaudes veikšanai, lai sniegtu medicīnisko atzinumu par veselības stāvokļa atbilstību I klasei (60 stundu papildu kurss), ja kursu vada valsts aģentūras "Civilās aviācijas aģentūra" speciālisti</t>
  </si>
  <si>
    <t>5.5.5.</t>
  </si>
  <si>
    <t>lekciju kurss veselības pārbaudes veikšanai, lai sniegtu medicīnisko atzinumu par veselības stāvokļa atbilstību II un III klasei (kvalifikācijas uzturēšanas kurss), ja kursu vada valsts aģentūras "Civilās aviācijas aģentūra" speciālisti</t>
  </si>
  <si>
    <t>5.5.6.</t>
  </si>
  <si>
    <t>lekciju kurss veselības pārbaudes veikšanai, lai sniegtu medicīnisko atzinumu par veselības stāvokļa atbilstību I klasei (kvalifikācijas uzturēšanas kurss), ja kursus vada valsts aģentūras "Civilās aviācijas aģentūra" speciālisti</t>
  </si>
  <si>
    <t>5.6.</t>
  </si>
  <si>
    <t>Aviācijas medicīnas centram izsniegtā sertifikāta darbības termiņa pagarināšana (uz trim gadiem bez ierobežojumiem)</t>
  </si>
  <si>
    <t>5.7.</t>
  </si>
  <si>
    <t>Aviācijas medicīnas centram izsniegtā sertifikāta derīguma termiņa atjaunošana laikā līdz diviem gadiem pēc tā derīguma termiņa beigām (sertifikātu izsniedz uz 1 gadu)</t>
  </si>
  <si>
    <t>5.8.</t>
  </si>
  <si>
    <t>autorizēta aviācijas medicīnas eksaminētāja sertifikāta derīguma termiņa pagarināšana medicīniskā atzinuma pārbaudēm par veselības stāvokļa atbilstību II un III klasei</t>
  </si>
  <si>
    <t>5.9.</t>
  </si>
  <si>
    <t>autorizēta aviācijas medicīnas eksaminētāja sertifikāta derīguma termiņa pagarināšana medicīniskā atzinuma pārbaudēm par veselības stāvokļa atbilstību I, II un III klasei</t>
  </si>
  <si>
    <t>5.10.</t>
  </si>
  <si>
    <t>aviācijas medicīnas eksaminētāja kursu sertifikāta pagarināšana veselības pārbaudes veikšanai, lai sniegtu medicīnisko atzinumu par veselības stāvokļa atbilstību II un III klasei</t>
  </si>
  <si>
    <t>5.11.</t>
  </si>
  <si>
    <t>aviācijas medicīnas eksaminētāja kursu sertifikāta pagarināšana veselības pārbaudes veikšanai, lai sniegtu medicīnisko atzinumu par veselības stāvokļa atbilstību I klasei</t>
  </si>
  <si>
    <t>II. Gaisa kuģu ekspluatācija</t>
  </si>
  <si>
    <t>6. Komerciālā gaisa transporta pakalpojumu sniedzēju (gaisa pārvadājumi) novērtēšana, sertifikātu izsniegšana, sertifikātu derīguma termiņa pagarināšana un grozījumu izdarīšana sertifikātā, atļauju izsniegšana speciālo aviācijas darbu veikšanai un sertificēto gaisa transporta pakalpojumu sniedzēju darbības uzraudzība</t>
  </si>
  <si>
    <t>6.1.</t>
  </si>
  <si>
    <t>gaisa kuģa ekspluatanta pirmssertifikācijas novērtēšana</t>
  </si>
  <si>
    <t>atzinums</t>
  </si>
  <si>
    <t>6.2.</t>
  </si>
  <si>
    <t>gaisa kuģa ekspluatanta darbspējas novērtēšana un gaisa kuģa ekspluatanta apliecības izsniegšana uz 1 gadu</t>
  </si>
  <si>
    <t>6.3.</t>
  </si>
  <si>
    <t>gaisa kuģa ekspluatanta apliecības izsniegšana gaisa taksometra pakalpojumu veikšanai (celtspēja līdz 5700 kg, sēdvietu skaits - līdz 10) uz 1 gadu</t>
  </si>
  <si>
    <t>6.4.</t>
  </si>
  <si>
    <t>gaisa kuģa ekspluatanta apliecības izsniegšana speciālo aviācijas darbu veikšanai uz 1 gadu</t>
  </si>
  <si>
    <t>6.5.</t>
  </si>
  <si>
    <t>atļaujas izsniegšana speciālo aviācijas sezonas darbu veikšanai (ne vairāk kā četrus mēnešus gadā)</t>
  </si>
  <si>
    <t>6.6.</t>
  </si>
  <si>
    <t>ar atbildību par gaisa kuģa lidojumu drošību saistīto gaisa kuģa īres līguma noteikumu izskatīšana un atļaujas izsniegšana</t>
  </si>
  <si>
    <t>atļauja</t>
  </si>
  <si>
    <t>6.7.</t>
  </si>
  <si>
    <t>gaisa kuģa ekspluatanta apliecības derīguma termiņa pagarināšana (atbilstoši pilna laika nodarbināto darbinieku skaitam):</t>
  </si>
  <si>
    <t>6.7.1.</t>
  </si>
  <si>
    <t>5 līdz 10 darbinieki</t>
  </si>
  <si>
    <t>6.7.2.</t>
  </si>
  <si>
    <t>10 līdz 20 darbinieki</t>
  </si>
  <si>
    <t>6.7.3.</t>
  </si>
  <si>
    <t>vairāk nekā 20 darbinieki</t>
  </si>
  <si>
    <t>6.8.</t>
  </si>
  <si>
    <t>gaisa kuģa ekspluatanta apliecības derīguma termiņa pagarināšana gaisa taksometra pakalpojumu veikšanai (celtspēja līdz 5700 kg, sēdvietu skaits - līdz 10) vai speciālo aviācijas darbu veikšanai</t>
  </si>
  <si>
    <t>6.9.</t>
  </si>
  <si>
    <t>gaisa kuģa ekspluatanta darbības rokasgrāmatas grozījumu apstiprināšana:</t>
  </si>
  <si>
    <t>6.9.1.</t>
  </si>
  <si>
    <t>gaisa kuģa ekspluatanta darbības rokasgrāmatas grozījuma pirmreizēja izskatīšana</t>
  </si>
  <si>
    <t>6.9.2.</t>
  </si>
  <si>
    <t>gaisa kuģa ekspluatanta darbības rokasgrāmatas grozījuma atkārtota izskatīšana</t>
  </si>
  <si>
    <t>6.10.</t>
  </si>
  <si>
    <t>grozījuma izdarīšana gaisa kuģa ekspluatanta apliecībā</t>
  </si>
  <si>
    <t>grozījumu apstiprinājums</t>
  </si>
  <si>
    <t>6.11.</t>
  </si>
  <si>
    <t>gaisa kuģa ekspluatanta darbības uzraudzība ārpus Latvijas, ja šāda darbība tiek veikta ārpus Eiropas reģiona ilgāk par trim mēnešiem gadā, - gada maksa</t>
  </si>
  <si>
    <t>6.12.</t>
  </si>
  <si>
    <r>
      <t>lidojuma apkalpes locekļa profesionalitātes pārbaude saskaņā ar Vienotām aviācijas prasībām (</t>
    </r>
    <r>
      <rPr>
        <i/>
        <sz val="11"/>
        <color theme="1"/>
        <rFont val="Calibri"/>
        <family val="2"/>
        <scheme val="minor"/>
      </rPr>
      <t>JAR-OPS</t>
    </r>
    <r>
      <rPr>
        <sz val="11"/>
        <color theme="1"/>
        <rFont val="Calibri"/>
        <family val="2"/>
        <scheme val="minor"/>
      </rPr>
      <t>)</t>
    </r>
  </si>
  <si>
    <t>7. Vispārējas nozīmes aviācijas uzraudzība un atļauju izsniegšana</t>
  </si>
  <si>
    <t>7.1.</t>
  </si>
  <si>
    <t>pieteikumu izskatīšana un atļauju izsniegšana dalībai aviācijas skatē</t>
  </si>
  <si>
    <t>7.2.</t>
  </si>
  <si>
    <t>korporatīvās aviācijas uzraudzība</t>
  </si>
  <si>
    <t>III. Lidlauki un aeronavigācija</t>
  </si>
  <si>
    <t>8. Lidlauka pārbaude, sertifikāta izsniegšana, tā derīguma termiņa pagarināšana un grozījumu izdarīšana sertifikātā</t>
  </si>
  <si>
    <t>8.1.</t>
  </si>
  <si>
    <t>lidlauka pirmreizējā pārbaude un sertifikāta izsniegšana:</t>
  </si>
  <si>
    <t>8.1.1.</t>
  </si>
  <si>
    <t>vispārējās aviācijas vizuālo lidojumu lidlauki</t>
  </si>
  <si>
    <t>8.1.2.</t>
  </si>
  <si>
    <t>vizuālo lidojumu lidlauki</t>
  </si>
  <si>
    <t>8.1.3.</t>
  </si>
  <si>
    <t>neprecīzas nolaišanās lidlauki</t>
  </si>
  <si>
    <t>8.1.4.</t>
  </si>
  <si>
    <r>
      <t xml:space="preserve">starptautiskās aviācijas organizācijas </t>
    </r>
    <r>
      <rPr>
        <i/>
        <sz val="11"/>
        <color theme="1"/>
        <rFont val="Calibri"/>
        <family val="2"/>
        <scheme val="minor"/>
      </rPr>
      <t>ICAO</t>
    </r>
    <r>
      <rPr>
        <sz val="11"/>
        <color theme="1"/>
        <rFont val="Calibri"/>
        <family val="2"/>
        <scheme val="minor"/>
      </rPr>
      <t xml:space="preserve"> I kategorijas precīzas nolaišanās lidlauki</t>
    </r>
  </si>
  <si>
    <t>8.1.5.</t>
  </si>
  <si>
    <r>
      <t xml:space="preserve">starptautiskās aviācijas organizācijas </t>
    </r>
    <r>
      <rPr>
        <i/>
        <sz val="11"/>
        <color theme="1"/>
        <rFont val="Calibri"/>
        <family val="2"/>
        <scheme val="minor"/>
      </rPr>
      <t>ICAO</t>
    </r>
    <r>
      <rPr>
        <sz val="11"/>
        <color theme="1"/>
        <rFont val="Calibri"/>
        <family val="2"/>
        <scheme val="minor"/>
      </rPr>
      <t xml:space="preserve"> II kategorijas precīzas nolaišanās lidlauki</t>
    </r>
  </si>
  <si>
    <t>8.2.</t>
  </si>
  <si>
    <t>lidlauka sertifikāta derīguma termiņa pagarināšana:</t>
  </si>
  <si>
    <t>8.2.1.</t>
  </si>
  <si>
    <t>8.2.2.</t>
  </si>
  <si>
    <t>8.2.3.</t>
  </si>
  <si>
    <t>8.2.4.</t>
  </si>
  <si>
    <t>8.2.5.</t>
  </si>
  <si>
    <t>8.3.</t>
  </si>
  <si>
    <t>grozījumu apstiprināšana lidlauka ekspluatācijas instrukcijā:</t>
  </si>
  <si>
    <t>8.3.1.</t>
  </si>
  <si>
    <t>vispārējās aviācijas lidlauki</t>
  </si>
  <si>
    <t>8.3.2.</t>
  </si>
  <si>
    <t>pārējie lidlauki</t>
  </si>
  <si>
    <t>8.4.</t>
  </si>
  <si>
    <t>lidlauka būves vai pārbūves projekta apstiprināšana</t>
  </si>
  <si>
    <t>8.5.</t>
  </si>
  <si>
    <t>pieprasīta lidlauka inspekcija</t>
  </si>
  <si>
    <t>9. Gaisa kuģu lidojumiem potenciāli bīstamu objektu būvniecība, ierīkošana un izvietošana (izņemot no valsts budžeta finansētās institūcijas) saskaņā ar likuma "Par aviāciju" 41.pantu</t>
  </si>
  <si>
    <t>9.1.</t>
  </si>
  <si>
    <t>gaisa kuģiem bīstamu objektu būvniecības, ierīkošanas un izvietošanas saskaņošana</t>
  </si>
  <si>
    <t>9.2.</t>
  </si>
  <si>
    <t>atzinums par objekta derīgumu ekspluatācijai no lidojumu drošības prasību viedokļa</t>
  </si>
  <si>
    <t>10. Gaisa satiksmes vadības komercsabiedrības, gaisa satiksmes vadības pakalpojumu sniedzēja novērtēšana un sertifikāta izsniegšana, sertifikāta derīguma termiņa pagarināšana, jauna zemes radiotehniskā aprīkojuma tehniskā uzdevuma dokumentācijas izvērtēšana</t>
  </si>
  <si>
    <t>10.1.</t>
  </si>
  <si>
    <t>gaisa satiksmes vadības komercsabiedrības darbspējas pārbaude un sertifikāta izsniegšana</t>
  </si>
  <si>
    <t>10.2.</t>
  </si>
  <si>
    <t>gaisa satiksmes vadības komercsabiedrības sertifikāta derīguma termiņa pagarināšana</t>
  </si>
  <si>
    <t>10.3.</t>
  </si>
  <si>
    <t>jauna zemes radiotehniskā aprīkojuma tehniskā uzdevuma dokumentācijas izvērtēšana</t>
  </si>
  <si>
    <t>IV. Lidotspēja</t>
  </si>
  <si>
    <t>11. Gaisa kuģa lidotspējas tehniskā novērtēšana, apliecības izsniegšana par gaisa kuģa derīgumu lidojumiem un tās derīguma termiņa pagarināšana</t>
  </si>
  <si>
    <t>11.1.</t>
  </si>
  <si>
    <t>gaisa kuģa lidotspējas novērtēšana un ikgadējā uzraudzība, apliecības izsniegšana par gaisa kuģa derīgumu lidojumiem un tās derīguma termiņa pagarināšana, ja gaisa kuģa maksimālā sertificētā pacelšanās masa ir:</t>
  </si>
  <si>
    <t>11.1.1.</t>
  </si>
  <si>
    <t>līdz 700 kg</t>
  </si>
  <si>
    <t>11.1.2.</t>
  </si>
  <si>
    <t>no 701 kg līdz 5700 kg</t>
  </si>
  <si>
    <t>11.1.3.</t>
  </si>
  <si>
    <t>no 5701 kg līdz 15000 kg</t>
  </si>
  <si>
    <t>11.1.4.</t>
  </si>
  <si>
    <t>no 15001 kg līdz 100000 kg</t>
  </si>
  <si>
    <t>11.1.5.</t>
  </si>
  <si>
    <t>11.2.</t>
  </si>
  <si>
    <t>atļaujas izsniegšana gaisa kuģa speciālo lidojumu veikšanai</t>
  </si>
  <si>
    <t>11.3.</t>
  </si>
  <si>
    <t>gaisa kuģa eksporta apliecības izsniegšana par tā derīgumu lidojumiem, ja gaisa kuģa maksimālā sertificētā pacelšanās masa ir:</t>
  </si>
  <si>
    <t>11.3.1.</t>
  </si>
  <si>
    <t>11.3.2.</t>
  </si>
  <si>
    <t>11.3.3.</t>
  </si>
  <si>
    <t>11.3.4.</t>
  </si>
  <si>
    <t>11.3.5.</t>
  </si>
  <si>
    <t>lielāka par 100000 kg</t>
  </si>
  <si>
    <t>12. Tehniskās apkopes organizācijas novērtēšana, apliecības izsniegšana un derīguma termiņa pagarināšana, kvalifikācijas atzīmes</t>
  </si>
  <si>
    <t>12.1.</t>
  </si>
  <si>
    <t>gaisa kuģu tehniskās apkopes organizācijas darbotiesspējas novērtēšana un ikgadējā uzraudzība, apliecības izsniegšana un derīguma termiņa pagarināšana</t>
  </si>
  <si>
    <t>12.2.</t>
  </si>
  <si>
    <t>papildu maksa par katru kvalifikācijas atzīmi un ikgadējā maksa par kvalifikācijas atzīmes uzturēšanu:</t>
  </si>
  <si>
    <t>12.2.1.</t>
  </si>
  <si>
    <t>A-1 (A-3) grupas tehniskās apkopes kvalifikācijas atzīme (ja gaisa kuģa maksimālā sertificētā pacelšanās masa ir vairāk nekā 5700 kg) - bāzes tehniskā apkope</t>
  </si>
  <si>
    <t>12.2.2.</t>
  </si>
  <si>
    <t>A-1 (A-3) grupas tehniskās apkopes kvalifikācijas atzīme (ja gaisa kuģa maksimālā sertificētā pacelšanās masa ir vairāk nekā 5700 kg) - līnijas tehniskā apkope</t>
  </si>
  <si>
    <t>12.2.3.</t>
  </si>
  <si>
    <t>B, C un D grupas tehniskās apkopes kvalifikācijas atzīme</t>
  </si>
  <si>
    <t>12.2.4.</t>
  </si>
  <si>
    <t>A-2 (A-3) grupas tehniskās apkopes kvalifikācijas atzīme (ja gaisa kuģa maksimālā sertificētā pacelšanās masa ir mazāka par 5700 kg)</t>
  </si>
  <si>
    <t>12.3.</t>
  </si>
  <si>
    <t>gaisa kuģu lidotspējas uzturēšanas vadības organizācijas sākotnējā novērtēšana, ikgadējā uzraudzība un gaisa kuģa tipa iekļaušana apliecībā</t>
  </si>
  <si>
    <t>apliecība/audita ziņojums</t>
  </si>
  <si>
    <t>12.4.</t>
  </si>
  <si>
    <t>papildu maksa par katru gaisa kuģu lidotspējas uzturēšanas vadības organizācijas apliecībā iekļauto gaisa kuģa tipu</t>
  </si>
  <si>
    <t>gaisa kuģu tipa apliecība</t>
  </si>
  <si>
    <t>12.5.</t>
  </si>
  <si>
    <t>grozījumu izdarīšana gaisa kuģu tehniskās apkopes organizācijas, lidotspējas uzturēšanas vadības organizācijas vai tehniskās apkopes mācību organizācijas darbībā vai dokumentācijā</t>
  </si>
  <si>
    <t>katra grozījuma apstiprinājums/atzinums</t>
  </si>
  <si>
    <t>12.6.</t>
  </si>
  <si>
    <t>papildu (atkārtota) pārbaude pēc sākotnējā novērtēšanā vai uzraudzības gaitā konstatēto neatbilstību novēršanas</t>
  </si>
  <si>
    <t>vienas neatbilstības pārbaude</t>
  </si>
  <si>
    <t>12.7.</t>
  </si>
  <si>
    <t>ārvalstīs esošas Latvijas gaisa kuģu tehniskās apkopes organizāciju līnijas staciju darbības izvērtēšana (papildus minētajam pakalpojumu saņēmējs no saviem līdzekļiem sedz valsts aģentūras "Civilās aviācijas aģentūra" inspektoru ceļa un viesnīcas izdevumus)</t>
  </si>
  <si>
    <t>audita ziņojums/papildinājumi apliecībā</t>
  </si>
  <si>
    <t>12.8.</t>
  </si>
  <si>
    <t>tehniskās apkopes mācību organizācijas sākotnējā apstiprināšana un ikgadējā uzraudzība</t>
  </si>
  <si>
    <t>12.9.</t>
  </si>
  <si>
    <t>papildu maksa par katru tehniskās apkopes mācību organizācijas kvalifikācijas atzīmi</t>
  </si>
  <si>
    <t>13. Gaisa kuģu un to komponentu ražošanas uzņēmuma darbspējas novērtēšana, apliecības izsniegšana, tās derīguma termiņa pagarināšana, grozījumu izdarīšana atļaujā</t>
  </si>
  <si>
    <t>13.1.</t>
  </si>
  <si>
    <t>gaisa kuģu un to komponentu ražošanas uzņēmuma darbspējas novērtēšana, apliecības izsniegšana, apliecības derīguma termiņa pagarināšana, ja:</t>
  </si>
  <si>
    <t>13.1.1.</t>
  </si>
  <si>
    <t>darbinieku štata vienību skaits ir līdz 15</t>
  </si>
  <si>
    <t>13.1.2.</t>
  </si>
  <si>
    <t>darbinieku štata vienību skaits ir no 16 līdz 50</t>
  </si>
  <si>
    <t>13.1.3.</t>
  </si>
  <si>
    <t>darbinieku štata vienību skaits ir no 51 līdz 100</t>
  </si>
  <si>
    <t>13.1.4.</t>
  </si>
  <si>
    <t>darbinieku štata vienību skaits ir no 101 līdz 200</t>
  </si>
  <si>
    <t>13.1.5.</t>
  </si>
  <si>
    <t>darbinieku štata vienību skaits ir lielāks par 200</t>
  </si>
  <si>
    <t>13.2.</t>
  </si>
  <si>
    <t>grozījumu izdarīšana atļaujā (piemēram, ja tiek paaugstināta kvalifikācija vai mainās darbības veids), ja:</t>
  </si>
  <si>
    <t>13.2.1.</t>
  </si>
  <si>
    <t>13.2.2.</t>
  </si>
  <si>
    <t>13.2.3.</t>
  </si>
  <si>
    <t>13.2.4.</t>
  </si>
  <si>
    <t>13.2.5.</t>
  </si>
  <si>
    <t>14. Gaisa kuģa reģistrēšana Latvijas Republikas Civilo gaisa kuģu reģistrā</t>
  </si>
  <si>
    <t>14.1.</t>
  </si>
  <si>
    <t>gaisa kuģa reģistrēšana Latvijas Republikas Civilo gaisa kuģu reģistrā, ja gaisa kuģa maksimālā sertificētā pacelšanās masa ir:</t>
  </si>
  <si>
    <t>14.1.1.</t>
  </si>
  <si>
    <t>14.1.2.</t>
  </si>
  <si>
    <t>14.1.3.</t>
  </si>
  <si>
    <t>14.1.4.</t>
  </si>
  <si>
    <t>14.1.5.</t>
  </si>
  <si>
    <t>14.2.</t>
  </si>
  <si>
    <t>gaisa kuģa reģistrācijas apliecības dublikāta izsniegšana</t>
  </si>
  <si>
    <t>14.3.</t>
  </si>
  <si>
    <t>grozījumu izdarīšana gaisa kuģa reģistrācijas apliecībā</t>
  </si>
  <si>
    <t>14.4.</t>
  </si>
  <si>
    <t>gaisa kuģa svītrošana no Latvijas Republikas Civilo gaisa kuģu reģistra</t>
  </si>
  <si>
    <t>izziņa par svītrošanu</t>
  </si>
  <si>
    <t>15. Izziņu izsniegšana un dokumentu kopiju izgatavošana</t>
  </si>
  <si>
    <t>15.1.</t>
  </si>
  <si>
    <t>jebkura veida valsts aģentūras "Civilās aviācijas aģentūra" kompetencē esošas izziņas izsniegšana (izņemot no valsts budžeta finansētām institūcijām)</t>
  </si>
  <si>
    <t>dokuments</t>
  </si>
  <si>
    <t>15.2.</t>
  </si>
  <si>
    <t>jebkura veida dokumenta kopijas izgatavošana</t>
  </si>
  <si>
    <t>lappuse</t>
  </si>
  <si>
    <r>
      <t>teorētiskais eksāmens, lai nacionālo apliecību apmainītu pret apliecību, kas atbilst Eiropas Apvienoto aviācijas institūciju (</t>
    </r>
    <r>
      <rPr>
        <i/>
        <sz val="11"/>
        <color theme="1"/>
        <rFont val="Times New Roman"/>
        <family val="1"/>
        <charset val="186"/>
      </rPr>
      <t>JAA</t>
    </r>
    <r>
      <rPr>
        <sz val="11"/>
        <color theme="1"/>
        <rFont val="Times New Roman"/>
        <family val="1"/>
        <charset val="186"/>
      </rPr>
      <t>) izstrādātajām Vienotajām aviācijas prasībām (</t>
    </r>
    <r>
      <rPr>
        <i/>
        <sz val="11"/>
        <color theme="1"/>
        <rFont val="Times New Roman"/>
        <family val="1"/>
        <charset val="186"/>
      </rPr>
      <t>JAR-FCL</t>
    </r>
    <r>
      <rPr>
        <sz val="11"/>
        <color theme="1"/>
        <rFont val="Times New Roman"/>
        <family val="1"/>
        <charset val="186"/>
      </rPr>
      <t>), vai apliecību, kas atbilst Eiropas Savienības tiesību aktu prasībām</t>
    </r>
  </si>
  <si>
    <r>
      <t>teorētiskais eksāmens, lai apliecību atzītu par derīgu saskaņā ar Eiropas Apvienoto aviācijas institūciju (</t>
    </r>
    <r>
      <rPr>
        <i/>
        <sz val="11"/>
        <color theme="1"/>
        <rFont val="Times New Roman"/>
        <family val="1"/>
        <charset val="186"/>
      </rPr>
      <t>JAA</t>
    </r>
    <r>
      <rPr>
        <sz val="11"/>
        <color theme="1"/>
        <rFont val="Times New Roman"/>
        <family val="1"/>
        <charset val="186"/>
      </rPr>
      <t>) izstrādātajām Vienotajām aviācijas prasībām (</t>
    </r>
    <r>
      <rPr>
        <i/>
        <sz val="11"/>
        <color theme="1"/>
        <rFont val="Times New Roman"/>
        <family val="1"/>
        <charset val="186"/>
      </rPr>
      <t>JAR-FCL</t>
    </r>
    <r>
      <rPr>
        <sz val="11"/>
        <color theme="1"/>
        <rFont val="Times New Roman"/>
        <family val="1"/>
        <charset val="186"/>
      </rPr>
      <t>) šādās jomās:</t>
    </r>
  </si>
  <si>
    <r>
      <t>lidojumu veikšanas prasmes/profesionalitātes pārbaude (</t>
    </r>
    <r>
      <rPr>
        <i/>
        <sz val="11"/>
        <color theme="1"/>
        <rFont val="Times New Roman"/>
        <family val="1"/>
        <charset val="186"/>
      </rPr>
      <t>Skill Test/Proficiency Check</t>
    </r>
    <r>
      <rPr>
        <sz val="11"/>
        <color theme="1"/>
        <rFont val="Times New Roman"/>
        <family val="1"/>
        <charset val="186"/>
      </rPr>
      <t>), lai nacionālo apliecību apmainītu pret apliecību, kas atbilst Eiropas Apvienoto aviācijas institūciju (</t>
    </r>
    <r>
      <rPr>
        <i/>
        <sz val="11"/>
        <color theme="1"/>
        <rFont val="Times New Roman"/>
        <family val="1"/>
        <charset val="186"/>
      </rPr>
      <t>JAA</t>
    </r>
    <r>
      <rPr>
        <sz val="11"/>
        <color theme="1"/>
        <rFont val="Times New Roman"/>
        <family val="1"/>
        <charset val="186"/>
      </rPr>
      <t>) izstrādātajām Vienotajām aviācijas prasībām (</t>
    </r>
    <r>
      <rPr>
        <i/>
        <sz val="11"/>
        <color theme="1"/>
        <rFont val="Times New Roman"/>
        <family val="1"/>
        <charset val="186"/>
      </rPr>
      <t>JAR-FCL</t>
    </r>
    <r>
      <rPr>
        <sz val="11"/>
        <color theme="1"/>
        <rFont val="Times New Roman"/>
        <family val="1"/>
        <charset val="186"/>
      </rPr>
      <t>), vai apliecību, kas atbilst Eiropas Savienības tiesību aktu prasībām, vai lai atzītu apliecību par derīgu</t>
    </r>
  </si>
  <si>
    <r>
      <t>citā Starptautiskās civilās aviācijas organizācijas (</t>
    </r>
    <r>
      <rPr>
        <i/>
        <sz val="11"/>
        <color theme="1"/>
        <rFont val="Times New Roman"/>
        <family val="1"/>
        <charset val="186"/>
      </rPr>
      <t>ICAO</t>
    </r>
    <r>
      <rPr>
        <sz val="11"/>
        <color theme="1"/>
        <rFont val="Times New Roman"/>
        <family val="1"/>
        <charset val="186"/>
      </rPr>
      <t>) dalībvalstī izsniegtās gaisa kuģa lidojuma apkalpes locekļa apliecības un kvalifikācijas atzīmju atzīšana par derīgām lidojumiem ar Latvijas Republikā reģistrētu gaisa kuģi - derīguma sertifikāts (</t>
    </r>
    <r>
      <rPr>
        <i/>
        <sz val="11"/>
        <color theme="1"/>
        <rFont val="Times New Roman"/>
        <family val="1"/>
        <charset val="186"/>
      </rPr>
      <t>Certificate of validation</t>
    </r>
    <r>
      <rPr>
        <sz val="11"/>
        <color theme="1"/>
        <rFont val="Times New Roman"/>
        <family val="1"/>
        <charset val="186"/>
      </rPr>
      <t>):</t>
    </r>
  </si>
  <si>
    <r>
      <t>tipa kvalifikācijas atzīmes atzīšana ekspluatantam vai gaisa kuģa izgatavotājam, ja mācības paredzētas citā Starptautiskās civilās aviācijas organizācijas (</t>
    </r>
    <r>
      <rPr>
        <i/>
        <sz val="11"/>
        <color theme="1"/>
        <rFont val="Times New Roman"/>
        <family val="1"/>
        <charset val="186"/>
      </rPr>
      <t>ICAO</t>
    </r>
    <r>
      <rPr>
        <sz val="11"/>
        <color theme="1"/>
        <rFont val="Times New Roman"/>
        <family val="1"/>
        <charset val="186"/>
      </rPr>
      <t>) dalībvalstī, - papildu maksa</t>
    </r>
  </si>
  <si>
    <r>
      <t xml:space="preserve">jebkuras kategorijas lidojumu/navigācijas trenažiera (kas sertificēts citās valstīs, izņemot Apvienoto aviācijas institūciju - </t>
    </r>
    <r>
      <rPr>
        <i/>
        <sz val="11"/>
        <color theme="1"/>
        <rFont val="Times New Roman"/>
        <family val="1"/>
        <charset val="186"/>
      </rPr>
      <t>JAA</t>
    </r>
    <r>
      <rPr>
        <sz val="11"/>
        <color theme="1"/>
        <rFont val="Times New Roman"/>
        <family val="1"/>
        <charset val="186"/>
      </rPr>
      <t xml:space="preserve"> sertifikātu) apstiprinājuma izsniegšana:</t>
    </r>
  </si>
  <si>
    <r>
      <t>apstiprinājuma izsniegšana, ja lidojumu/navigācijas trenažiera pārbaude paredzēta citā Starptautiskās civilās aviācijas organizācijas (</t>
    </r>
    <r>
      <rPr>
        <i/>
        <sz val="11"/>
        <color theme="1"/>
        <rFont val="Times New Roman"/>
        <family val="1"/>
        <charset val="186"/>
      </rPr>
      <t>ICAO</t>
    </r>
    <r>
      <rPr>
        <sz val="11"/>
        <color theme="1"/>
        <rFont val="Times New Roman"/>
        <family val="1"/>
        <charset val="186"/>
      </rPr>
      <t>) dalībvalstī, - papildu maksa</t>
    </r>
  </si>
  <si>
    <r>
      <t>apstiprinājuma derīguma termiņa pagarināšana, ja lidojumu/navigācijas trenažiera pārbaude paredzēta citā Starptautiskās civilās aviācijas organizācijas (</t>
    </r>
    <r>
      <rPr>
        <i/>
        <sz val="11"/>
        <color theme="1"/>
        <rFont val="Times New Roman"/>
        <family val="1"/>
        <charset val="186"/>
      </rPr>
      <t>ICAO</t>
    </r>
    <r>
      <rPr>
        <sz val="11"/>
        <color theme="1"/>
        <rFont val="Times New Roman"/>
        <family val="1"/>
        <charset val="186"/>
      </rPr>
      <t>) dalībvalstī, - papildu maksa</t>
    </r>
  </si>
  <si>
    <r>
      <t>tipa kvalifikācijas atzīmes derīguma termiņa pagarināšana ekspluatantam vai gaisa kuģa izgatavotājam, ja mācības paredzētas citā Starptautiskās civilās aviācijas organizācijas (</t>
    </r>
    <r>
      <rPr>
        <i/>
        <sz val="11"/>
        <color theme="1"/>
        <rFont val="Times New Roman"/>
        <family val="1"/>
        <charset val="186"/>
      </rPr>
      <t>ICAO</t>
    </r>
    <r>
      <rPr>
        <sz val="11"/>
        <color theme="1"/>
        <rFont val="Times New Roman"/>
        <family val="1"/>
        <charset val="186"/>
      </rPr>
      <t>) dalībvalstī, - papildu maksa</t>
    </r>
  </si>
  <si>
    <r>
      <t>lidojuma apkalpes locekļa profesionalitātes pārbaude saskaņā ar Vienotām aviācijas prasībām (</t>
    </r>
    <r>
      <rPr>
        <i/>
        <sz val="11"/>
        <color theme="1"/>
        <rFont val="Times New Roman"/>
        <family val="1"/>
        <charset val="186"/>
      </rPr>
      <t>JAR-OPS</t>
    </r>
    <r>
      <rPr>
        <sz val="11"/>
        <color theme="1"/>
        <rFont val="Times New Roman"/>
        <family val="1"/>
        <charset val="186"/>
      </rPr>
      <t>)</t>
    </r>
  </si>
  <si>
    <r>
      <t xml:space="preserve">starptautiskās aviācijas organizācijas </t>
    </r>
    <r>
      <rPr>
        <i/>
        <sz val="11"/>
        <color theme="1"/>
        <rFont val="Times New Roman"/>
        <family val="1"/>
        <charset val="186"/>
      </rPr>
      <t>ICAO</t>
    </r>
    <r>
      <rPr>
        <sz val="11"/>
        <color theme="1"/>
        <rFont val="Times New Roman"/>
        <family val="1"/>
        <charset val="186"/>
      </rPr>
      <t xml:space="preserve"> I kategorijas precīzas nolaišanās lidlauki</t>
    </r>
  </si>
  <si>
    <r>
      <t xml:space="preserve">starptautiskās aviācijas organizācijas </t>
    </r>
    <r>
      <rPr>
        <i/>
        <sz val="11"/>
        <color theme="1"/>
        <rFont val="Times New Roman"/>
        <family val="1"/>
        <charset val="186"/>
      </rPr>
      <t>ICAO</t>
    </r>
    <r>
      <rPr>
        <sz val="11"/>
        <color theme="1"/>
        <rFont val="Times New Roman"/>
        <family val="1"/>
        <charset val="186"/>
      </rPr>
      <t xml:space="preserve"> II kategorijas precīzas nolaišanās lidlauki</t>
    </r>
  </si>
  <si>
    <t>I. Civilās aviācijas personāls</t>
  </si>
  <si>
    <t xml:space="preserve">Normatīvā akta nosaukums: </t>
  </si>
  <si>
    <t>Satiksmes ministrs</t>
  </si>
  <si>
    <t>A.Matīss</t>
  </si>
  <si>
    <t>Pielikums Ministru kabineta noteikumu projekta „Valsts aģentūras „Civilās aviācijas aģentūra” sniegto publisko maksas pakalpojumu cenrādis” sākotnējās ietekmes novērtējuma ziņojumam (anotācijai)</t>
  </si>
  <si>
    <t>Valsts aģentūras "Civilās aviācijas aģentūra" sniegto publisko maksas pakalpojumu cenrādis</t>
  </si>
  <si>
    <t>Maksas pakalpojuma nosaukums</t>
  </si>
  <si>
    <t>Mērvienība</t>
  </si>
  <si>
    <t>2.a.</t>
  </si>
  <si>
    <t>2.b.</t>
  </si>
  <si>
    <t>PVN (Ls)</t>
  </si>
  <si>
    <t>2.c.</t>
  </si>
  <si>
    <t>Spēkā esošajā normatīvajā aktā paredzētā skaitļa izteiksme latos (ar PVN 21%)</t>
  </si>
  <si>
    <t>Spēkā esošajā normatīvajā aktā paredzētā skaitļa izteiksme latos (bez PVN)</t>
  </si>
  <si>
    <r>
      <t>Spēkā esošajā normatīvajā aktā paredzētās cenas ar PVN matemātiskā noapaļošana uz euro</t>
    </r>
    <r>
      <rPr>
        <vertAlign val="superscript"/>
        <sz val="12"/>
        <color theme="1"/>
        <rFont val="Times New Roman"/>
        <family val="1"/>
        <charset val="186"/>
      </rPr>
      <t xml:space="preserve">  </t>
    </r>
    <r>
      <rPr>
        <sz val="12"/>
        <color theme="1"/>
        <rFont val="Times New Roman"/>
        <family val="1"/>
        <charset val="186"/>
      </rPr>
      <t xml:space="preserve">(6 cipari aiz komata) </t>
    </r>
  </si>
  <si>
    <t>Summa, kas paredzēta normatīvā akta grozījumos, euro ar PVN (ar cipariem aiz komata kā cenrādī)</t>
  </si>
  <si>
    <t>PVN (ar cipariem aiz komata kā cenrādī)</t>
  </si>
  <si>
    <t>Summa, kas paredzēta normatīvā akta grozījumos euro bez PVN</t>
  </si>
  <si>
    <t>(6.)=(5.)-(7.)</t>
  </si>
  <si>
    <t>(4.)=(3.)/0,702804</t>
  </si>
  <si>
    <t xml:space="preserve">(8.)=(5.)-(4.)
</t>
  </si>
  <si>
    <t xml:space="preserve"> Izmaiņas pret sākotnējā normatīvajā aktā norādīto summu, euro ar PVN
(ar 6 cipariem aiz komata) </t>
  </si>
  <si>
    <t>apliecība / audita ziņojums</t>
  </si>
  <si>
    <t xml:space="preserve">apliecība </t>
  </si>
  <si>
    <t>_________________________</t>
  </si>
  <si>
    <t>SAManotp_180913_CAA_cenradis; Ministru kabineta noteikumu projekta „Valsts aģentūras “Civilās aviācijas aģentūra” sniegto publisko maksas pakalpojumu cenrādis” sākotnējās ietekmes izvērtēšanas ziņojums (anotācija)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</si>
</sst>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0"/>
  </numFmts>
  <fonts count="17" x14ac:knownFonts="1">
    <font>
      <sz val="11"/>
      <color theme="1"/>
      <name val="Calibri"/>
      <family val="2"/>
      <scheme val="minor"/>
    </font>
    <font>
      <sz val="10"/>
      <color indexed="8"/>
      <name val="Times New Roman"/>
      <family val="1"/>
      <charset val="186"/>
    </font>
    <font>
      <i/>
      <sz val="12"/>
      <color theme="1"/>
      <name val="Times New Roman"/>
      <family val="1"/>
      <charset val="186"/>
    </font>
    <font>
      <sz val="14"/>
      <color theme="1"/>
      <name val="Times New Roman"/>
      <family val="1"/>
      <charset val="186"/>
    </font>
    <font>
      <b/>
      <sz val="14"/>
      <color theme="1"/>
      <name val="Times New Roman"/>
      <family val="1"/>
      <charset val="186"/>
    </font>
    <font>
      <b/>
      <sz val="11"/>
      <color theme="1"/>
      <name val="Calibri"/>
      <family val="2"/>
      <charset val="186"/>
      <scheme val="minor"/>
    </font>
    <font>
      <b/>
      <sz val="11"/>
      <color theme="1"/>
      <name val="Calibri"/>
      <family val="2"/>
      <scheme val="minor"/>
    </font>
    <font>
      <sz val="12"/>
      <color theme="1"/>
      <name val="Times New Roman"/>
      <family val="1"/>
      <charset val="186"/>
    </font>
    <font>
      <b/>
      <i/>
      <sz val="12"/>
      <color theme="1"/>
      <name val="Times New Roman"/>
      <family val="1"/>
      <charset val="186"/>
    </font>
    <font>
      <b/>
      <sz val="12"/>
      <color theme="1"/>
      <name val="Times New Roman"/>
      <family val="1"/>
      <charset val="186"/>
    </font>
    <font>
      <vertAlign val="superscript"/>
      <sz val="12"/>
      <color theme="1"/>
      <name val="Times New Roman"/>
      <family val="1"/>
      <charset val="186"/>
    </font>
    <font>
      <u/>
      <sz val="12"/>
      <color theme="1"/>
      <name val="Times New Roman"/>
      <family val="1"/>
      <charset val="186"/>
    </font>
    <font>
      <b/>
      <sz val="11"/>
      <color theme="1"/>
      <name val="Times New Roman"/>
      <family val="1"/>
      <charset val="186"/>
    </font>
    <font>
      <i/>
      <sz val="11"/>
      <color theme="1"/>
      <name val="Calibri"/>
      <family val="2"/>
      <scheme val="minor"/>
    </font>
    <font>
      <sz val="11"/>
      <color theme="1"/>
      <name val="Times New Roman"/>
      <family val="1"/>
      <charset val="186"/>
    </font>
    <font>
      <i/>
      <sz val="11"/>
      <color theme="1"/>
      <name val="Times New Roman"/>
      <family val="1"/>
      <charset val="186"/>
    </font>
    <font>
      <sz val="9"/>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6337778862885"/>
        <bgColor indexed="64"/>
      </patternFill>
    </fill>
    <fill>
      <patternFill patternType="solid">
        <fgColor theme="9"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style="thin">
        <color rgb="FF000000"/>
      </left>
      <right/>
      <top/>
      <bottom style="thin">
        <color rgb="FF000000"/>
      </bottom>
      <diagonal/>
    </border>
  </borders>
  <cellStyleXfs count="2">
    <xf numFmtId="0" fontId="0" fillId="0" borderId="0"/>
    <xf numFmtId="4" fontId="1" fillId="0" borderId="0" applyNumberFormat="0" applyProtection="0">
      <alignment horizontal="left" wrapText="1" indent="1" shrinkToFit="1"/>
    </xf>
  </cellStyleXfs>
  <cellXfs count="105">
    <xf numFmtId="0" fontId="0" fillId="0" borderId="0" xfId="0"/>
    <xf numFmtId="0" fontId="2" fillId="0" borderId="1" xfId="0" applyFont="1" applyBorder="1" applyAlignment="1">
      <alignment horizontal="center" vertical="center"/>
    </xf>
    <xf numFmtId="0" fontId="2" fillId="0" borderId="0" xfId="0" applyFont="1" applyAlignment="1">
      <alignment horizontal="center" vertical="center"/>
    </xf>
    <xf numFmtId="165" fontId="2" fillId="3" borderId="1" xfId="0" applyNumberFormat="1" applyFont="1" applyFill="1" applyBorder="1" applyAlignment="1">
      <alignment horizontal="left" vertical="center" wrapText="1"/>
    </xf>
    <xf numFmtId="0" fontId="7" fillId="2" borderId="0" xfId="0" applyFont="1" applyFill="1"/>
    <xf numFmtId="0" fontId="7" fillId="4" borderId="1" xfId="0" applyFont="1" applyFill="1" applyBorder="1" applyAlignment="1">
      <alignment horizontal="center" vertical="center" wrapText="1"/>
    </xf>
    <xf numFmtId="0" fontId="7" fillId="0" borderId="0" xfId="0" applyFont="1"/>
    <xf numFmtId="164" fontId="7" fillId="2" borderId="1" xfId="0" applyNumberFormat="1" applyFont="1" applyFill="1" applyBorder="1" applyAlignment="1">
      <alignment horizontal="left" vertical="center" wrapText="1"/>
    </xf>
    <xf numFmtId="165" fontId="7" fillId="3" borderId="1" xfId="0" applyNumberFormat="1" applyFont="1" applyFill="1" applyBorder="1" applyAlignment="1">
      <alignment horizontal="left" vertical="center" wrapText="1"/>
    </xf>
    <xf numFmtId="3" fontId="7" fillId="2" borderId="1" xfId="0" applyNumberFormat="1" applyFont="1" applyFill="1" applyBorder="1" applyAlignment="1">
      <alignment horizontal="left" vertical="center" wrapText="1"/>
    </xf>
    <xf numFmtId="0" fontId="7" fillId="0" borderId="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vertical="center" wrapText="1"/>
    </xf>
    <xf numFmtId="165" fontId="7" fillId="3" borderId="0" xfId="0" applyNumberFormat="1" applyFont="1" applyFill="1" applyBorder="1" applyAlignment="1">
      <alignment horizontal="left" vertical="center" wrapText="1"/>
    </xf>
    <xf numFmtId="0" fontId="7" fillId="0" borderId="0" xfId="0" applyFont="1" applyBorder="1" applyAlignment="1">
      <alignment horizontal="center" wrapText="1"/>
    </xf>
    <xf numFmtId="0" fontId="7" fillId="0" borderId="0" xfId="0" applyFont="1" applyBorder="1" applyAlignment="1">
      <alignment wrapText="1"/>
    </xf>
    <xf numFmtId="165" fontId="7" fillId="3" borderId="0" xfId="0" applyNumberFormat="1" applyFont="1" applyFill="1" applyBorder="1" applyAlignment="1">
      <alignment horizontal="left" wrapText="1"/>
    </xf>
    <xf numFmtId="0" fontId="11" fillId="2" borderId="0" xfId="0" applyFont="1" applyFill="1"/>
    <xf numFmtId="0" fontId="7" fillId="2" borderId="0" xfId="0" applyFont="1" applyFill="1" applyBorder="1" applyAlignment="1">
      <alignment vertical="center"/>
    </xf>
    <xf numFmtId="0" fontId="10" fillId="2" borderId="0" xfId="0" applyFont="1" applyFill="1"/>
    <xf numFmtId="0" fontId="7" fillId="2" borderId="0" xfId="0" applyFont="1" applyFill="1" applyBorder="1" applyAlignment="1">
      <alignment vertical="center" wrapText="1"/>
    </xf>
    <xf numFmtId="0" fontId="12" fillId="0" borderId="1" xfId="0" applyFont="1" applyBorder="1" applyAlignment="1">
      <alignment wrapText="1"/>
    </xf>
    <xf numFmtId="0" fontId="0" fillId="0" borderId="7" xfId="0" applyBorder="1" applyAlignment="1">
      <alignment vertical="center" wrapText="1"/>
    </xf>
    <xf numFmtId="0" fontId="0" fillId="0" borderId="7" xfId="0" applyBorder="1" applyAlignment="1">
      <alignment horizontal="left" vertical="center" wrapText="1"/>
    </xf>
    <xf numFmtId="0" fontId="0" fillId="0" borderId="7" xfId="0" applyBorder="1" applyAlignment="1">
      <alignment vertical="top" wrapText="1"/>
    </xf>
    <xf numFmtId="0" fontId="0" fillId="0" borderId="7" xfId="0" applyBorder="1" applyAlignment="1">
      <alignment horizontal="center" vertical="center" wrapText="1"/>
    </xf>
    <xf numFmtId="0" fontId="0" fillId="0" borderId="7" xfId="0" applyBorder="1" applyAlignment="1">
      <alignment wrapText="1"/>
    </xf>
    <xf numFmtId="3" fontId="7" fillId="2" borderId="1" xfId="0" applyNumberFormat="1" applyFont="1" applyFill="1" applyBorder="1" applyAlignment="1">
      <alignment horizontal="center" vertical="center" wrapText="1"/>
    </xf>
    <xf numFmtId="0" fontId="0" fillId="0" borderId="11" xfId="0" applyBorder="1" applyAlignment="1">
      <alignment horizontal="left" vertical="center" wrapText="1"/>
    </xf>
    <xf numFmtId="4" fontId="7" fillId="2" borderId="1" xfId="0" applyNumberFormat="1" applyFont="1" applyFill="1" applyBorder="1" applyAlignment="1">
      <alignment horizontal="center" vertical="center" wrapText="1"/>
    </xf>
    <xf numFmtId="0" fontId="0" fillId="0" borderId="13" xfId="0" applyBorder="1" applyAlignment="1">
      <alignment horizontal="left" vertical="center" wrapText="1"/>
    </xf>
    <xf numFmtId="3" fontId="7" fillId="2" borderId="14" xfId="0" applyNumberFormat="1" applyFont="1" applyFill="1" applyBorder="1" applyAlignment="1">
      <alignment horizontal="center" vertical="center" wrapText="1"/>
    </xf>
    <xf numFmtId="165" fontId="7" fillId="3" borderId="14" xfId="0" applyNumberFormat="1" applyFont="1" applyFill="1" applyBorder="1" applyAlignment="1">
      <alignment horizontal="left" vertical="center" wrapText="1"/>
    </xf>
    <xf numFmtId="3" fontId="7" fillId="2" borderId="15" xfId="0" applyNumberFormat="1" applyFont="1" applyFill="1" applyBorder="1" applyAlignment="1">
      <alignment horizontal="center" vertical="center" wrapText="1"/>
    </xf>
    <xf numFmtId="165" fontId="7" fillId="3" borderId="15" xfId="0" applyNumberFormat="1" applyFont="1" applyFill="1" applyBorder="1" applyAlignment="1">
      <alignment horizontal="left" vertical="center" wrapText="1"/>
    </xf>
    <xf numFmtId="4" fontId="7" fillId="2" borderId="14" xfId="0" applyNumberFormat="1" applyFont="1" applyFill="1" applyBorder="1" applyAlignment="1">
      <alignment horizontal="center" vertical="center" wrapText="1"/>
    </xf>
    <xf numFmtId="4" fontId="7" fillId="2" borderId="15" xfId="0" applyNumberFormat="1" applyFont="1" applyFill="1" applyBorder="1" applyAlignment="1">
      <alignment horizontal="center" vertical="center" wrapText="1"/>
    </xf>
    <xf numFmtId="4" fontId="7" fillId="0" borderId="1" xfId="0" applyNumberFormat="1" applyFont="1" applyBorder="1" applyAlignment="1">
      <alignment horizontal="center" vertical="center" wrapText="1"/>
    </xf>
    <xf numFmtId="2" fontId="7" fillId="0" borderId="1" xfId="0" applyNumberFormat="1" applyFont="1" applyBorder="1" applyAlignment="1">
      <alignment horizontal="center" vertical="center" wrapText="1"/>
    </xf>
    <xf numFmtId="0" fontId="16" fillId="5" borderId="7" xfId="0" applyFont="1" applyFill="1" applyBorder="1" applyAlignment="1">
      <alignment horizontal="left" vertical="center" wrapText="1"/>
    </xf>
    <xf numFmtId="0" fontId="16" fillId="5" borderId="7" xfId="0" applyFont="1" applyFill="1" applyBorder="1" applyAlignment="1">
      <alignment horizontal="center" vertical="center" wrapText="1"/>
    </xf>
    <xf numFmtId="2" fontId="16" fillId="0" borderId="0" xfId="0" applyNumberFormat="1" applyFont="1"/>
    <xf numFmtId="0" fontId="16" fillId="0" borderId="0" xfId="0" applyFont="1"/>
    <xf numFmtId="0" fontId="8" fillId="4" borderId="3" xfId="0" applyFont="1" applyFill="1" applyBorder="1" applyAlignment="1">
      <alignment horizontal="center" vertical="center" wrapText="1"/>
    </xf>
    <xf numFmtId="0" fontId="14" fillId="0" borderId="8" xfId="0" applyFont="1" applyBorder="1" applyAlignment="1">
      <alignment horizontal="left" vertical="center" wrapText="1"/>
    </xf>
    <xf numFmtId="0" fontId="14" fillId="0" borderId="1" xfId="0" applyFont="1" applyBorder="1" applyAlignment="1">
      <alignment horizontal="left" vertical="center" wrapText="1"/>
    </xf>
    <xf numFmtId="0" fontId="2" fillId="3" borderId="1" xfId="0" applyFont="1" applyFill="1" applyBorder="1" applyAlignment="1">
      <alignment horizontal="center" vertical="center" wrapText="1"/>
    </xf>
    <xf numFmtId="0" fontId="14" fillId="0" borderId="15" xfId="0" applyFont="1" applyBorder="1" applyAlignment="1">
      <alignment horizontal="left" vertical="center" wrapText="1"/>
    </xf>
    <xf numFmtId="0" fontId="7" fillId="0" borderId="1" xfId="0" applyFont="1" applyBorder="1" applyAlignment="1">
      <alignment vertical="top" wrapText="1"/>
    </xf>
    <xf numFmtId="0" fontId="14" fillId="0" borderId="1" xfId="0" applyFont="1" applyBorder="1" applyAlignment="1">
      <alignment vertical="center" wrapText="1"/>
    </xf>
    <xf numFmtId="0" fontId="14" fillId="0" borderId="1" xfId="0" applyFont="1" applyBorder="1" applyAlignment="1">
      <alignment vertical="top" wrapText="1"/>
    </xf>
    <xf numFmtId="0" fontId="14" fillId="0" borderId="1" xfId="0" applyFont="1" applyBorder="1" applyAlignment="1">
      <alignment horizontal="left" vertical="top"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7" fillId="0" borderId="1" xfId="0" applyFont="1" applyBorder="1"/>
    <xf numFmtId="2"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4" fillId="0" borderId="4" xfId="0" applyFont="1" applyBorder="1" applyAlignment="1">
      <alignment horizontal="center" vertical="center" wrapText="1"/>
    </xf>
    <xf numFmtId="3" fontId="14" fillId="2" borderId="1" xfId="0" applyNumberFormat="1" applyFont="1" applyFill="1" applyBorder="1" applyAlignment="1">
      <alignment horizontal="center" vertical="center" wrapText="1"/>
    </xf>
    <xf numFmtId="165" fontId="14" fillId="3" borderId="1" xfId="0" applyNumberFormat="1" applyFont="1" applyFill="1" applyBorder="1" applyAlignment="1">
      <alignment horizontal="left" vertical="center" wrapText="1"/>
    </xf>
    <xf numFmtId="4" fontId="14" fillId="2" borderId="1" xfId="0" applyNumberFormat="1" applyFont="1" applyFill="1" applyBorder="1" applyAlignment="1">
      <alignment horizontal="center" vertical="center" wrapText="1"/>
    </xf>
    <xf numFmtId="3" fontId="14"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0" fontId="7" fillId="2" borderId="0" xfId="0" applyFont="1" applyFill="1" applyAlignment="1">
      <alignment horizontal="left" vertical="top" wrapText="1"/>
    </xf>
    <xf numFmtId="0" fontId="11" fillId="2" borderId="0" xfId="0" applyFont="1" applyFill="1" applyAlignment="1">
      <alignment horizontal="left" vertical="top" wrapText="1"/>
    </xf>
    <xf numFmtId="0" fontId="7" fillId="0" borderId="12" xfId="0" applyFont="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7" fillId="2" borderId="12" xfId="0" applyFont="1" applyFill="1" applyBorder="1" applyAlignment="1">
      <alignment horizontal="left" vertical="center" wrapText="1"/>
    </xf>
    <xf numFmtId="0" fontId="7" fillId="2" borderId="1" xfId="0" applyFont="1" applyFill="1" applyBorder="1" applyAlignment="1">
      <alignment horizontal="left" vertical="center" wrapText="1"/>
    </xf>
    <xf numFmtId="0" fontId="0" fillId="0" borderId="1" xfId="0" applyBorder="1" applyAlignment="1">
      <alignment horizontal="lef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xf numFmtId="0" fontId="8" fillId="4" borderId="2"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7" fillId="0" borderId="0" xfId="0" applyFont="1" applyBorder="1" applyAlignment="1">
      <alignment horizontal="center" wrapText="1"/>
    </xf>
    <xf numFmtId="0" fontId="4" fillId="0" borderId="3"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12" fillId="0" borderId="2" xfId="0" applyFont="1" applyBorder="1" applyAlignment="1">
      <alignment wrapText="1"/>
    </xf>
    <xf numFmtId="0" fontId="12" fillId="0" borderId="3" xfId="0" applyFont="1" applyBorder="1" applyAlignment="1">
      <alignment wrapText="1"/>
    </xf>
    <xf numFmtId="0" fontId="12" fillId="0" borderId="4" xfId="0" applyFont="1" applyBorder="1" applyAlignment="1">
      <alignment wrapText="1"/>
    </xf>
    <xf numFmtId="0" fontId="0" fillId="0" borderId="5" xfId="0" applyBorder="1" applyAlignment="1">
      <alignment vertical="center" wrapText="1"/>
    </xf>
    <xf numFmtId="0" fontId="0" fillId="0" borderId="6" xfId="0"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12" xfId="0" applyBorder="1" applyAlignment="1">
      <alignment vertical="center" wrapText="1"/>
    </xf>
    <xf numFmtId="0" fontId="0" fillId="0" borderId="3" xfId="0" applyBorder="1" applyAlignment="1">
      <alignment horizontal="left" vertical="center" wrapText="1"/>
    </xf>
    <xf numFmtId="0" fontId="0" fillId="0" borderId="1" xfId="0" applyBorder="1" applyAlignment="1">
      <alignment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7" fillId="2" borderId="5" xfId="0" applyFont="1" applyFill="1" applyBorder="1" applyAlignment="1">
      <alignment horizontal="right" vertical="top" wrapText="1"/>
    </xf>
    <xf numFmtId="0" fontId="7" fillId="0" borderId="0" xfId="0" applyFont="1" applyBorder="1" applyAlignment="1">
      <alignment horizontal="center" vertical="center" wrapText="1"/>
    </xf>
  </cellXfs>
  <cellStyles count="2">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2"/>
  <sheetViews>
    <sheetView tabSelected="1" topLeftCell="A346" zoomScale="90" zoomScaleNormal="90" zoomScaleSheetLayoutView="70" workbookViewId="0">
      <selection activeCell="C374" sqref="C374"/>
    </sheetView>
  </sheetViews>
  <sheetFormatPr defaultRowHeight="15.75" x14ac:dyDescent="0.25"/>
  <cols>
    <col min="1" max="1" width="10" style="6" customWidth="1"/>
    <col min="2" max="2" width="69.42578125" style="6" customWidth="1"/>
    <col min="3" max="3" width="22.42578125" style="6" customWidth="1"/>
    <col min="4" max="4" width="16.85546875" style="6" customWidth="1"/>
    <col min="5" max="5" width="14.140625" style="6" customWidth="1"/>
    <col min="6" max="6" width="16.7109375" style="6" customWidth="1"/>
    <col min="7" max="7" width="19.5703125" style="6" customWidth="1"/>
    <col min="8" max="8" width="18.85546875" style="6" customWidth="1"/>
    <col min="9" max="9" width="15" style="6" customWidth="1"/>
    <col min="10" max="10" width="17.7109375" style="6" customWidth="1"/>
    <col min="11" max="11" width="19.7109375" style="6" customWidth="1"/>
    <col min="12" max="16384" width="9.140625" style="6"/>
  </cols>
  <sheetData>
    <row r="1" spans="1:11" s="4" customFormat="1" ht="57.75" customHeight="1" x14ac:dyDescent="0.25">
      <c r="H1" s="103" t="s">
        <v>623</v>
      </c>
      <c r="I1" s="103"/>
      <c r="J1" s="103"/>
      <c r="K1" s="103"/>
    </row>
    <row r="2" spans="1:11" s="4" customFormat="1" ht="43.5" customHeight="1" x14ac:dyDescent="0.25">
      <c r="A2" s="77" t="s">
        <v>620</v>
      </c>
      <c r="B2" s="78"/>
      <c r="C2" s="43"/>
      <c r="D2" s="43"/>
      <c r="E2" s="43"/>
      <c r="F2" s="74" t="s">
        <v>624</v>
      </c>
      <c r="G2" s="75"/>
      <c r="H2" s="75"/>
      <c r="I2" s="75"/>
      <c r="J2" s="75"/>
      <c r="K2" s="76"/>
    </row>
    <row r="3" spans="1:11" ht="110.25" x14ac:dyDescent="0.25">
      <c r="A3" s="5" t="s">
        <v>4</v>
      </c>
      <c r="B3" s="5" t="s">
        <v>625</v>
      </c>
      <c r="C3" s="5" t="s">
        <v>626</v>
      </c>
      <c r="D3" s="5" t="s">
        <v>632</v>
      </c>
      <c r="E3" s="5" t="s">
        <v>629</v>
      </c>
      <c r="F3" s="5" t="s">
        <v>631</v>
      </c>
      <c r="G3" s="5" t="s">
        <v>633</v>
      </c>
      <c r="H3" s="5" t="s">
        <v>634</v>
      </c>
      <c r="I3" s="5" t="s">
        <v>635</v>
      </c>
      <c r="J3" s="5" t="s">
        <v>636</v>
      </c>
      <c r="K3" s="5" t="s">
        <v>640</v>
      </c>
    </row>
    <row r="4" spans="1:11" s="2" customFormat="1" ht="24" customHeight="1" x14ac:dyDescent="0.25">
      <c r="A4" s="1" t="s">
        <v>0</v>
      </c>
      <c r="B4" s="1" t="s">
        <v>1</v>
      </c>
      <c r="C4" s="1" t="s">
        <v>627</v>
      </c>
      <c r="D4" s="1" t="s">
        <v>628</v>
      </c>
      <c r="E4" s="1" t="s">
        <v>630</v>
      </c>
      <c r="F4" s="1" t="s">
        <v>2</v>
      </c>
      <c r="G4" s="3" t="s">
        <v>638</v>
      </c>
      <c r="H4" s="1" t="s">
        <v>3</v>
      </c>
      <c r="I4" s="1" t="s">
        <v>637</v>
      </c>
      <c r="J4" s="62">
        <v>7</v>
      </c>
      <c r="K4" s="46" t="s">
        <v>639</v>
      </c>
    </row>
    <row r="5" spans="1:11" s="2" customFormat="1" ht="18.75" x14ac:dyDescent="0.3">
      <c r="A5" s="80" t="s">
        <v>619</v>
      </c>
      <c r="B5" s="81"/>
      <c r="C5" s="81"/>
      <c r="D5" s="81"/>
      <c r="E5" s="81"/>
      <c r="F5" s="81"/>
      <c r="G5" s="81"/>
      <c r="H5" s="81"/>
      <c r="I5" s="81"/>
      <c r="J5" s="81"/>
      <c r="K5" s="82"/>
    </row>
    <row r="6" spans="1:11" x14ac:dyDescent="0.25">
      <c r="A6" s="83" t="s">
        <v>6</v>
      </c>
      <c r="B6" s="84"/>
      <c r="C6" s="84"/>
      <c r="D6" s="84"/>
      <c r="E6" s="84"/>
      <c r="F6" s="84"/>
      <c r="G6" s="84"/>
      <c r="H6" s="84"/>
      <c r="I6" s="84"/>
      <c r="J6" s="84"/>
      <c r="K6" s="85"/>
    </row>
    <row r="7" spans="1:11" ht="30" x14ac:dyDescent="0.25">
      <c r="A7" s="22" t="s">
        <v>8</v>
      </c>
      <c r="B7" s="44" t="s">
        <v>7</v>
      </c>
      <c r="C7" s="47"/>
      <c r="D7" s="45"/>
      <c r="E7" s="45"/>
      <c r="F7" s="21"/>
      <c r="G7" s="21"/>
      <c r="H7" s="21"/>
      <c r="I7" s="21"/>
      <c r="J7" s="21"/>
      <c r="K7" s="21"/>
    </row>
    <row r="8" spans="1:11" x14ac:dyDescent="0.25">
      <c r="A8" s="22" t="s">
        <v>9</v>
      </c>
      <c r="B8" s="44" t="s">
        <v>10</v>
      </c>
      <c r="C8" s="49" t="s">
        <v>11</v>
      </c>
      <c r="D8" s="57">
        <v>15</v>
      </c>
      <c r="E8" s="55">
        <v>0</v>
      </c>
      <c r="F8" s="58">
        <v>15</v>
      </c>
      <c r="G8" s="59">
        <f>F8/0.702804</f>
        <v>21.343077159492548</v>
      </c>
      <c r="H8" s="60">
        <v>21.34</v>
      </c>
      <c r="I8" s="29">
        <f>H8-J8</f>
        <v>0</v>
      </c>
      <c r="J8" s="29">
        <f>H8</f>
        <v>21.34</v>
      </c>
      <c r="K8" s="8">
        <f>H8-G8</f>
        <v>-3.0771594925482759E-3</v>
      </c>
    </row>
    <row r="9" spans="1:11" x14ac:dyDescent="0.25">
      <c r="A9" s="22" t="s">
        <v>13</v>
      </c>
      <c r="B9" s="44" t="s">
        <v>14</v>
      </c>
      <c r="C9" s="49" t="s">
        <v>11</v>
      </c>
      <c r="D9" s="56">
        <v>15</v>
      </c>
      <c r="E9" s="55">
        <v>0</v>
      </c>
      <c r="F9" s="58">
        <v>15</v>
      </c>
      <c r="G9" s="59">
        <f t="shared" ref="G9:G361" si="0">F9/0.702804</f>
        <v>21.343077159492548</v>
      </c>
      <c r="H9" s="60">
        <v>21.34</v>
      </c>
      <c r="I9" s="29">
        <f t="shared" ref="I9:I72" si="1">H9-J9</f>
        <v>0</v>
      </c>
      <c r="J9" s="29">
        <f t="shared" ref="J9:J20" si="2">H9</f>
        <v>21.34</v>
      </c>
      <c r="K9" s="8">
        <f t="shared" ref="K9" si="3">H9-G9</f>
        <v>-3.0771594925482759E-3</v>
      </c>
    </row>
    <row r="10" spans="1:11" x14ac:dyDescent="0.25">
      <c r="A10" s="22" t="s">
        <v>15</v>
      </c>
      <c r="B10" s="44" t="s">
        <v>16</v>
      </c>
      <c r="C10" s="49" t="s">
        <v>11</v>
      </c>
      <c r="D10" s="56">
        <v>25</v>
      </c>
      <c r="E10" s="55">
        <v>0</v>
      </c>
      <c r="F10" s="58">
        <v>25</v>
      </c>
      <c r="G10" s="59">
        <f t="shared" si="0"/>
        <v>35.57179526582091</v>
      </c>
      <c r="H10" s="60">
        <v>35.57</v>
      </c>
      <c r="I10" s="29">
        <f t="shared" si="1"/>
        <v>0</v>
      </c>
      <c r="J10" s="29">
        <f t="shared" si="2"/>
        <v>35.57</v>
      </c>
      <c r="K10" s="8">
        <f t="shared" ref="K10:K321" si="4">H10-G10</f>
        <v>-1.7952658209097194E-3</v>
      </c>
    </row>
    <row r="11" spans="1:11" x14ac:dyDescent="0.25">
      <c r="A11" s="22" t="s">
        <v>17</v>
      </c>
      <c r="B11" s="44" t="s">
        <v>18</v>
      </c>
      <c r="C11" s="49" t="s">
        <v>11</v>
      </c>
      <c r="D11" s="56">
        <v>15</v>
      </c>
      <c r="E11" s="55">
        <v>0</v>
      </c>
      <c r="F11" s="58">
        <v>15</v>
      </c>
      <c r="G11" s="59">
        <f t="shared" si="0"/>
        <v>21.343077159492548</v>
      </c>
      <c r="H11" s="60">
        <v>21.34</v>
      </c>
      <c r="I11" s="29">
        <f t="shared" si="1"/>
        <v>0</v>
      </c>
      <c r="J11" s="29">
        <f t="shared" si="2"/>
        <v>21.34</v>
      </c>
      <c r="K11" s="8">
        <f t="shared" si="4"/>
        <v>-3.0771594925482759E-3</v>
      </c>
    </row>
    <row r="12" spans="1:11" x14ac:dyDescent="0.25">
      <c r="A12" s="22" t="s">
        <v>19</v>
      </c>
      <c r="B12" s="44" t="s">
        <v>20</v>
      </c>
      <c r="C12" s="49" t="s">
        <v>11</v>
      </c>
      <c r="D12" s="56">
        <v>30</v>
      </c>
      <c r="E12" s="55">
        <v>0</v>
      </c>
      <c r="F12" s="58">
        <v>30</v>
      </c>
      <c r="G12" s="59">
        <f t="shared" si="0"/>
        <v>42.686154318985096</v>
      </c>
      <c r="H12" s="60">
        <v>42.69</v>
      </c>
      <c r="I12" s="29">
        <f t="shared" si="1"/>
        <v>0</v>
      </c>
      <c r="J12" s="29">
        <f t="shared" si="2"/>
        <v>42.69</v>
      </c>
      <c r="K12" s="8">
        <f t="shared" si="4"/>
        <v>3.8456810149014586E-3</v>
      </c>
    </row>
    <row r="13" spans="1:11" x14ac:dyDescent="0.25">
      <c r="A13" s="22" t="s">
        <v>21</v>
      </c>
      <c r="B13" s="44" t="s">
        <v>22</v>
      </c>
      <c r="C13" s="49" t="s">
        <v>11</v>
      </c>
      <c r="D13" s="56">
        <v>30</v>
      </c>
      <c r="E13" s="55">
        <v>0</v>
      </c>
      <c r="F13" s="58">
        <v>30</v>
      </c>
      <c r="G13" s="59">
        <f t="shared" si="0"/>
        <v>42.686154318985096</v>
      </c>
      <c r="H13" s="60">
        <v>42.69</v>
      </c>
      <c r="I13" s="29">
        <f t="shared" si="1"/>
        <v>0</v>
      </c>
      <c r="J13" s="29">
        <f t="shared" si="2"/>
        <v>42.69</v>
      </c>
      <c r="K13" s="8">
        <f t="shared" si="4"/>
        <v>3.8456810149014586E-3</v>
      </c>
    </row>
    <row r="14" spans="1:11" x14ac:dyDescent="0.25">
      <c r="A14" s="22" t="s">
        <v>23</v>
      </c>
      <c r="B14" s="44" t="s">
        <v>24</v>
      </c>
      <c r="C14" s="49" t="s">
        <v>11</v>
      </c>
      <c r="D14" s="56">
        <v>40</v>
      </c>
      <c r="E14" s="55">
        <v>0</v>
      </c>
      <c r="F14" s="58">
        <v>40</v>
      </c>
      <c r="G14" s="59">
        <f t="shared" si="0"/>
        <v>56.914872425313462</v>
      </c>
      <c r="H14" s="60">
        <v>56.91</v>
      </c>
      <c r="I14" s="29">
        <f t="shared" si="1"/>
        <v>0</v>
      </c>
      <c r="J14" s="29">
        <f t="shared" si="2"/>
        <v>56.91</v>
      </c>
      <c r="K14" s="8">
        <f t="shared" si="4"/>
        <v>-4.8724253134651008E-3</v>
      </c>
    </row>
    <row r="15" spans="1:11" x14ac:dyDescent="0.25">
      <c r="A15" s="22" t="s">
        <v>25</v>
      </c>
      <c r="B15" s="44" t="s">
        <v>26</v>
      </c>
      <c r="C15" s="49" t="s">
        <v>11</v>
      </c>
      <c r="D15" s="56">
        <v>100</v>
      </c>
      <c r="E15" s="55">
        <v>0</v>
      </c>
      <c r="F15" s="58">
        <v>100</v>
      </c>
      <c r="G15" s="59">
        <f t="shared" si="0"/>
        <v>142.28718106328364</v>
      </c>
      <c r="H15" s="60">
        <v>142.29</v>
      </c>
      <c r="I15" s="29">
        <f t="shared" si="1"/>
        <v>0</v>
      </c>
      <c r="J15" s="29">
        <f t="shared" si="2"/>
        <v>142.29</v>
      </c>
      <c r="K15" s="8">
        <f t="shared" si="4"/>
        <v>2.8189367163520274E-3</v>
      </c>
    </row>
    <row r="16" spans="1:11" x14ac:dyDescent="0.25">
      <c r="A16" s="22" t="s">
        <v>27</v>
      </c>
      <c r="B16" s="44" t="s">
        <v>28</v>
      </c>
      <c r="C16" s="49" t="s">
        <v>11</v>
      </c>
      <c r="D16" s="56">
        <v>110</v>
      </c>
      <c r="E16" s="55">
        <v>0</v>
      </c>
      <c r="F16" s="58">
        <v>110</v>
      </c>
      <c r="G16" s="59">
        <f t="shared" si="0"/>
        <v>156.51589916961203</v>
      </c>
      <c r="H16" s="60">
        <v>156.52000000000001</v>
      </c>
      <c r="I16" s="29">
        <f t="shared" si="1"/>
        <v>0</v>
      </c>
      <c r="J16" s="29">
        <f t="shared" si="2"/>
        <v>156.52000000000001</v>
      </c>
      <c r="K16" s="8">
        <f t="shared" si="4"/>
        <v>4.1008303879834784E-3</v>
      </c>
    </row>
    <row r="17" spans="1:11" x14ac:dyDescent="0.25">
      <c r="A17" s="22" t="s">
        <v>29</v>
      </c>
      <c r="B17" s="44" t="s">
        <v>30</v>
      </c>
      <c r="C17" s="49" t="s">
        <v>11</v>
      </c>
      <c r="D17" s="56">
        <v>120</v>
      </c>
      <c r="E17" s="55">
        <v>0</v>
      </c>
      <c r="F17" s="58">
        <v>120</v>
      </c>
      <c r="G17" s="59">
        <f t="shared" si="0"/>
        <v>170.74461727594039</v>
      </c>
      <c r="H17" s="60">
        <v>170.74</v>
      </c>
      <c r="I17" s="29">
        <f t="shared" si="1"/>
        <v>0</v>
      </c>
      <c r="J17" s="29">
        <f t="shared" si="2"/>
        <v>170.74</v>
      </c>
      <c r="K17" s="8">
        <f t="shared" si="4"/>
        <v>-4.6172759403759756E-3</v>
      </c>
    </row>
    <row r="18" spans="1:11" x14ac:dyDescent="0.25">
      <c r="A18" s="22" t="s">
        <v>31</v>
      </c>
      <c r="B18" s="44" t="s">
        <v>32</v>
      </c>
      <c r="C18" s="49" t="s">
        <v>11</v>
      </c>
      <c r="D18" s="56">
        <v>110</v>
      </c>
      <c r="E18" s="55">
        <v>0</v>
      </c>
      <c r="F18" s="58">
        <v>110</v>
      </c>
      <c r="G18" s="59">
        <f t="shared" si="0"/>
        <v>156.51589916961203</v>
      </c>
      <c r="H18" s="60">
        <v>156.52000000000001</v>
      </c>
      <c r="I18" s="29">
        <f t="shared" si="1"/>
        <v>0</v>
      </c>
      <c r="J18" s="29">
        <f t="shared" si="2"/>
        <v>156.52000000000001</v>
      </c>
      <c r="K18" s="8">
        <f t="shared" si="4"/>
        <v>4.1008303879834784E-3</v>
      </c>
    </row>
    <row r="19" spans="1:11" x14ac:dyDescent="0.25">
      <c r="A19" s="22" t="s">
        <v>33</v>
      </c>
      <c r="B19" s="44" t="s">
        <v>34</v>
      </c>
      <c r="C19" s="49" t="s">
        <v>11</v>
      </c>
      <c r="D19" s="56">
        <v>100</v>
      </c>
      <c r="E19" s="55">
        <v>0</v>
      </c>
      <c r="F19" s="58">
        <v>100</v>
      </c>
      <c r="G19" s="59">
        <f t="shared" si="0"/>
        <v>142.28718106328364</v>
      </c>
      <c r="H19" s="60">
        <v>142.29</v>
      </c>
      <c r="I19" s="29">
        <f t="shared" si="1"/>
        <v>0</v>
      </c>
      <c r="J19" s="29">
        <f t="shared" si="2"/>
        <v>142.29</v>
      </c>
      <c r="K19" s="8">
        <f t="shared" si="4"/>
        <v>2.8189367163520274E-3</v>
      </c>
    </row>
    <row r="20" spans="1:11" x14ac:dyDescent="0.25">
      <c r="A20" s="22" t="s">
        <v>35</v>
      </c>
      <c r="B20" s="44" t="s">
        <v>36</v>
      </c>
      <c r="C20" s="49" t="s">
        <v>11</v>
      </c>
      <c r="D20" s="56">
        <v>100</v>
      </c>
      <c r="E20" s="55">
        <v>0</v>
      </c>
      <c r="F20" s="58">
        <v>100</v>
      </c>
      <c r="G20" s="59">
        <f t="shared" si="0"/>
        <v>142.28718106328364</v>
      </c>
      <c r="H20" s="60">
        <v>142.29</v>
      </c>
      <c r="I20" s="29">
        <f t="shared" si="1"/>
        <v>0</v>
      </c>
      <c r="J20" s="29">
        <f t="shared" si="2"/>
        <v>142.29</v>
      </c>
      <c r="K20" s="8">
        <f t="shared" si="4"/>
        <v>2.8189367163520274E-3</v>
      </c>
    </row>
    <row r="21" spans="1:11" x14ac:dyDescent="0.25">
      <c r="A21" s="22" t="s">
        <v>37</v>
      </c>
      <c r="B21" s="44" t="s">
        <v>38</v>
      </c>
      <c r="C21" s="45"/>
      <c r="D21" s="45"/>
      <c r="E21" s="56"/>
      <c r="F21" s="27"/>
      <c r="G21" s="8"/>
      <c r="H21" s="29"/>
      <c r="I21" s="29"/>
      <c r="J21" s="29"/>
      <c r="K21" s="8"/>
    </row>
    <row r="22" spans="1:11" ht="30" x14ac:dyDescent="0.25">
      <c r="A22" s="22" t="s">
        <v>39</v>
      </c>
      <c r="B22" s="44" t="s">
        <v>14</v>
      </c>
      <c r="C22" s="50" t="s">
        <v>40</v>
      </c>
      <c r="D22" s="56">
        <v>10</v>
      </c>
      <c r="E22" s="55">
        <v>0</v>
      </c>
      <c r="F22" s="27">
        <v>10</v>
      </c>
      <c r="G22" s="8">
        <f t="shared" si="0"/>
        <v>14.228718106328365</v>
      </c>
      <c r="H22" s="29">
        <v>14.23</v>
      </c>
      <c r="I22" s="29">
        <f t="shared" si="1"/>
        <v>0</v>
      </c>
      <c r="J22" s="29">
        <f>H22</f>
        <v>14.23</v>
      </c>
      <c r="K22" s="8">
        <f t="shared" si="4"/>
        <v>1.2818936716350038E-3</v>
      </c>
    </row>
    <row r="23" spans="1:11" ht="30" x14ac:dyDescent="0.25">
      <c r="A23" s="22" t="s">
        <v>41</v>
      </c>
      <c r="B23" s="44" t="s">
        <v>18</v>
      </c>
      <c r="C23" s="50" t="s">
        <v>40</v>
      </c>
      <c r="D23" s="56">
        <v>15</v>
      </c>
      <c r="E23" s="55">
        <v>0</v>
      </c>
      <c r="F23" s="27">
        <v>15</v>
      </c>
      <c r="G23" s="8">
        <f t="shared" si="0"/>
        <v>21.343077159492548</v>
      </c>
      <c r="H23" s="29">
        <v>21.34</v>
      </c>
      <c r="I23" s="29">
        <f t="shared" si="1"/>
        <v>0</v>
      </c>
      <c r="J23" s="29">
        <f t="shared" ref="J23:J85" si="5">H23</f>
        <v>21.34</v>
      </c>
      <c r="K23" s="8">
        <f t="shared" si="4"/>
        <v>-3.0771594925482759E-3</v>
      </c>
    </row>
    <row r="24" spans="1:11" ht="30" x14ac:dyDescent="0.25">
      <c r="A24" s="22" t="s">
        <v>42</v>
      </c>
      <c r="B24" s="44" t="s">
        <v>20</v>
      </c>
      <c r="C24" s="50" t="s">
        <v>40</v>
      </c>
      <c r="D24" s="56">
        <v>15</v>
      </c>
      <c r="E24" s="55">
        <v>0</v>
      </c>
      <c r="F24" s="27">
        <v>15</v>
      </c>
      <c r="G24" s="8">
        <f t="shared" si="0"/>
        <v>21.343077159492548</v>
      </c>
      <c r="H24" s="29">
        <v>21.34</v>
      </c>
      <c r="I24" s="29">
        <f t="shared" si="1"/>
        <v>0</v>
      </c>
      <c r="J24" s="29">
        <f t="shared" si="5"/>
        <v>21.34</v>
      </c>
      <c r="K24" s="8">
        <f t="shared" si="4"/>
        <v>-3.0771594925482759E-3</v>
      </c>
    </row>
    <row r="25" spans="1:11" ht="30" x14ac:dyDescent="0.25">
      <c r="A25" s="22" t="s">
        <v>43</v>
      </c>
      <c r="B25" s="44" t="s">
        <v>22</v>
      </c>
      <c r="C25" s="50" t="s">
        <v>40</v>
      </c>
      <c r="D25" s="56">
        <v>15</v>
      </c>
      <c r="E25" s="55">
        <v>0</v>
      </c>
      <c r="F25" s="27">
        <v>15</v>
      </c>
      <c r="G25" s="8">
        <f t="shared" si="0"/>
        <v>21.343077159492548</v>
      </c>
      <c r="H25" s="29">
        <v>21.34</v>
      </c>
      <c r="I25" s="29">
        <f t="shared" si="1"/>
        <v>0</v>
      </c>
      <c r="J25" s="29">
        <f t="shared" si="5"/>
        <v>21.34</v>
      </c>
      <c r="K25" s="8">
        <f t="shared" si="4"/>
        <v>-3.0771594925482759E-3</v>
      </c>
    </row>
    <row r="26" spans="1:11" ht="30" x14ac:dyDescent="0.25">
      <c r="A26" s="22" t="s">
        <v>44</v>
      </c>
      <c r="B26" s="44" t="s">
        <v>24</v>
      </c>
      <c r="C26" s="50" t="s">
        <v>40</v>
      </c>
      <c r="D26" s="56">
        <v>20</v>
      </c>
      <c r="E26" s="55">
        <v>0</v>
      </c>
      <c r="F26" s="27">
        <v>20</v>
      </c>
      <c r="G26" s="8">
        <f t="shared" si="0"/>
        <v>28.457436212656731</v>
      </c>
      <c r="H26" s="29">
        <v>28.46</v>
      </c>
      <c r="I26" s="29">
        <f t="shared" si="1"/>
        <v>0</v>
      </c>
      <c r="J26" s="29">
        <f t="shared" si="5"/>
        <v>28.46</v>
      </c>
      <c r="K26" s="8">
        <f t="shared" si="4"/>
        <v>2.5637873432700076E-3</v>
      </c>
    </row>
    <row r="27" spans="1:11" ht="30" x14ac:dyDescent="0.25">
      <c r="A27" s="22" t="s">
        <v>45</v>
      </c>
      <c r="B27" s="44" t="s">
        <v>26</v>
      </c>
      <c r="C27" s="50" t="s">
        <v>40</v>
      </c>
      <c r="D27" s="56">
        <v>35</v>
      </c>
      <c r="E27" s="55">
        <v>0</v>
      </c>
      <c r="F27" s="27">
        <v>35</v>
      </c>
      <c r="G27" s="8">
        <f t="shared" si="0"/>
        <v>49.800513372149275</v>
      </c>
      <c r="H27" s="29">
        <v>49.8</v>
      </c>
      <c r="I27" s="29">
        <f t="shared" si="1"/>
        <v>0</v>
      </c>
      <c r="J27" s="29">
        <f t="shared" si="5"/>
        <v>49.8</v>
      </c>
      <c r="K27" s="8">
        <f t="shared" si="4"/>
        <v>-5.1337214927826835E-4</v>
      </c>
    </row>
    <row r="28" spans="1:11" ht="30" x14ac:dyDescent="0.25">
      <c r="A28" s="22" t="s">
        <v>46</v>
      </c>
      <c r="B28" s="44" t="s">
        <v>30</v>
      </c>
      <c r="C28" s="50" t="s">
        <v>40</v>
      </c>
      <c r="D28" s="56">
        <v>40</v>
      </c>
      <c r="E28" s="55">
        <v>0</v>
      </c>
      <c r="F28" s="27">
        <v>40</v>
      </c>
      <c r="G28" s="8">
        <f t="shared" si="0"/>
        <v>56.914872425313462</v>
      </c>
      <c r="H28" s="29">
        <v>56.91</v>
      </c>
      <c r="I28" s="29">
        <f t="shared" si="1"/>
        <v>0</v>
      </c>
      <c r="J28" s="29">
        <f t="shared" si="5"/>
        <v>56.91</v>
      </c>
      <c r="K28" s="8">
        <f t="shared" si="4"/>
        <v>-4.8724253134651008E-3</v>
      </c>
    </row>
    <row r="29" spans="1:11" ht="30" x14ac:dyDescent="0.25">
      <c r="A29" s="22" t="s">
        <v>47</v>
      </c>
      <c r="B29" s="44" t="s">
        <v>32</v>
      </c>
      <c r="C29" s="50" t="s">
        <v>40</v>
      </c>
      <c r="D29" s="56">
        <v>35</v>
      </c>
      <c r="E29" s="55">
        <v>0</v>
      </c>
      <c r="F29" s="27">
        <v>35</v>
      </c>
      <c r="G29" s="8">
        <f t="shared" si="0"/>
        <v>49.800513372149275</v>
      </c>
      <c r="H29" s="29">
        <v>49.8</v>
      </c>
      <c r="I29" s="29">
        <f t="shared" si="1"/>
        <v>0</v>
      </c>
      <c r="J29" s="29">
        <f t="shared" si="5"/>
        <v>49.8</v>
      </c>
      <c r="K29" s="8">
        <f t="shared" si="4"/>
        <v>-5.1337214927826835E-4</v>
      </c>
    </row>
    <row r="30" spans="1:11" ht="30" x14ac:dyDescent="0.25">
      <c r="A30" s="22" t="s">
        <v>48</v>
      </c>
      <c r="B30" s="44" t="s">
        <v>34</v>
      </c>
      <c r="C30" s="50" t="s">
        <v>40</v>
      </c>
      <c r="D30" s="56">
        <v>35</v>
      </c>
      <c r="E30" s="55">
        <v>0</v>
      </c>
      <c r="F30" s="27">
        <v>35</v>
      </c>
      <c r="G30" s="8">
        <f t="shared" si="0"/>
        <v>49.800513372149275</v>
      </c>
      <c r="H30" s="29">
        <v>49.8</v>
      </c>
      <c r="I30" s="29">
        <f t="shared" si="1"/>
        <v>0</v>
      </c>
      <c r="J30" s="29">
        <f t="shared" si="5"/>
        <v>49.8</v>
      </c>
      <c r="K30" s="8">
        <f t="shared" si="4"/>
        <v>-5.1337214927826835E-4</v>
      </c>
    </row>
    <row r="31" spans="1:11" ht="30" x14ac:dyDescent="0.25">
      <c r="A31" s="22" t="s">
        <v>49</v>
      </c>
      <c r="B31" s="44" t="s">
        <v>36</v>
      </c>
      <c r="C31" s="50" t="s">
        <v>40</v>
      </c>
      <c r="D31" s="56">
        <v>35</v>
      </c>
      <c r="E31" s="55">
        <v>0</v>
      </c>
      <c r="F31" s="27">
        <v>35</v>
      </c>
      <c r="G31" s="8">
        <f t="shared" si="0"/>
        <v>49.800513372149275</v>
      </c>
      <c r="H31" s="29">
        <v>49.8</v>
      </c>
      <c r="I31" s="29">
        <f t="shared" si="1"/>
        <v>0</v>
      </c>
      <c r="J31" s="29">
        <f t="shared" si="5"/>
        <v>49.8</v>
      </c>
      <c r="K31" s="8">
        <f t="shared" si="4"/>
        <v>-5.1337214927826835E-4</v>
      </c>
    </row>
    <row r="32" spans="1:11" ht="30" x14ac:dyDescent="0.25">
      <c r="A32" s="22" t="s">
        <v>50</v>
      </c>
      <c r="B32" s="44" t="s">
        <v>51</v>
      </c>
      <c r="C32" s="50" t="s">
        <v>40</v>
      </c>
      <c r="D32" s="56">
        <v>30</v>
      </c>
      <c r="E32" s="55">
        <v>0</v>
      </c>
      <c r="F32" s="27">
        <v>30</v>
      </c>
      <c r="G32" s="8">
        <f t="shared" si="0"/>
        <v>42.686154318985096</v>
      </c>
      <c r="H32" s="29">
        <v>42.69</v>
      </c>
      <c r="I32" s="29">
        <f t="shared" si="1"/>
        <v>0</v>
      </c>
      <c r="J32" s="29">
        <f t="shared" si="5"/>
        <v>42.69</v>
      </c>
      <c r="K32" s="8">
        <f t="shared" si="4"/>
        <v>3.8456810149014586E-3</v>
      </c>
    </row>
    <row r="33" spans="1:11" ht="30" x14ac:dyDescent="0.25">
      <c r="A33" s="22" t="s">
        <v>52</v>
      </c>
      <c r="B33" s="44" t="s">
        <v>53</v>
      </c>
      <c r="C33" s="48"/>
      <c r="D33" s="45"/>
      <c r="E33" s="45"/>
      <c r="F33" s="27"/>
      <c r="G33" s="8"/>
      <c r="H33" s="9"/>
      <c r="I33" s="9"/>
      <c r="J33" s="29"/>
      <c r="K33" s="8"/>
    </row>
    <row r="34" spans="1:11" x14ac:dyDescent="0.25">
      <c r="A34" s="22" t="s">
        <v>54</v>
      </c>
      <c r="B34" s="44" t="s">
        <v>55</v>
      </c>
      <c r="C34" s="45" t="s">
        <v>56</v>
      </c>
      <c r="D34" s="56">
        <v>50</v>
      </c>
      <c r="E34" s="55">
        <v>0</v>
      </c>
      <c r="F34" s="27">
        <v>50</v>
      </c>
      <c r="G34" s="8">
        <f t="shared" si="0"/>
        <v>71.14359053164182</v>
      </c>
      <c r="H34" s="29">
        <v>71.14</v>
      </c>
      <c r="I34" s="29">
        <f t="shared" si="1"/>
        <v>0</v>
      </c>
      <c r="J34" s="29">
        <f t="shared" si="5"/>
        <v>71.14</v>
      </c>
      <c r="K34" s="8">
        <f t="shared" si="4"/>
        <v>-3.5905316418194388E-3</v>
      </c>
    </row>
    <row r="35" spans="1:11" x14ac:dyDescent="0.25">
      <c r="A35" s="22" t="s">
        <v>57</v>
      </c>
      <c r="B35" s="44" t="s">
        <v>58</v>
      </c>
      <c r="C35" s="45" t="s">
        <v>56</v>
      </c>
      <c r="D35" s="56">
        <v>70</v>
      </c>
      <c r="E35" s="55">
        <v>0</v>
      </c>
      <c r="F35" s="27">
        <v>70</v>
      </c>
      <c r="G35" s="8">
        <f t="shared" si="0"/>
        <v>99.601026744298551</v>
      </c>
      <c r="H35" s="29">
        <v>99.6</v>
      </c>
      <c r="I35" s="29">
        <f t="shared" si="1"/>
        <v>0</v>
      </c>
      <c r="J35" s="29">
        <f t="shared" si="5"/>
        <v>99.6</v>
      </c>
      <c r="K35" s="8">
        <f t="shared" si="4"/>
        <v>-1.0267442985565367E-3</v>
      </c>
    </row>
    <row r="36" spans="1:11" x14ac:dyDescent="0.25">
      <c r="A36" s="22" t="s">
        <v>59</v>
      </c>
      <c r="B36" s="44" t="s">
        <v>60</v>
      </c>
      <c r="C36" s="45" t="s">
        <v>56</v>
      </c>
      <c r="D36" s="56">
        <v>85</v>
      </c>
      <c r="E36" s="55">
        <v>0</v>
      </c>
      <c r="F36" s="27">
        <v>85</v>
      </c>
      <c r="G36" s="8">
        <f t="shared" si="0"/>
        <v>120.9441039037911</v>
      </c>
      <c r="H36" s="29">
        <v>120.94</v>
      </c>
      <c r="I36" s="29">
        <f t="shared" si="1"/>
        <v>0</v>
      </c>
      <c r="J36" s="29">
        <f t="shared" si="5"/>
        <v>120.94</v>
      </c>
      <c r="K36" s="8">
        <f t="shared" si="4"/>
        <v>-4.1039037911048126E-3</v>
      </c>
    </row>
    <row r="37" spans="1:11" x14ac:dyDescent="0.25">
      <c r="A37" s="22" t="s">
        <v>61</v>
      </c>
      <c r="B37" s="44" t="s">
        <v>62</v>
      </c>
      <c r="C37" s="45" t="s">
        <v>56</v>
      </c>
      <c r="D37" s="56">
        <v>100</v>
      </c>
      <c r="E37" s="55">
        <v>0</v>
      </c>
      <c r="F37" s="27">
        <v>100</v>
      </c>
      <c r="G37" s="8">
        <f t="shared" si="0"/>
        <v>142.28718106328364</v>
      </c>
      <c r="H37" s="29">
        <v>142.29</v>
      </c>
      <c r="I37" s="29">
        <f t="shared" si="1"/>
        <v>0</v>
      </c>
      <c r="J37" s="29">
        <f t="shared" si="5"/>
        <v>142.29</v>
      </c>
      <c r="K37" s="8">
        <f t="shared" si="4"/>
        <v>2.8189367163520274E-3</v>
      </c>
    </row>
    <row r="38" spans="1:11" ht="45" x14ac:dyDescent="0.25">
      <c r="A38" s="22" t="s">
        <v>63</v>
      </c>
      <c r="B38" s="44" t="s">
        <v>607</v>
      </c>
      <c r="C38" s="50" t="s">
        <v>40</v>
      </c>
      <c r="D38" s="56">
        <v>40</v>
      </c>
      <c r="E38" s="55">
        <v>0</v>
      </c>
      <c r="F38" s="27">
        <v>40</v>
      </c>
      <c r="G38" s="8">
        <f t="shared" si="0"/>
        <v>56.914872425313462</v>
      </c>
      <c r="H38" s="29">
        <v>56.91</v>
      </c>
      <c r="I38" s="29">
        <f t="shared" si="1"/>
        <v>0</v>
      </c>
      <c r="J38" s="29">
        <f t="shared" si="5"/>
        <v>56.91</v>
      </c>
      <c r="K38" s="8">
        <f t="shared" si="4"/>
        <v>-4.8724253134651008E-3</v>
      </c>
    </row>
    <row r="39" spans="1:11" ht="30" x14ac:dyDescent="0.25">
      <c r="A39" s="22" t="s">
        <v>65</v>
      </c>
      <c r="B39" s="44" t="s">
        <v>608</v>
      </c>
      <c r="C39" s="45"/>
      <c r="D39" s="45"/>
      <c r="E39" s="45"/>
      <c r="F39" s="27"/>
      <c r="G39" s="8"/>
      <c r="H39" s="9"/>
      <c r="I39" s="9"/>
      <c r="J39" s="9"/>
      <c r="K39" s="8"/>
    </row>
    <row r="40" spans="1:11" ht="30" x14ac:dyDescent="0.25">
      <c r="A40" s="22" t="s">
        <v>67</v>
      </c>
      <c r="B40" s="44" t="s">
        <v>68</v>
      </c>
      <c r="C40" s="50" t="s">
        <v>40</v>
      </c>
      <c r="D40" s="56">
        <v>40</v>
      </c>
      <c r="E40" s="55">
        <v>0</v>
      </c>
      <c r="F40" s="27">
        <v>40</v>
      </c>
      <c r="G40" s="8">
        <f t="shared" si="0"/>
        <v>56.914872425313462</v>
      </c>
      <c r="H40" s="29">
        <v>56.91</v>
      </c>
      <c r="I40" s="29">
        <f t="shared" si="1"/>
        <v>0</v>
      </c>
      <c r="J40" s="29">
        <f t="shared" si="5"/>
        <v>56.91</v>
      </c>
      <c r="K40" s="8">
        <f t="shared" si="4"/>
        <v>-4.8724253134651008E-3</v>
      </c>
    </row>
    <row r="41" spans="1:11" ht="30" x14ac:dyDescent="0.25">
      <c r="A41" s="22" t="s">
        <v>69</v>
      </c>
      <c r="B41" s="44" t="s">
        <v>70</v>
      </c>
      <c r="C41" s="50" t="s">
        <v>40</v>
      </c>
      <c r="D41" s="56">
        <v>10</v>
      </c>
      <c r="E41" s="55">
        <v>0</v>
      </c>
      <c r="F41" s="27">
        <v>10</v>
      </c>
      <c r="G41" s="8">
        <f t="shared" si="0"/>
        <v>14.228718106328365</v>
      </c>
      <c r="H41" s="29">
        <v>14.23</v>
      </c>
      <c r="I41" s="29">
        <f t="shared" si="1"/>
        <v>0</v>
      </c>
      <c r="J41" s="29">
        <f t="shared" si="5"/>
        <v>14.23</v>
      </c>
      <c r="K41" s="8">
        <f t="shared" si="4"/>
        <v>1.2818936716350038E-3</v>
      </c>
    </row>
    <row r="42" spans="1:11" ht="30" x14ac:dyDescent="0.25">
      <c r="A42" s="22" t="s">
        <v>71</v>
      </c>
      <c r="B42" s="44" t="s">
        <v>72</v>
      </c>
      <c r="C42" s="50" t="s">
        <v>40</v>
      </c>
      <c r="D42" s="56">
        <v>10</v>
      </c>
      <c r="E42" s="55">
        <v>0</v>
      </c>
      <c r="F42" s="27">
        <v>10</v>
      </c>
      <c r="G42" s="8">
        <f t="shared" si="0"/>
        <v>14.228718106328365</v>
      </c>
      <c r="H42" s="29">
        <v>14.23</v>
      </c>
      <c r="I42" s="29">
        <f t="shared" si="1"/>
        <v>0</v>
      </c>
      <c r="J42" s="29">
        <f t="shared" si="5"/>
        <v>14.23</v>
      </c>
      <c r="K42" s="8">
        <f t="shared" si="4"/>
        <v>1.2818936716350038E-3</v>
      </c>
    </row>
    <row r="43" spans="1:11" ht="30" x14ac:dyDescent="0.25">
      <c r="A43" s="22" t="s">
        <v>73</v>
      </c>
      <c r="B43" s="44" t="s">
        <v>74</v>
      </c>
      <c r="C43" s="50" t="s">
        <v>40</v>
      </c>
      <c r="D43" s="56">
        <v>30</v>
      </c>
      <c r="E43" s="55">
        <v>0</v>
      </c>
      <c r="F43" s="27">
        <v>30</v>
      </c>
      <c r="G43" s="8">
        <f t="shared" si="0"/>
        <v>42.686154318985096</v>
      </c>
      <c r="H43" s="29">
        <v>42.69</v>
      </c>
      <c r="I43" s="29">
        <f t="shared" si="1"/>
        <v>0</v>
      </c>
      <c r="J43" s="29">
        <f t="shared" si="5"/>
        <v>42.69</v>
      </c>
      <c r="K43" s="8">
        <f t="shared" si="4"/>
        <v>3.8456810149014586E-3</v>
      </c>
    </row>
    <row r="44" spans="1:11" ht="30" x14ac:dyDescent="0.25">
      <c r="A44" s="22" t="s">
        <v>75</v>
      </c>
      <c r="B44" s="44" t="s">
        <v>76</v>
      </c>
      <c r="C44" s="45"/>
      <c r="D44" s="45"/>
      <c r="E44" s="45"/>
      <c r="F44" s="27"/>
      <c r="G44" s="8"/>
      <c r="H44" s="9"/>
      <c r="I44" s="9"/>
      <c r="J44" s="9"/>
      <c r="K44" s="8"/>
    </row>
    <row r="45" spans="1:11" x14ac:dyDescent="0.25">
      <c r="A45" s="22" t="s">
        <v>77</v>
      </c>
      <c r="B45" s="44" t="s">
        <v>14</v>
      </c>
      <c r="C45" s="45" t="s">
        <v>78</v>
      </c>
      <c r="D45" s="56">
        <v>10</v>
      </c>
      <c r="E45" s="55">
        <v>0</v>
      </c>
      <c r="F45" s="27">
        <v>10</v>
      </c>
      <c r="G45" s="8">
        <f t="shared" si="0"/>
        <v>14.228718106328365</v>
      </c>
      <c r="H45" s="29">
        <v>14.23</v>
      </c>
      <c r="I45" s="29">
        <f t="shared" si="1"/>
        <v>0</v>
      </c>
      <c r="J45" s="29">
        <f t="shared" si="5"/>
        <v>14.23</v>
      </c>
      <c r="K45" s="8">
        <f t="shared" si="4"/>
        <v>1.2818936716350038E-3</v>
      </c>
    </row>
    <row r="46" spans="1:11" x14ac:dyDescent="0.25">
      <c r="A46" s="22" t="s">
        <v>79</v>
      </c>
      <c r="B46" s="44" t="s">
        <v>16</v>
      </c>
      <c r="C46" s="45" t="s">
        <v>78</v>
      </c>
      <c r="D46" s="56">
        <v>20</v>
      </c>
      <c r="E46" s="55">
        <v>0</v>
      </c>
      <c r="F46" s="27">
        <v>20</v>
      </c>
      <c r="G46" s="8">
        <f t="shared" si="0"/>
        <v>28.457436212656731</v>
      </c>
      <c r="H46" s="29">
        <v>28.46</v>
      </c>
      <c r="I46" s="29">
        <f t="shared" si="1"/>
        <v>0</v>
      </c>
      <c r="J46" s="29">
        <f t="shared" si="5"/>
        <v>28.46</v>
      </c>
      <c r="K46" s="8">
        <f t="shared" si="4"/>
        <v>2.5637873432700076E-3</v>
      </c>
    </row>
    <row r="47" spans="1:11" x14ac:dyDescent="0.25">
      <c r="A47" s="22" t="s">
        <v>80</v>
      </c>
      <c r="B47" s="44" t="s">
        <v>18</v>
      </c>
      <c r="C47" s="45" t="s">
        <v>78</v>
      </c>
      <c r="D47" s="56">
        <v>30</v>
      </c>
      <c r="E47" s="55">
        <v>0</v>
      </c>
      <c r="F47" s="27">
        <v>30</v>
      </c>
      <c r="G47" s="8">
        <f t="shared" si="0"/>
        <v>42.686154318985096</v>
      </c>
      <c r="H47" s="29">
        <v>42.69</v>
      </c>
      <c r="I47" s="29">
        <f t="shared" si="1"/>
        <v>0</v>
      </c>
      <c r="J47" s="29">
        <f t="shared" si="5"/>
        <v>42.69</v>
      </c>
      <c r="K47" s="8">
        <f t="shared" si="4"/>
        <v>3.8456810149014586E-3</v>
      </c>
    </row>
    <row r="48" spans="1:11" x14ac:dyDescent="0.25">
      <c r="A48" s="22" t="s">
        <v>81</v>
      </c>
      <c r="B48" s="44" t="s">
        <v>20</v>
      </c>
      <c r="C48" s="45" t="s">
        <v>78</v>
      </c>
      <c r="D48" s="56">
        <v>60</v>
      </c>
      <c r="E48" s="55">
        <v>0</v>
      </c>
      <c r="F48" s="27">
        <v>60</v>
      </c>
      <c r="G48" s="8">
        <f t="shared" si="0"/>
        <v>85.372308637970193</v>
      </c>
      <c r="H48" s="29">
        <v>85.37</v>
      </c>
      <c r="I48" s="29">
        <f t="shared" si="1"/>
        <v>0</v>
      </c>
      <c r="J48" s="29">
        <f t="shared" si="5"/>
        <v>85.37</v>
      </c>
      <c r="K48" s="8">
        <f t="shared" si="4"/>
        <v>-2.3086379701879878E-3</v>
      </c>
    </row>
    <row r="49" spans="1:11" x14ac:dyDescent="0.25">
      <c r="A49" s="22" t="s">
        <v>82</v>
      </c>
      <c r="B49" s="44" t="s">
        <v>22</v>
      </c>
      <c r="C49" s="45" t="s">
        <v>78</v>
      </c>
      <c r="D49" s="56">
        <v>50</v>
      </c>
      <c r="E49" s="55">
        <v>0</v>
      </c>
      <c r="F49" s="27">
        <v>50</v>
      </c>
      <c r="G49" s="8">
        <f t="shared" si="0"/>
        <v>71.14359053164182</v>
      </c>
      <c r="H49" s="29">
        <v>71.14</v>
      </c>
      <c r="I49" s="29">
        <f t="shared" si="1"/>
        <v>0</v>
      </c>
      <c r="J49" s="29">
        <f t="shared" si="5"/>
        <v>71.14</v>
      </c>
      <c r="K49" s="8">
        <f t="shared" si="4"/>
        <v>-3.5905316418194388E-3</v>
      </c>
    </row>
    <row r="50" spans="1:11" x14ac:dyDescent="0.25">
      <c r="A50" s="22" t="s">
        <v>83</v>
      </c>
      <c r="B50" s="44" t="s">
        <v>24</v>
      </c>
      <c r="C50" s="45" t="s">
        <v>78</v>
      </c>
      <c r="D50" s="56">
        <v>85</v>
      </c>
      <c r="E50" s="55">
        <v>0</v>
      </c>
      <c r="F50" s="27">
        <v>85</v>
      </c>
      <c r="G50" s="8">
        <f t="shared" si="0"/>
        <v>120.9441039037911</v>
      </c>
      <c r="H50" s="29">
        <v>120.94</v>
      </c>
      <c r="I50" s="29">
        <f t="shared" si="1"/>
        <v>0</v>
      </c>
      <c r="J50" s="29">
        <f t="shared" si="5"/>
        <v>120.94</v>
      </c>
      <c r="K50" s="8">
        <f t="shared" si="4"/>
        <v>-4.1039037911048126E-3</v>
      </c>
    </row>
    <row r="51" spans="1:11" x14ac:dyDescent="0.25">
      <c r="A51" s="22" t="s">
        <v>84</v>
      </c>
      <c r="B51" s="44" t="s">
        <v>26</v>
      </c>
      <c r="C51" s="45" t="s">
        <v>78</v>
      </c>
      <c r="D51" s="56">
        <v>180</v>
      </c>
      <c r="E51" s="55">
        <v>0</v>
      </c>
      <c r="F51" s="27">
        <v>180</v>
      </c>
      <c r="G51" s="8">
        <f t="shared" si="0"/>
        <v>256.11692591391056</v>
      </c>
      <c r="H51" s="29">
        <v>256.12</v>
      </c>
      <c r="I51" s="29">
        <f t="shared" si="1"/>
        <v>0</v>
      </c>
      <c r="J51" s="29">
        <f t="shared" si="5"/>
        <v>256.12</v>
      </c>
      <c r="K51" s="8">
        <f t="shared" si="4"/>
        <v>3.0740860894411526E-3</v>
      </c>
    </row>
    <row r="52" spans="1:11" x14ac:dyDescent="0.25">
      <c r="A52" s="22" t="s">
        <v>85</v>
      </c>
      <c r="B52" s="44" t="s">
        <v>30</v>
      </c>
      <c r="C52" s="45" t="s">
        <v>78</v>
      </c>
      <c r="D52" s="56">
        <v>220</v>
      </c>
      <c r="E52" s="55">
        <v>0</v>
      </c>
      <c r="F52" s="27">
        <v>220</v>
      </c>
      <c r="G52" s="8">
        <f t="shared" si="0"/>
        <v>313.03179833922405</v>
      </c>
      <c r="H52" s="29">
        <v>313.02999999999997</v>
      </c>
      <c r="I52" s="29">
        <f t="shared" si="1"/>
        <v>0</v>
      </c>
      <c r="J52" s="29">
        <f t="shared" si="5"/>
        <v>313.02999999999997</v>
      </c>
      <c r="K52" s="8">
        <f t="shared" si="4"/>
        <v>-1.7983392240807916E-3</v>
      </c>
    </row>
    <row r="53" spans="1:11" ht="30" x14ac:dyDescent="0.25">
      <c r="A53" s="22" t="s">
        <v>86</v>
      </c>
      <c r="B53" s="44" t="s">
        <v>30</v>
      </c>
      <c r="C53" s="45" t="s">
        <v>87</v>
      </c>
      <c r="D53" s="56">
        <v>140</v>
      </c>
      <c r="E53" s="55">
        <v>0</v>
      </c>
      <c r="F53" s="27">
        <v>140</v>
      </c>
      <c r="G53" s="8">
        <f t="shared" si="0"/>
        <v>199.2020534885971</v>
      </c>
      <c r="H53" s="29">
        <v>199.2</v>
      </c>
      <c r="I53" s="29">
        <f t="shared" si="1"/>
        <v>0</v>
      </c>
      <c r="J53" s="29">
        <f t="shared" si="5"/>
        <v>199.2</v>
      </c>
      <c r="K53" s="8">
        <f t="shared" si="4"/>
        <v>-2.0534885971130734E-3</v>
      </c>
    </row>
    <row r="54" spans="1:11" x14ac:dyDescent="0.25">
      <c r="A54" s="22" t="s">
        <v>88</v>
      </c>
      <c r="B54" s="44" t="s">
        <v>32</v>
      </c>
      <c r="C54" s="45" t="s">
        <v>78</v>
      </c>
      <c r="D54" s="56">
        <v>160</v>
      </c>
      <c r="E54" s="55">
        <v>0</v>
      </c>
      <c r="F54" s="27">
        <v>160</v>
      </c>
      <c r="G54" s="8">
        <f t="shared" si="0"/>
        <v>227.65948970125385</v>
      </c>
      <c r="H54" s="29">
        <v>227.66</v>
      </c>
      <c r="I54" s="29">
        <f t="shared" si="1"/>
        <v>0</v>
      </c>
      <c r="J54" s="29">
        <f t="shared" si="5"/>
        <v>227.66</v>
      </c>
      <c r="K54" s="8">
        <f t="shared" si="4"/>
        <v>5.1029874614982873E-4</v>
      </c>
    </row>
    <row r="55" spans="1:11" ht="30" x14ac:dyDescent="0.25">
      <c r="A55" s="22" t="s">
        <v>89</v>
      </c>
      <c r="B55" s="44" t="s">
        <v>32</v>
      </c>
      <c r="C55" s="45" t="s">
        <v>87</v>
      </c>
      <c r="D55" s="56">
        <v>120</v>
      </c>
      <c r="E55" s="55">
        <v>0</v>
      </c>
      <c r="F55" s="27">
        <v>120</v>
      </c>
      <c r="G55" s="8">
        <f t="shared" si="0"/>
        <v>170.74461727594039</v>
      </c>
      <c r="H55" s="29">
        <v>170.74</v>
      </c>
      <c r="I55" s="29">
        <f t="shared" si="1"/>
        <v>0</v>
      </c>
      <c r="J55" s="29">
        <f t="shared" si="5"/>
        <v>170.74</v>
      </c>
      <c r="K55" s="8">
        <f t="shared" si="4"/>
        <v>-4.6172759403759756E-3</v>
      </c>
    </row>
    <row r="56" spans="1:11" x14ac:dyDescent="0.25">
      <c r="A56" s="22" t="s">
        <v>90</v>
      </c>
      <c r="B56" s="44" t="s">
        <v>34</v>
      </c>
      <c r="C56" s="45" t="s">
        <v>78</v>
      </c>
      <c r="D56" s="56">
        <v>130</v>
      </c>
      <c r="E56" s="55">
        <v>0</v>
      </c>
      <c r="F56" s="27">
        <v>130</v>
      </c>
      <c r="G56" s="8">
        <f t="shared" si="0"/>
        <v>184.97333538226874</v>
      </c>
      <c r="H56" s="29">
        <v>184.97</v>
      </c>
      <c r="I56" s="29">
        <f t="shared" si="1"/>
        <v>0</v>
      </c>
      <c r="J56" s="29">
        <f t="shared" si="5"/>
        <v>184.97</v>
      </c>
      <c r="K56" s="8">
        <f t="shared" si="4"/>
        <v>-3.3353822687445245E-3</v>
      </c>
    </row>
    <row r="57" spans="1:11" ht="30" x14ac:dyDescent="0.25">
      <c r="A57" s="22" t="s">
        <v>91</v>
      </c>
      <c r="B57" s="44" t="s">
        <v>34</v>
      </c>
      <c r="C57" s="45" t="s">
        <v>87</v>
      </c>
      <c r="D57" s="56">
        <v>100</v>
      </c>
      <c r="E57" s="55">
        <v>0</v>
      </c>
      <c r="F57" s="27">
        <v>100</v>
      </c>
      <c r="G57" s="8">
        <f t="shared" si="0"/>
        <v>142.28718106328364</v>
      </c>
      <c r="H57" s="29">
        <v>142.29</v>
      </c>
      <c r="I57" s="29">
        <f t="shared" si="1"/>
        <v>0</v>
      </c>
      <c r="J57" s="29">
        <f t="shared" si="5"/>
        <v>142.29</v>
      </c>
      <c r="K57" s="8">
        <f t="shared" si="4"/>
        <v>2.8189367163520274E-3</v>
      </c>
    </row>
    <row r="58" spans="1:11" x14ac:dyDescent="0.25">
      <c r="A58" s="22" t="s">
        <v>92</v>
      </c>
      <c r="B58" s="44" t="s">
        <v>36</v>
      </c>
      <c r="C58" s="45" t="s">
        <v>78</v>
      </c>
      <c r="D58" s="56">
        <v>130</v>
      </c>
      <c r="E58" s="55">
        <v>0</v>
      </c>
      <c r="F58" s="27">
        <v>130</v>
      </c>
      <c r="G58" s="8">
        <f t="shared" si="0"/>
        <v>184.97333538226874</v>
      </c>
      <c r="H58" s="29">
        <v>184.97</v>
      </c>
      <c r="I58" s="29">
        <f t="shared" si="1"/>
        <v>0</v>
      </c>
      <c r="J58" s="29">
        <f t="shared" si="5"/>
        <v>184.97</v>
      </c>
      <c r="K58" s="8">
        <f t="shared" si="4"/>
        <v>-3.3353822687445245E-3</v>
      </c>
    </row>
    <row r="59" spans="1:11" ht="30" x14ac:dyDescent="0.25">
      <c r="A59" s="22" t="s">
        <v>93</v>
      </c>
      <c r="B59" s="44" t="s">
        <v>36</v>
      </c>
      <c r="C59" s="45" t="s">
        <v>87</v>
      </c>
      <c r="D59" s="56">
        <v>100</v>
      </c>
      <c r="E59" s="55">
        <v>0</v>
      </c>
      <c r="F59" s="27">
        <v>100</v>
      </c>
      <c r="G59" s="8">
        <f t="shared" si="0"/>
        <v>142.28718106328364</v>
      </c>
      <c r="H59" s="29">
        <v>142.29</v>
      </c>
      <c r="I59" s="29">
        <f t="shared" si="1"/>
        <v>0</v>
      </c>
      <c r="J59" s="29">
        <f t="shared" si="5"/>
        <v>142.29</v>
      </c>
      <c r="K59" s="8">
        <f t="shared" si="4"/>
        <v>2.8189367163520274E-3</v>
      </c>
    </row>
    <row r="60" spans="1:11" x14ac:dyDescent="0.25">
      <c r="A60" s="22" t="s">
        <v>94</v>
      </c>
      <c r="B60" s="44" t="s">
        <v>51</v>
      </c>
      <c r="C60" s="45" t="s">
        <v>78</v>
      </c>
      <c r="D60" s="56">
        <v>180</v>
      </c>
      <c r="E60" s="55">
        <v>0</v>
      </c>
      <c r="F60" s="27">
        <v>180</v>
      </c>
      <c r="G60" s="8">
        <f t="shared" si="0"/>
        <v>256.11692591391056</v>
      </c>
      <c r="H60" s="29">
        <v>256.12</v>
      </c>
      <c r="I60" s="29">
        <f t="shared" si="1"/>
        <v>0</v>
      </c>
      <c r="J60" s="29">
        <f t="shared" si="5"/>
        <v>256.12</v>
      </c>
      <c r="K60" s="8">
        <f t="shared" si="4"/>
        <v>3.0740860894411526E-3</v>
      </c>
    </row>
    <row r="61" spans="1:11" x14ac:dyDescent="0.25">
      <c r="A61" s="22" t="s">
        <v>95</v>
      </c>
      <c r="B61" s="44" t="s">
        <v>96</v>
      </c>
      <c r="C61" s="45" t="s">
        <v>78</v>
      </c>
      <c r="D61" s="56">
        <v>220</v>
      </c>
      <c r="E61" s="55">
        <v>0</v>
      </c>
      <c r="F61" s="27">
        <v>220</v>
      </c>
      <c r="G61" s="8">
        <f t="shared" si="0"/>
        <v>313.03179833922405</v>
      </c>
      <c r="H61" s="29">
        <v>313.02999999999997</v>
      </c>
      <c r="I61" s="29">
        <f t="shared" si="1"/>
        <v>0</v>
      </c>
      <c r="J61" s="29">
        <f t="shared" si="5"/>
        <v>313.02999999999997</v>
      </c>
      <c r="K61" s="8">
        <f t="shared" si="4"/>
        <v>-1.7983392240807916E-3</v>
      </c>
    </row>
    <row r="62" spans="1:11" ht="30" x14ac:dyDescent="0.25">
      <c r="A62" s="22" t="s">
        <v>97</v>
      </c>
      <c r="B62" s="44" t="s">
        <v>96</v>
      </c>
      <c r="C62" s="45" t="s">
        <v>87</v>
      </c>
      <c r="D62" s="56">
        <v>140</v>
      </c>
      <c r="E62" s="55">
        <v>0</v>
      </c>
      <c r="F62" s="27">
        <v>140</v>
      </c>
      <c r="G62" s="8">
        <f t="shared" si="0"/>
        <v>199.2020534885971</v>
      </c>
      <c r="H62" s="29">
        <v>199.2</v>
      </c>
      <c r="I62" s="29">
        <f t="shared" si="1"/>
        <v>0</v>
      </c>
      <c r="J62" s="29">
        <f t="shared" si="5"/>
        <v>199.2</v>
      </c>
      <c r="K62" s="8">
        <f t="shared" si="4"/>
        <v>-2.0534885971130734E-3</v>
      </c>
    </row>
    <row r="63" spans="1:11" ht="60" x14ac:dyDescent="0.25">
      <c r="A63" s="22" t="s">
        <v>98</v>
      </c>
      <c r="B63" s="44" t="s">
        <v>609</v>
      </c>
      <c r="C63" s="51" t="s">
        <v>78</v>
      </c>
      <c r="D63" s="56">
        <v>220</v>
      </c>
      <c r="E63" s="55">
        <v>0</v>
      </c>
      <c r="F63" s="27">
        <v>220</v>
      </c>
      <c r="G63" s="8">
        <f t="shared" si="0"/>
        <v>313.03179833922405</v>
      </c>
      <c r="H63" s="29">
        <v>313.02999999999997</v>
      </c>
      <c r="I63" s="29">
        <f t="shared" si="1"/>
        <v>0</v>
      </c>
      <c r="J63" s="29">
        <f t="shared" si="5"/>
        <v>313.02999999999997</v>
      </c>
      <c r="K63" s="8">
        <f t="shared" si="4"/>
        <v>-1.7983392240807916E-3</v>
      </c>
    </row>
    <row r="64" spans="1:11" ht="60" x14ac:dyDescent="0.25">
      <c r="A64" s="22" t="s">
        <v>100</v>
      </c>
      <c r="B64" s="44" t="s">
        <v>609</v>
      </c>
      <c r="C64" s="51" t="s">
        <v>87</v>
      </c>
      <c r="D64" s="56">
        <v>140</v>
      </c>
      <c r="E64" s="55">
        <v>0</v>
      </c>
      <c r="F64" s="27">
        <v>140</v>
      </c>
      <c r="G64" s="8">
        <f t="shared" si="0"/>
        <v>199.2020534885971</v>
      </c>
      <c r="H64" s="29">
        <v>199.2</v>
      </c>
      <c r="I64" s="29">
        <f t="shared" si="1"/>
        <v>0</v>
      </c>
      <c r="J64" s="29">
        <f t="shared" si="5"/>
        <v>199.2</v>
      </c>
      <c r="K64" s="8">
        <f t="shared" si="4"/>
        <v>-2.0534885971130734E-3</v>
      </c>
    </row>
    <row r="65" spans="1:11" x14ac:dyDescent="0.25">
      <c r="A65" s="22" t="s">
        <v>101</v>
      </c>
      <c r="B65" s="44" t="s">
        <v>102</v>
      </c>
      <c r="C65" s="45"/>
      <c r="D65" s="45"/>
      <c r="E65" s="45"/>
      <c r="F65" s="27"/>
      <c r="G65" s="8"/>
      <c r="H65" s="29"/>
      <c r="I65" s="29"/>
      <c r="J65" s="29"/>
      <c r="K65" s="8"/>
    </row>
    <row r="66" spans="1:11" x14ac:dyDescent="0.25">
      <c r="A66" s="22" t="s">
        <v>103</v>
      </c>
      <c r="B66" s="44" t="s">
        <v>14</v>
      </c>
      <c r="C66" s="51" t="s">
        <v>78</v>
      </c>
      <c r="D66" s="55">
        <v>7.5</v>
      </c>
      <c r="E66" s="55">
        <v>0</v>
      </c>
      <c r="F66" s="29">
        <v>7.5</v>
      </c>
      <c r="G66" s="8">
        <f t="shared" si="0"/>
        <v>10.671538579746274</v>
      </c>
      <c r="H66" s="29">
        <v>10.67</v>
      </c>
      <c r="I66" s="29">
        <f t="shared" si="1"/>
        <v>0</v>
      </c>
      <c r="J66" s="29">
        <f t="shared" si="5"/>
        <v>10.67</v>
      </c>
      <c r="K66" s="8">
        <f t="shared" si="4"/>
        <v>-1.538579746274138E-3</v>
      </c>
    </row>
    <row r="67" spans="1:11" x14ac:dyDescent="0.25">
      <c r="A67" s="22" t="s">
        <v>104</v>
      </c>
      <c r="B67" s="44" t="s">
        <v>16</v>
      </c>
      <c r="C67" s="51" t="s">
        <v>78</v>
      </c>
      <c r="D67" s="56">
        <v>15</v>
      </c>
      <c r="E67" s="55">
        <v>0</v>
      </c>
      <c r="F67" s="27">
        <v>15</v>
      </c>
      <c r="G67" s="8">
        <f t="shared" si="0"/>
        <v>21.343077159492548</v>
      </c>
      <c r="H67" s="29">
        <v>21.34</v>
      </c>
      <c r="I67" s="29">
        <f t="shared" si="1"/>
        <v>0</v>
      </c>
      <c r="J67" s="29">
        <f t="shared" si="5"/>
        <v>21.34</v>
      </c>
      <c r="K67" s="8">
        <f t="shared" si="4"/>
        <v>-3.0771594925482759E-3</v>
      </c>
    </row>
    <row r="68" spans="1:11" x14ac:dyDescent="0.25">
      <c r="A68" s="22" t="s">
        <v>105</v>
      </c>
      <c r="B68" s="44" t="s">
        <v>18</v>
      </c>
      <c r="C68" s="51" t="s">
        <v>78</v>
      </c>
      <c r="D68" s="55">
        <v>22.5</v>
      </c>
      <c r="E68" s="55">
        <v>0</v>
      </c>
      <c r="F68" s="29">
        <v>22.5</v>
      </c>
      <c r="G68" s="8">
        <f t="shared" si="0"/>
        <v>32.01461573923882</v>
      </c>
      <c r="H68" s="29">
        <v>32.01</v>
      </c>
      <c r="I68" s="29">
        <f t="shared" si="1"/>
        <v>0</v>
      </c>
      <c r="J68" s="29">
        <f t="shared" si="5"/>
        <v>32.01</v>
      </c>
      <c r="K68" s="8">
        <f t="shared" si="4"/>
        <v>-4.6157392388224139E-3</v>
      </c>
    </row>
    <row r="69" spans="1:11" x14ac:dyDescent="0.25">
      <c r="A69" s="22" t="s">
        <v>106</v>
      </c>
      <c r="B69" s="44" t="s">
        <v>20</v>
      </c>
      <c r="C69" s="51" t="s">
        <v>78</v>
      </c>
      <c r="D69" s="56">
        <v>45</v>
      </c>
      <c r="E69" s="55">
        <v>0</v>
      </c>
      <c r="F69" s="27">
        <v>45</v>
      </c>
      <c r="G69" s="8">
        <f t="shared" si="0"/>
        <v>64.029231478477641</v>
      </c>
      <c r="H69" s="29">
        <v>64.03</v>
      </c>
      <c r="I69" s="29">
        <f t="shared" si="1"/>
        <v>0</v>
      </c>
      <c r="J69" s="29">
        <f t="shared" si="5"/>
        <v>64.03</v>
      </c>
      <c r="K69" s="8">
        <f t="shared" si="4"/>
        <v>7.6852152236028815E-4</v>
      </c>
    </row>
    <row r="70" spans="1:11" x14ac:dyDescent="0.25">
      <c r="A70" s="22" t="s">
        <v>107</v>
      </c>
      <c r="B70" s="44" t="s">
        <v>22</v>
      </c>
      <c r="C70" s="51" t="s">
        <v>78</v>
      </c>
      <c r="D70" s="55">
        <v>37.5</v>
      </c>
      <c r="E70" s="55">
        <v>0</v>
      </c>
      <c r="F70" s="29">
        <v>37.5</v>
      </c>
      <c r="G70" s="8">
        <f t="shared" si="0"/>
        <v>53.357692898731372</v>
      </c>
      <c r="H70" s="29">
        <v>53.36</v>
      </c>
      <c r="I70" s="29">
        <f t="shared" si="1"/>
        <v>0</v>
      </c>
      <c r="J70" s="29">
        <f t="shared" si="5"/>
        <v>53.36</v>
      </c>
      <c r="K70" s="8">
        <f t="shared" si="4"/>
        <v>2.3071012686273207E-3</v>
      </c>
    </row>
    <row r="71" spans="1:11" x14ac:dyDescent="0.25">
      <c r="A71" s="22" t="s">
        <v>108</v>
      </c>
      <c r="B71" s="44" t="s">
        <v>24</v>
      </c>
      <c r="C71" s="51" t="s">
        <v>78</v>
      </c>
      <c r="D71" s="56">
        <v>63.75</v>
      </c>
      <c r="E71" s="55">
        <v>0</v>
      </c>
      <c r="F71" s="29">
        <v>63.75</v>
      </c>
      <c r="G71" s="8">
        <f t="shared" si="0"/>
        <v>90.70807792784332</v>
      </c>
      <c r="H71" s="29">
        <v>90.71</v>
      </c>
      <c r="I71" s="29">
        <f t="shared" si="1"/>
        <v>0</v>
      </c>
      <c r="J71" s="29">
        <f t="shared" si="5"/>
        <v>90.71</v>
      </c>
      <c r="K71" s="8">
        <f t="shared" si="4"/>
        <v>1.9220721566739485E-3</v>
      </c>
    </row>
    <row r="72" spans="1:11" x14ac:dyDescent="0.25">
      <c r="A72" s="22" t="s">
        <v>109</v>
      </c>
      <c r="B72" s="44" t="s">
        <v>26</v>
      </c>
      <c r="C72" s="51" t="s">
        <v>78</v>
      </c>
      <c r="D72" s="56">
        <v>135</v>
      </c>
      <c r="E72" s="55">
        <v>0</v>
      </c>
      <c r="F72" s="27">
        <v>135</v>
      </c>
      <c r="G72" s="8">
        <f t="shared" si="0"/>
        <v>192.08769443543292</v>
      </c>
      <c r="H72" s="29">
        <v>192.09</v>
      </c>
      <c r="I72" s="29">
        <f t="shared" si="1"/>
        <v>0</v>
      </c>
      <c r="J72" s="29">
        <f t="shared" si="5"/>
        <v>192.09</v>
      </c>
      <c r="K72" s="8">
        <f t="shared" si="4"/>
        <v>2.3055645670808644E-3</v>
      </c>
    </row>
    <row r="73" spans="1:11" x14ac:dyDescent="0.25">
      <c r="A73" s="22" t="s">
        <v>110</v>
      </c>
      <c r="B73" s="44" t="s">
        <v>30</v>
      </c>
      <c r="C73" s="51" t="s">
        <v>78</v>
      </c>
      <c r="D73" s="56">
        <v>165</v>
      </c>
      <c r="E73" s="55">
        <v>0</v>
      </c>
      <c r="F73" s="27">
        <v>165</v>
      </c>
      <c r="G73" s="8">
        <f t="shared" si="0"/>
        <v>234.77384875441803</v>
      </c>
      <c r="H73" s="29">
        <v>234.77</v>
      </c>
      <c r="I73" s="29">
        <f t="shared" ref="I73:I85" si="6">H73-J73</f>
        <v>0</v>
      </c>
      <c r="J73" s="29">
        <f t="shared" si="5"/>
        <v>234.77</v>
      </c>
      <c r="K73" s="8">
        <f t="shared" si="4"/>
        <v>-3.8487544180156874E-3</v>
      </c>
    </row>
    <row r="74" spans="1:11" ht="30" x14ac:dyDescent="0.25">
      <c r="A74" s="22" t="s">
        <v>111</v>
      </c>
      <c r="B74" s="44" t="s">
        <v>30</v>
      </c>
      <c r="C74" s="45" t="s">
        <v>87</v>
      </c>
      <c r="D74" s="56">
        <v>105</v>
      </c>
      <c r="E74" s="55">
        <v>0</v>
      </c>
      <c r="F74" s="27">
        <v>105</v>
      </c>
      <c r="G74" s="8">
        <f t="shared" si="0"/>
        <v>149.40154011644782</v>
      </c>
      <c r="H74" s="29">
        <v>149.4</v>
      </c>
      <c r="I74" s="29">
        <f t="shared" si="6"/>
        <v>0</v>
      </c>
      <c r="J74" s="29">
        <f t="shared" si="5"/>
        <v>149.4</v>
      </c>
      <c r="K74" s="8">
        <f t="shared" si="4"/>
        <v>-1.5401164478134888E-3</v>
      </c>
    </row>
    <row r="75" spans="1:11" x14ac:dyDescent="0.25">
      <c r="A75" s="22" t="s">
        <v>112</v>
      </c>
      <c r="B75" s="44" t="s">
        <v>32</v>
      </c>
      <c r="C75" s="51" t="s">
        <v>78</v>
      </c>
      <c r="D75" s="56">
        <v>120</v>
      </c>
      <c r="E75" s="55">
        <v>0</v>
      </c>
      <c r="F75" s="27">
        <v>120</v>
      </c>
      <c r="G75" s="8">
        <f t="shared" si="0"/>
        <v>170.74461727594039</v>
      </c>
      <c r="H75" s="29">
        <v>170.74</v>
      </c>
      <c r="I75" s="29">
        <f t="shared" si="6"/>
        <v>0</v>
      </c>
      <c r="J75" s="29">
        <f t="shared" si="5"/>
        <v>170.74</v>
      </c>
      <c r="K75" s="8">
        <f t="shared" si="4"/>
        <v>-4.6172759403759756E-3</v>
      </c>
    </row>
    <row r="76" spans="1:11" ht="30" x14ac:dyDescent="0.25">
      <c r="A76" s="22" t="s">
        <v>113</v>
      </c>
      <c r="B76" s="44" t="s">
        <v>32</v>
      </c>
      <c r="C76" s="45" t="s">
        <v>87</v>
      </c>
      <c r="D76" s="56">
        <v>90</v>
      </c>
      <c r="E76" s="55">
        <v>0</v>
      </c>
      <c r="F76" s="27">
        <v>90</v>
      </c>
      <c r="G76" s="8">
        <f t="shared" si="0"/>
        <v>128.05846295695528</v>
      </c>
      <c r="H76" s="29">
        <v>128.06</v>
      </c>
      <c r="I76" s="29">
        <f t="shared" si="6"/>
        <v>0</v>
      </c>
      <c r="J76" s="29">
        <f t="shared" si="5"/>
        <v>128.06</v>
      </c>
      <c r="K76" s="8">
        <f t="shared" si="4"/>
        <v>1.5370430447205763E-3</v>
      </c>
    </row>
    <row r="77" spans="1:11" x14ac:dyDescent="0.25">
      <c r="A77" s="22" t="s">
        <v>114</v>
      </c>
      <c r="B77" s="44" t="s">
        <v>34</v>
      </c>
      <c r="C77" s="51" t="s">
        <v>78</v>
      </c>
      <c r="D77" s="55">
        <v>97.5</v>
      </c>
      <c r="E77" s="55">
        <v>0</v>
      </c>
      <c r="F77" s="29">
        <v>97.5</v>
      </c>
      <c r="G77" s="8">
        <f t="shared" si="0"/>
        <v>138.73000153670156</v>
      </c>
      <c r="H77" s="29">
        <v>138.72999999999999</v>
      </c>
      <c r="I77" s="29">
        <f t="shared" si="6"/>
        <v>0</v>
      </c>
      <c r="J77" s="29">
        <f t="shared" si="5"/>
        <v>138.72999999999999</v>
      </c>
      <c r="K77" s="8">
        <f t="shared" si="4"/>
        <v>-1.5367015748779522E-6</v>
      </c>
    </row>
    <row r="78" spans="1:11" ht="30" x14ac:dyDescent="0.25">
      <c r="A78" s="22" t="s">
        <v>115</v>
      </c>
      <c r="B78" s="44" t="s">
        <v>34</v>
      </c>
      <c r="C78" s="45" t="s">
        <v>87</v>
      </c>
      <c r="D78" s="56">
        <v>75</v>
      </c>
      <c r="E78" s="55">
        <v>0</v>
      </c>
      <c r="F78" s="27">
        <v>75</v>
      </c>
      <c r="G78" s="8">
        <f t="shared" si="0"/>
        <v>106.71538579746274</v>
      </c>
      <c r="H78" s="29">
        <v>106.72</v>
      </c>
      <c r="I78" s="29">
        <f t="shared" si="6"/>
        <v>0</v>
      </c>
      <c r="J78" s="29">
        <f t="shared" si="5"/>
        <v>106.72</v>
      </c>
      <c r="K78" s="8">
        <f t="shared" si="4"/>
        <v>4.6142025372546414E-3</v>
      </c>
    </row>
    <row r="79" spans="1:11" x14ac:dyDescent="0.25">
      <c r="A79" s="22" t="s">
        <v>116</v>
      </c>
      <c r="B79" s="44" t="s">
        <v>36</v>
      </c>
      <c r="C79" s="51" t="s">
        <v>78</v>
      </c>
      <c r="D79" s="55">
        <v>97.5</v>
      </c>
      <c r="E79" s="55">
        <v>0</v>
      </c>
      <c r="F79" s="29">
        <v>97.5</v>
      </c>
      <c r="G79" s="8">
        <f t="shared" si="0"/>
        <v>138.73000153670156</v>
      </c>
      <c r="H79" s="29">
        <v>138.72999999999999</v>
      </c>
      <c r="I79" s="29">
        <f t="shared" si="6"/>
        <v>0</v>
      </c>
      <c r="J79" s="29">
        <f t="shared" si="5"/>
        <v>138.72999999999999</v>
      </c>
      <c r="K79" s="8">
        <f t="shared" si="4"/>
        <v>-1.5367015748779522E-6</v>
      </c>
    </row>
    <row r="80" spans="1:11" ht="30" x14ac:dyDescent="0.25">
      <c r="A80" s="22" t="s">
        <v>117</v>
      </c>
      <c r="B80" s="44" t="s">
        <v>36</v>
      </c>
      <c r="C80" s="45" t="s">
        <v>87</v>
      </c>
      <c r="D80" s="56">
        <v>75</v>
      </c>
      <c r="E80" s="55">
        <v>0</v>
      </c>
      <c r="F80" s="27">
        <v>75</v>
      </c>
      <c r="G80" s="8">
        <f t="shared" ref="G80:G135" si="7">F80/0.702804</f>
        <v>106.71538579746274</v>
      </c>
      <c r="H80" s="29">
        <v>106.72</v>
      </c>
      <c r="I80" s="29">
        <f t="shared" si="6"/>
        <v>0</v>
      </c>
      <c r="J80" s="29">
        <f t="shared" si="5"/>
        <v>106.72</v>
      </c>
      <c r="K80" s="8">
        <f t="shared" si="4"/>
        <v>4.6142025372546414E-3</v>
      </c>
    </row>
    <row r="81" spans="1:11" x14ac:dyDescent="0.25">
      <c r="A81" s="22" t="s">
        <v>118</v>
      </c>
      <c r="B81" s="44" t="s">
        <v>119</v>
      </c>
      <c r="C81" s="51" t="s">
        <v>78</v>
      </c>
      <c r="D81" s="56">
        <v>135</v>
      </c>
      <c r="E81" s="55">
        <v>0</v>
      </c>
      <c r="F81" s="27">
        <v>135</v>
      </c>
      <c r="G81" s="8">
        <f t="shared" si="7"/>
        <v>192.08769443543292</v>
      </c>
      <c r="H81" s="29">
        <v>192.09</v>
      </c>
      <c r="I81" s="29">
        <f t="shared" si="6"/>
        <v>0</v>
      </c>
      <c r="J81" s="29">
        <f t="shared" si="5"/>
        <v>192.09</v>
      </c>
      <c r="K81" s="8">
        <f t="shared" si="4"/>
        <v>2.3055645670808644E-3</v>
      </c>
    </row>
    <row r="82" spans="1:11" x14ac:dyDescent="0.25">
      <c r="A82" s="22" t="s">
        <v>120</v>
      </c>
      <c r="B82" s="44" t="s">
        <v>121</v>
      </c>
      <c r="C82" s="51" t="s">
        <v>78</v>
      </c>
      <c r="D82" s="56">
        <v>165</v>
      </c>
      <c r="E82" s="55">
        <v>0</v>
      </c>
      <c r="F82" s="27">
        <v>165</v>
      </c>
      <c r="G82" s="8">
        <f t="shared" si="7"/>
        <v>234.77384875441803</v>
      </c>
      <c r="H82" s="29">
        <v>234.77</v>
      </c>
      <c r="I82" s="29">
        <f t="shared" si="6"/>
        <v>0</v>
      </c>
      <c r="J82" s="29">
        <f t="shared" si="5"/>
        <v>234.77</v>
      </c>
      <c r="K82" s="8">
        <f t="shared" si="4"/>
        <v>-3.8487544180156874E-3</v>
      </c>
    </row>
    <row r="83" spans="1:11" ht="30" x14ac:dyDescent="0.25">
      <c r="A83" s="22" t="s">
        <v>122</v>
      </c>
      <c r="B83" s="44" t="s">
        <v>121</v>
      </c>
      <c r="C83" s="45" t="s">
        <v>87</v>
      </c>
      <c r="D83" s="56">
        <v>105</v>
      </c>
      <c r="E83" s="55">
        <v>0</v>
      </c>
      <c r="F83" s="27">
        <v>105</v>
      </c>
      <c r="G83" s="8">
        <f t="shared" si="7"/>
        <v>149.40154011644782</v>
      </c>
      <c r="H83" s="29">
        <v>149.4</v>
      </c>
      <c r="I83" s="29">
        <f t="shared" si="6"/>
        <v>0</v>
      </c>
      <c r="J83" s="29">
        <f t="shared" si="5"/>
        <v>149.4</v>
      </c>
      <c r="K83" s="8">
        <f t="shared" si="4"/>
        <v>-1.5401164478134888E-3</v>
      </c>
    </row>
    <row r="84" spans="1:11" ht="60" x14ac:dyDescent="0.25">
      <c r="A84" s="22" t="s">
        <v>123</v>
      </c>
      <c r="B84" s="44" t="s">
        <v>609</v>
      </c>
      <c r="C84" s="51" t="s">
        <v>78</v>
      </c>
      <c r="D84" s="56">
        <v>165</v>
      </c>
      <c r="E84" s="55">
        <v>0</v>
      </c>
      <c r="F84" s="27">
        <v>165</v>
      </c>
      <c r="G84" s="8">
        <f t="shared" si="7"/>
        <v>234.77384875441803</v>
      </c>
      <c r="H84" s="29">
        <v>234.77</v>
      </c>
      <c r="I84" s="29">
        <f t="shared" si="6"/>
        <v>0</v>
      </c>
      <c r="J84" s="29">
        <f t="shared" si="5"/>
        <v>234.77</v>
      </c>
      <c r="K84" s="8">
        <f t="shared" si="4"/>
        <v>-3.8487544180156874E-3</v>
      </c>
    </row>
    <row r="85" spans="1:11" ht="60" x14ac:dyDescent="0.25">
      <c r="A85" s="22" t="s">
        <v>124</v>
      </c>
      <c r="B85" s="44" t="s">
        <v>609</v>
      </c>
      <c r="C85" s="51" t="s">
        <v>87</v>
      </c>
      <c r="D85" s="56">
        <v>105</v>
      </c>
      <c r="E85" s="55">
        <v>0</v>
      </c>
      <c r="F85" s="27">
        <v>105</v>
      </c>
      <c r="G85" s="8">
        <f t="shared" si="7"/>
        <v>149.40154011644782</v>
      </c>
      <c r="H85" s="29">
        <v>149.4</v>
      </c>
      <c r="I85" s="29">
        <f t="shared" si="6"/>
        <v>0</v>
      </c>
      <c r="J85" s="29">
        <f t="shared" si="5"/>
        <v>149.4</v>
      </c>
      <c r="K85" s="8">
        <f t="shared" si="4"/>
        <v>-1.5401164478134888E-3</v>
      </c>
    </row>
    <row r="86" spans="1:11" ht="30" x14ac:dyDescent="0.25">
      <c r="A86" s="23" t="s">
        <v>125</v>
      </c>
      <c r="B86" s="44" t="s">
        <v>126</v>
      </c>
      <c r="C86" s="45"/>
      <c r="D86" s="45"/>
      <c r="E86" s="45"/>
      <c r="F86" s="27"/>
      <c r="G86" s="8"/>
      <c r="H86" s="9"/>
      <c r="I86" s="9"/>
      <c r="J86" s="9"/>
      <c r="K86" s="8"/>
    </row>
    <row r="87" spans="1:11" x14ac:dyDescent="0.25">
      <c r="A87" s="23" t="s">
        <v>127</v>
      </c>
      <c r="B87" s="44" t="s">
        <v>128</v>
      </c>
      <c r="C87" s="45"/>
      <c r="D87" s="45"/>
      <c r="E87" s="45"/>
      <c r="F87" s="27"/>
      <c r="G87" s="8"/>
      <c r="H87" s="9"/>
      <c r="I87" s="9"/>
      <c r="J87" s="9"/>
      <c r="K87" s="8"/>
    </row>
    <row r="88" spans="1:11" x14ac:dyDescent="0.25">
      <c r="A88" s="23" t="s">
        <v>129</v>
      </c>
      <c r="B88" s="44" t="s">
        <v>130</v>
      </c>
      <c r="C88" s="45" t="s">
        <v>131</v>
      </c>
      <c r="D88" s="56">
        <v>35</v>
      </c>
      <c r="E88" s="55">
        <v>0</v>
      </c>
      <c r="F88" s="27">
        <v>35</v>
      </c>
      <c r="G88" s="8">
        <f t="shared" si="7"/>
        <v>49.800513372149275</v>
      </c>
      <c r="H88" s="29">
        <v>49.8</v>
      </c>
      <c r="I88" s="29">
        <f t="shared" ref="I88:I94" si="8">H88-J88</f>
        <v>0</v>
      </c>
      <c r="J88" s="29">
        <f t="shared" ref="J88:J94" si="9">H88</f>
        <v>49.8</v>
      </c>
      <c r="K88" s="8">
        <f t="shared" si="4"/>
        <v>-5.1337214927826835E-4</v>
      </c>
    </row>
    <row r="89" spans="1:11" x14ac:dyDescent="0.25">
      <c r="A89" s="23" t="s">
        <v>132</v>
      </c>
      <c r="B89" s="44" t="s">
        <v>133</v>
      </c>
      <c r="C89" s="45" t="s">
        <v>131</v>
      </c>
      <c r="D89" s="56">
        <v>50</v>
      </c>
      <c r="E89" s="55">
        <v>0</v>
      </c>
      <c r="F89" s="27">
        <v>50</v>
      </c>
      <c r="G89" s="8">
        <f t="shared" si="7"/>
        <v>71.14359053164182</v>
      </c>
      <c r="H89" s="29">
        <v>71.14</v>
      </c>
      <c r="I89" s="29">
        <f t="shared" si="8"/>
        <v>0</v>
      </c>
      <c r="J89" s="29">
        <f t="shared" si="9"/>
        <v>71.14</v>
      </c>
      <c r="K89" s="8">
        <f t="shared" si="4"/>
        <v>-3.5905316418194388E-3</v>
      </c>
    </row>
    <row r="90" spans="1:11" x14ac:dyDescent="0.25">
      <c r="A90" s="23" t="s">
        <v>134</v>
      </c>
      <c r="B90" s="44" t="s">
        <v>135</v>
      </c>
      <c r="C90" s="45" t="s">
        <v>131</v>
      </c>
      <c r="D90" s="56">
        <v>25</v>
      </c>
      <c r="E90" s="55">
        <v>0</v>
      </c>
      <c r="F90" s="27">
        <v>25</v>
      </c>
      <c r="G90" s="8">
        <f t="shared" si="7"/>
        <v>35.57179526582091</v>
      </c>
      <c r="H90" s="29">
        <v>35.57</v>
      </c>
      <c r="I90" s="29">
        <f t="shared" si="8"/>
        <v>0</v>
      </c>
      <c r="J90" s="29">
        <f t="shared" si="9"/>
        <v>35.57</v>
      </c>
      <c r="K90" s="8">
        <f t="shared" si="4"/>
        <v>-1.7952658209097194E-3</v>
      </c>
    </row>
    <row r="91" spans="1:11" x14ac:dyDescent="0.25">
      <c r="A91" s="23" t="s">
        <v>136</v>
      </c>
      <c r="B91" s="44" t="s">
        <v>137</v>
      </c>
      <c r="C91" s="45" t="s">
        <v>138</v>
      </c>
      <c r="D91" s="56">
        <v>25</v>
      </c>
      <c r="E91" s="55">
        <v>0</v>
      </c>
      <c r="F91" s="27">
        <v>25</v>
      </c>
      <c r="G91" s="8">
        <f t="shared" si="7"/>
        <v>35.57179526582091</v>
      </c>
      <c r="H91" s="29">
        <v>35.57</v>
      </c>
      <c r="I91" s="29">
        <f t="shared" si="8"/>
        <v>0</v>
      </c>
      <c r="J91" s="29">
        <f t="shared" si="9"/>
        <v>35.57</v>
      </c>
      <c r="K91" s="8">
        <f t="shared" si="4"/>
        <v>-1.7952658209097194E-3</v>
      </c>
    </row>
    <row r="92" spans="1:11" x14ac:dyDescent="0.25">
      <c r="A92" s="23" t="s">
        <v>139</v>
      </c>
      <c r="B92" s="44" t="s">
        <v>140</v>
      </c>
      <c r="C92" s="45" t="s">
        <v>131</v>
      </c>
      <c r="D92" s="56">
        <v>30</v>
      </c>
      <c r="E92" s="55">
        <v>0</v>
      </c>
      <c r="F92" s="27">
        <v>30</v>
      </c>
      <c r="G92" s="8">
        <f t="shared" si="7"/>
        <v>42.686154318985096</v>
      </c>
      <c r="H92" s="29">
        <v>42.69</v>
      </c>
      <c r="I92" s="29">
        <f t="shared" si="8"/>
        <v>0</v>
      </c>
      <c r="J92" s="29">
        <f t="shared" si="9"/>
        <v>42.69</v>
      </c>
      <c r="K92" s="8">
        <f t="shared" si="4"/>
        <v>3.8456810149014586E-3</v>
      </c>
    </row>
    <row r="93" spans="1:11" x14ac:dyDescent="0.25">
      <c r="A93" s="23" t="s">
        <v>141</v>
      </c>
      <c r="B93" s="44" t="s">
        <v>142</v>
      </c>
      <c r="C93" s="45" t="s">
        <v>131</v>
      </c>
      <c r="D93" s="56">
        <v>35</v>
      </c>
      <c r="E93" s="55">
        <v>0</v>
      </c>
      <c r="F93" s="27">
        <v>35</v>
      </c>
      <c r="G93" s="8">
        <f t="shared" si="7"/>
        <v>49.800513372149275</v>
      </c>
      <c r="H93" s="29">
        <v>49.8</v>
      </c>
      <c r="I93" s="29">
        <f t="shared" si="8"/>
        <v>0</v>
      </c>
      <c r="J93" s="29">
        <f t="shared" si="9"/>
        <v>49.8</v>
      </c>
      <c r="K93" s="8">
        <f t="shared" si="4"/>
        <v>-5.1337214927826835E-4</v>
      </c>
    </row>
    <row r="94" spans="1:11" x14ac:dyDescent="0.25">
      <c r="A94" s="23" t="s">
        <v>143</v>
      </c>
      <c r="B94" s="44" t="s">
        <v>144</v>
      </c>
      <c r="C94" s="45" t="s">
        <v>131</v>
      </c>
      <c r="D94" s="56">
        <v>20</v>
      </c>
      <c r="E94" s="55">
        <v>0</v>
      </c>
      <c r="F94" s="27">
        <v>20</v>
      </c>
      <c r="G94" s="8">
        <f t="shared" si="7"/>
        <v>28.457436212656731</v>
      </c>
      <c r="H94" s="29">
        <v>28.46</v>
      </c>
      <c r="I94" s="29">
        <f t="shared" si="8"/>
        <v>0</v>
      </c>
      <c r="J94" s="29">
        <f t="shared" si="9"/>
        <v>28.46</v>
      </c>
      <c r="K94" s="8">
        <f t="shared" si="4"/>
        <v>2.5637873432700076E-3</v>
      </c>
    </row>
    <row r="95" spans="1:11" ht="60" x14ac:dyDescent="0.25">
      <c r="A95" s="23" t="s">
        <v>145</v>
      </c>
      <c r="B95" s="44" t="s">
        <v>610</v>
      </c>
      <c r="C95" s="45"/>
      <c r="D95" s="45"/>
      <c r="E95" s="45"/>
      <c r="F95" s="27"/>
      <c r="G95" s="8"/>
      <c r="H95" s="9"/>
      <c r="I95" s="9"/>
      <c r="J95" s="9"/>
      <c r="K95" s="8"/>
    </row>
    <row r="96" spans="1:11" x14ac:dyDescent="0.25">
      <c r="A96" s="23" t="s">
        <v>147</v>
      </c>
      <c r="B96" s="44" t="s">
        <v>148</v>
      </c>
      <c r="C96" s="45"/>
      <c r="D96" s="45"/>
      <c r="E96" s="45"/>
      <c r="F96" s="27"/>
      <c r="G96" s="8"/>
      <c r="H96" s="9"/>
      <c r="I96" s="9"/>
      <c r="J96" s="9"/>
      <c r="K96" s="8"/>
    </row>
    <row r="97" spans="1:11" ht="30" x14ac:dyDescent="0.25">
      <c r="A97" s="23" t="s">
        <v>149</v>
      </c>
      <c r="B97" s="44" t="s">
        <v>150</v>
      </c>
      <c r="C97" s="51" t="s">
        <v>151</v>
      </c>
      <c r="D97" s="56">
        <v>15</v>
      </c>
      <c r="E97" s="55">
        <v>0</v>
      </c>
      <c r="F97" s="27">
        <v>15</v>
      </c>
      <c r="G97" s="8">
        <f t="shared" si="7"/>
        <v>21.343077159492548</v>
      </c>
      <c r="H97" s="29">
        <v>21.34</v>
      </c>
      <c r="I97" s="29">
        <f t="shared" ref="I97:I106" si="10">H97-J97</f>
        <v>0</v>
      </c>
      <c r="J97" s="29">
        <f t="shared" ref="J97:J106" si="11">H97</f>
        <v>21.34</v>
      </c>
      <c r="K97" s="8">
        <f t="shared" si="4"/>
        <v>-3.0771594925482759E-3</v>
      </c>
    </row>
    <row r="98" spans="1:11" ht="30" x14ac:dyDescent="0.25">
      <c r="A98" s="23" t="s">
        <v>152</v>
      </c>
      <c r="B98" s="44" t="s">
        <v>153</v>
      </c>
      <c r="C98" s="51" t="s">
        <v>151</v>
      </c>
      <c r="D98" s="56">
        <v>30</v>
      </c>
      <c r="E98" s="55">
        <v>0</v>
      </c>
      <c r="F98" s="27">
        <v>30</v>
      </c>
      <c r="G98" s="8">
        <f t="shared" si="7"/>
        <v>42.686154318985096</v>
      </c>
      <c r="H98" s="29">
        <v>42.69</v>
      </c>
      <c r="I98" s="29">
        <f t="shared" si="10"/>
        <v>0</v>
      </c>
      <c r="J98" s="29">
        <f t="shared" si="11"/>
        <v>42.69</v>
      </c>
      <c r="K98" s="8">
        <f t="shared" si="4"/>
        <v>3.8456810149014586E-3</v>
      </c>
    </row>
    <row r="99" spans="1:11" ht="30" x14ac:dyDescent="0.25">
      <c r="A99" s="23" t="s">
        <v>154</v>
      </c>
      <c r="B99" s="44" t="s">
        <v>155</v>
      </c>
      <c r="C99" s="51" t="s">
        <v>151</v>
      </c>
      <c r="D99" s="56">
        <v>30</v>
      </c>
      <c r="E99" s="55">
        <v>0</v>
      </c>
      <c r="F99" s="27">
        <v>30</v>
      </c>
      <c r="G99" s="8">
        <f t="shared" si="7"/>
        <v>42.686154318985096</v>
      </c>
      <c r="H99" s="29">
        <v>42.69</v>
      </c>
      <c r="I99" s="29">
        <f t="shared" si="10"/>
        <v>0</v>
      </c>
      <c r="J99" s="29">
        <f t="shared" si="11"/>
        <v>42.69</v>
      </c>
      <c r="K99" s="8">
        <f t="shared" si="4"/>
        <v>3.8456810149014586E-3</v>
      </c>
    </row>
    <row r="100" spans="1:11" ht="30" x14ac:dyDescent="0.25">
      <c r="A100" s="23" t="s">
        <v>156</v>
      </c>
      <c r="B100" s="44" t="s">
        <v>157</v>
      </c>
      <c r="C100" s="51" t="s">
        <v>151</v>
      </c>
      <c r="D100" s="56">
        <v>45</v>
      </c>
      <c r="E100" s="55">
        <v>0</v>
      </c>
      <c r="F100" s="27">
        <v>45</v>
      </c>
      <c r="G100" s="8">
        <f t="shared" si="7"/>
        <v>64.029231478477641</v>
      </c>
      <c r="H100" s="29">
        <v>64.03</v>
      </c>
      <c r="I100" s="29">
        <f t="shared" si="10"/>
        <v>0</v>
      </c>
      <c r="J100" s="29">
        <f t="shared" si="11"/>
        <v>64.03</v>
      </c>
      <c r="K100" s="8">
        <f t="shared" si="4"/>
        <v>7.6852152236028815E-4</v>
      </c>
    </row>
    <row r="101" spans="1:11" ht="30" x14ac:dyDescent="0.25">
      <c r="A101" s="23" t="s">
        <v>158</v>
      </c>
      <c r="B101" s="44" t="s">
        <v>159</v>
      </c>
      <c r="C101" s="45" t="s">
        <v>131</v>
      </c>
      <c r="D101" s="56">
        <v>15</v>
      </c>
      <c r="E101" s="55">
        <v>0</v>
      </c>
      <c r="F101" s="27">
        <v>15</v>
      </c>
      <c r="G101" s="8">
        <f t="shared" si="7"/>
        <v>21.343077159492548</v>
      </c>
      <c r="H101" s="29">
        <v>21.34</v>
      </c>
      <c r="I101" s="29">
        <f t="shared" si="10"/>
        <v>0</v>
      </c>
      <c r="J101" s="29">
        <f t="shared" si="11"/>
        <v>21.34</v>
      </c>
      <c r="K101" s="8">
        <f t="shared" si="4"/>
        <v>-3.0771594925482759E-3</v>
      </c>
    </row>
    <row r="102" spans="1:11" x14ac:dyDescent="0.25">
      <c r="A102" s="23" t="s">
        <v>160</v>
      </c>
      <c r="B102" s="44" t="s">
        <v>135</v>
      </c>
      <c r="C102" s="45" t="s">
        <v>131</v>
      </c>
      <c r="D102" s="56">
        <v>15</v>
      </c>
      <c r="E102" s="55">
        <v>0</v>
      </c>
      <c r="F102" s="27">
        <v>15</v>
      </c>
      <c r="G102" s="8">
        <f t="shared" si="7"/>
        <v>21.343077159492548</v>
      </c>
      <c r="H102" s="29">
        <v>21.34</v>
      </c>
      <c r="I102" s="29">
        <f t="shared" si="10"/>
        <v>0</v>
      </c>
      <c r="J102" s="29">
        <f t="shared" si="11"/>
        <v>21.34</v>
      </c>
      <c r="K102" s="8">
        <f t="shared" si="4"/>
        <v>-3.0771594925482759E-3</v>
      </c>
    </row>
    <row r="103" spans="1:11" x14ac:dyDescent="0.25">
      <c r="A103" s="23" t="s">
        <v>161</v>
      </c>
      <c r="B103" s="44" t="s">
        <v>162</v>
      </c>
      <c r="C103" s="45" t="s">
        <v>138</v>
      </c>
      <c r="D103" s="56">
        <v>15</v>
      </c>
      <c r="E103" s="55">
        <v>0</v>
      </c>
      <c r="F103" s="27">
        <v>15</v>
      </c>
      <c r="G103" s="8">
        <f t="shared" si="7"/>
        <v>21.343077159492548</v>
      </c>
      <c r="H103" s="29">
        <v>21.34</v>
      </c>
      <c r="I103" s="29">
        <f t="shared" si="10"/>
        <v>0</v>
      </c>
      <c r="J103" s="29">
        <f t="shared" si="11"/>
        <v>21.34</v>
      </c>
      <c r="K103" s="8">
        <f t="shared" si="4"/>
        <v>-3.0771594925482759E-3</v>
      </c>
    </row>
    <row r="104" spans="1:11" x14ac:dyDescent="0.25">
      <c r="A104" s="23" t="s">
        <v>163</v>
      </c>
      <c r="B104" s="44" t="s">
        <v>142</v>
      </c>
      <c r="C104" s="45" t="s">
        <v>131</v>
      </c>
      <c r="D104" s="56">
        <v>25</v>
      </c>
      <c r="E104" s="55">
        <v>0</v>
      </c>
      <c r="F104" s="27">
        <v>25</v>
      </c>
      <c r="G104" s="8">
        <f t="shared" si="7"/>
        <v>35.57179526582091</v>
      </c>
      <c r="H104" s="29">
        <v>35.57</v>
      </c>
      <c r="I104" s="29">
        <f t="shared" si="10"/>
        <v>0</v>
      </c>
      <c r="J104" s="29">
        <f t="shared" si="11"/>
        <v>35.57</v>
      </c>
      <c r="K104" s="8">
        <f t="shared" si="4"/>
        <v>-1.7952658209097194E-3</v>
      </c>
    </row>
    <row r="105" spans="1:11" x14ac:dyDescent="0.25">
      <c r="A105" s="23" t="s">
        <v>164</v>
      </c>
      <c r="B105" s="44" t="s">
        <v>165</v>
      </c>
      <c r="C105" s="45" t="s">
        <v>131</v>
      </c>
      <c r="D105" s="56">
        <v>80</v>
      </c>
      <c r="E105" s="55">
        <v>0</v>
      </c>
      <c r="F105" s="27">
        <v>80</v>
      </c>
      <c r="G105" s="8">
        <f t="shared" si="7"/>
        <v>113.82974485062692</v>
      </c>
      <c r="H105" s="29">
        <v>113.83</v>
      </c>
      <c r="I105" s="29">
        <f t="shared" si="10"/>
        <v>0</v>
      </c>
      <c r="J105" s="29">
        <f t="shared" si="11"/>
        <v>113.83</v>
      </c>
      <c r="K105" s="8">
        <f t="shared" si="4"/>
        <v>2.5514937307491437E-4</v>
      </c>
    </row>
    <row r="106" spans="1:11" x14ac:dyDescent="0.25">
      <c r="A106" s="23" t="s">
        <v>166</v>
      </c>
      <c r="B106" s="44" t="s">
        <v>167</v>
      </c>
      <c r="C106" s="45" t="s">
        <v>131</v>
      </c>
      <c r="D106" s="56">
        <v>180</v>
      </c>
      <c r="E106" s="55">
        <v>0</v>
      </c>
      <c r="F106" s="27">
        <v>180</v>
      </c>
      <c r="G106" s="8">
        <f t="shared" si="7"/>
        <v>256.11692591391056</v>
      </c>
      <c r="H106" s="29">
        <v>256.12</v>
      </c>
      <c r="I106" s="29">
        <f t="shared" si="10"/>
        <v>0</v>
      </c>
      <c r="J106" s="29">
        <f t="shared" si="11"/>
        <v>256.12</v>
      </c>
      <c r="K106" s="8">
        <f t="shared" si="4"/>
        <v>3.0740860894411526E-3</v>
      </c>
    </row>
    <row r="107" spans="1:11" ht="30" x14ac:dyDescent="0.25">
      <c r="A107" s="23" t="s">
        <v>168</v>
      </c>
      <c r="B107" s="44" t="s">
        <v>169</v>
      </c>
      <c r="C107" s="45"/>
      <c r="D107" s="56"/>
      <c r="E107" s="45"/>
      <c r="F107" s="27"/>
      <c r="G107" s="8"/>
      <c r="H107" s="9"/>
      <c r="I107" s="9"/>
      <c r="J107" s="9"/>
      <c r="K107" s="8"/>
    </row>
    <row r="108" spans="1:11" x14ac:dyDescent="0.25">
      <c r="A108" s="23" t="s">
        <v>170</v>
      </c>
      <c r="B108" s="44" t="s">
        <v>171</v>
      </c>
      <c r="C108" s="45"/>
      <c r="D108" s="56"/>
      <c r="E108" s="45"/>
      <c r="F108" s="27"/>
      <c r="G108" s="8"/>
      <c r="H108" s="9"/>
      <c r="I108" s="9"/>
      <c r="J108" s="9"/>
      <c r="K108" s="8"/>
    </row>
    <row r="109" spans="1:11" x14ac:dyDescent="0.25">
      <c r="A109" s="23" t="s">
        <v>172</v>
      </c>
      <c r="B109" s="44" t="s">
        <v>10</v>
      </c>
      <c r="C109" s="45" t="s">
        <v>11</v>
      </c>
      <c r="D109" s="55">
        <v>7.5</v>
      </c>
      <c r="E109" s="55">
        <v>0</v>
      </c>
      <c r="F109" s="29">
        <v>7.5</v>
      </c>
      <c r="G109" s="8">
        <f t="shared" si="7"/>
        <v>10.671538579746274</v>
      </c>
      <c r="H109" s="29">
        <v>10.67</v>
      </c>
      <c r="I109" s="29">
        <f t="shared" ref="I109:I121" si="12">H109-J109</f>
        <v>0</v>
      </c>
      <c r="J109" s="29">
        <f t="shared" ref="J109:J152" si="13">H109</f>
        <v>10.67</v>
      </c>
      <c r="K109" s="8">
        <f t="shared" si="4"/>
        <v>-1.538579746274138E-3</v>
      </c>
    </row>
    <row r="110" spans="1:11" x14ac:dyDescent="0.25">
      <c r="A110" s="23" t="s">
        <v>173</v>
      </c>
      <c r="B110" s="44" t="s">
        <v>14</v>
      </c>
      <c r="C110" s="45" t="s">
        <v>11</v>
      </c>
      <c r="D110" s="55">
        <v>7.5</v>
      </c>
      <c r="E110" s="55">
        <v>0</v>
      </c>
      <c r="F110" s="29">
        <v>7.5</v>
      </c>
      <c r="G110" s="8">
        <f t="shared" si="7"/>
        <v>10.671538579746274</v>
      </c>
      <c r="H110" s="29">
        <v>10.67</v>
      </c>
      <c r="I110" s="29">
        <f t="shared" si="12"/>
        <v>0</v>
      </c>
      <c r="J110" s="29">
        <f t="shared" si="13"/>
        <v>10.67</v>
      </c>
      <c r="K110" s="8">
        <f t="shared" si="4"/>
        <v>-1.538579746274138E-3</v>
      </c>
    </row>
    <row r="111" spans="1:11" x14ac:dyDescent="0.25">
      <c r="A111" s="23" t="s">
        <v>174</v>
      </c>
      <c r="B111" s="44" t="s">
        <v>16</v>
      </c>
      <c r="C111" s="45" t="s">
        <v>11</v>
      </c>
      <c r="D111" s="55">
        <v>12.5</v>
      </c>
      <c r="E111" s="55">
        <v>0</v>
      </c>
      <c r="F111" s="29">
        <v>12.5</v>
      </c>
      <c r="G111" s="8">
        <f t="shared" si="7"/>
        <v>17.785897632910455</v>
      </c>
      <c r="H111" s="29">
        <v>17.79</v>
      </c>
      <c r="I111" s="29">
        <f t="shared" si="12"/>
        <v>0</v>
      </c>
      <c r="J111" s="29">
        <f t="shared" si="13"/>
        <v>17.79</v>
      </c>
      <c r="K111" s="8">
        <f t="shared" si="4"/>
        <v>4.1023670895441455E-3</v>
      </c>
    </row>
    <row r="112" spans="1:11" x14ac:dyDescent="0.25">
      <c r="A112" s="23" t="s">
        <v>175</v>
      </c>
      <c r="B112" s="44" t="s">
        <v>18</v>
      </c>
      <c r="C112" s="45" t="s">
        <v>11</v>
      </c>
      <c r="D112" s="55">
        <v>7.5</v>
      </c>
      <c r="E112" s="55">
        <v>0</v>
      </c>
      <c r="F112" s="29">
        <v>7.5</v>
      </c>
      <c r="G112" s="8">
        <f t="shared" si="7"/>
        <v>10.671538579746274</v>
      </c>
      <c r="H112" s="29">
        <v>10.67</v>
      </c>
      <c r="I112" s="29">
        <f t="shared" si="12"/>
        <v>0</v>
      </c>
      <c r="J112" s="29">
        <f t="shared" si="13"/>
        <v>10.67</v>
      </c>
      <c r="K112" s="8">
        <f t="shared" si="4"/>
        <v>-1.538579746274138E-3</v>
      </c>
    </row>
    <row r="113" spans="1:11" x14ac:dyDescent="0.25">
      <c r="A113" s="23" t="s">
        <v>176</v>
      </c>
      <c r="B113" s="44" t="s">
        <v>20</v>
      </c>
      <c r="C113" s="45" t="s">
        <v>11</v>
      </c>
      <c r="D113" s="56">
        <v>15</v>
      </c>
      <c r="E113" s="55">
        <v>0</v>
      </c>
      <c r="F113" s="27">
        <v>15</v>
      </c>
      <c r="G113" s="8">
        <f t="shared" si="7"/>
        <v>21.343077159492548</v>
      </c>
      <c r="H113" s="29">
        <v>21.34</v>
      </c>
      <c r="I113" s="29">
        <f t="shared" si="12"/>
        <v>0</v>
      </c>
      <c r="J113" s="29">
        <f t="shared" si="13"/>
        <v>21.34</v>
      </c>
      <c r="K113" s="8">
        <f t="shared" si="4"/>
        <v>-3.0771594925482759E-3</v>
      </c>
    </row>
    <row r="114" spans="1:11" x14ac:dyDescent="0.25">
      <c r="A114" s="23" t="s">
        <v>177</v>
      </c>
      <c r="B114" s="44" t="s">
        <v>22</v>
      </c>
      <c r="C114" s="45" t="s">
        <v>11</v>
      </c>
      <c r="D114" s="56">
        <v>15</v>
      </c>
      <c r="E114" s="55">
        <v>0</v>
      </c>
      <c r="F114" s="27">
        <v>15</v>
      </c>
      <c r="G114" s="8">
        <f t="shared" si="7"/>
        <v>21.343077159492548</v>
      </c>
      <c r="H114" s="29">
        <v>21.34</v>
      </c>
      <c r="I114" s="29">
        <f t="shared" si="12"/>
        <v>0</v>
      </c>
      <c r="J114" s="29">
        <f t="shared" si="13"/>
        <v>21.34</v>
      </c>
      <c r="K114" s="8">
        <f t="shared" si="4"/>
        <v>-3.0771594925482759E-3</v>
      </c>
    </row>
    <row r="115" spans="1:11" x14ac:dyDescent="0.25">
      <c r="A115" s="23" t="s">
        <v>178</v>
      </c>
      <c r="B115" s="44" t="s">
        <v>24</v>
      </c>
      <c r="C115" s="45" t="s">
        <v>11</v>
      </c>
      <c r="D115" s="56">
        <v>20</v>
      </c>
      <c r="E115" s="55">
        <v>0</v>
      </c>
      <c r="F115" s="27">
        <v>20</v>
      </c>
      <c r="G115" s="8">
        <f t="shared" si="7"/>
        <v>28.457436212656731</v>
      </c>
      <c r="H115" s="29">
        <v>28.46</v>
      </c>
      <c r="I115" s="29">
        <f t="shared" si="12"/>
        <v>0</v>
      </c>
      <c r="J115" s="29">
        <f t="shared" si="13"/>
        <v>28.46</v>
      </c>
      <c r="K115" s="8">
        <f t="shared" si="4"/>
        <v>2.5637873432700076E-3</v>
      </c>
    </row>
    <row r="116" spans="1:11" x14ac:dyDescent="0.25">
      <c r="A116" s="23" t="s">
        <v>179</v>
      </c>
      <c r="B116" s="44" t="s">
        <v>26</v>
      </c>
      <c r="C116" s="45" t="s">
        <v>11</v>
      </c>
      <c r="D116" s="56">
        <v>50</v>
      </c>
      <c r="E116" s="55">
        <v>0</v>
      </c>
      <c r="F116" s="27">
        <v>50</v>
      </c>
      <c r="G116" s="8">
        <f t="shared" si="7"/>
        <v>71.14359053164182</v>
      </c>
      <c r="H116" s="29">
        <v>71.14</v>
      </c>
      <c r="I116" s="29">
        <f t="shared" si="12"/>
        <v>0</v>
      </c>
      <c r="J116" s="29">
        <f t="shared" si="13"/>
        <v>71.14</v>
      </c>
      <c r="K116" s="8">
        <f t="shared" si="4"/>
        <v>-3.5905316418194388E-3</v>
      </c>
    </row>
    <row r="117" spans="1:11" x14ac:dyDescent="0.25">
      <c r="A117" s="23" t="s">
        <v>180</v>
      </c>
      <c r="B117" s="44" t="s">
        <v>30</v>
      </c>
      <c r="C117" s="45" t="s">
        <v>11</v>
      </c>
      <c r="D117" s="56">
        <v>60</v>
      </c>
      <c r="E117" s="55">
        <v>0</v>
      </c>
      <c r="F117" s="27">
        <v>60</v>
      </c>
      <c r="G117" s="8">
        <f t="shared" si="7"/>
        <v>85.372308637970193</v>
      </c>
      <c r="H117" s="29">
        <v>85.37</v>
      </c>
      <c r="I117" s="29">
        <f t="shared" si="12"/>
        <v>0</v>
      </c>
      <c r="J117" s="29">
        <f t="shared" si="13"/>
        <v>85.37</v>
      </c>
      <c r="K117" s="8">
        <f t="shared" si="4"/>
        <v>-2.3086379701879878E-3</v>
      </c>
    </row>
    <row r="118" spans="1:11" x14ac:dyDescent="0.25">
      <c r="A118" s="23" t="s">
        <v>181</v>
      </c>
      <c r="B118" s="44" t="s">
        <v>32</v>
      </c>
      <c r="C118" s="45" t="s">
        <v>11</v>
      </c>
      <c r="D118" s="56">
        <v>55</v>
      </c>
      <c r="E118" s="55">
        <v>0</v>
      </c>
      <c r="F118" s="27">
        <v>55</v>
      </c>
      <c r="G118" s="8">
        <f t="shared" si="7"/>
        <v>78.257949584806013</v>
      </c>
      <c r="H118" s="29">
        <v>78.260000000000005</v>
      </c>
      <c r="I118" s="29">
        <f t="shared" si="12"/>
        <v>0</v>
      </c>
      <c r="J118" s="29">
        <f t="shared" si="13"/>
        <v>78.260000000000005</v>
      </c>
      <c r="K118" s="8">
        <f t="shared" si="4"/>
        <v>2.0504151939917392E-3</v>
      </c>
    </row>
    <row r="119" spans="1:11" x14ac:dyDescent="0.25">
      <c r="A119" s="23" t="s">
        <v>182</v>
      </c>
      <c r="B119" s="44" t="s">
        <v>34</v>
      </c>
      <c r="C119" s="45" t="s">
        <v>11</v>
      </c>
      <c r="D119" s="56">
        <v>50</v>
      </c>
      <c r="E119" s="55">
        <v>0</v>
      </c>
      <c r="F119" s="27">
        <v>50</v>
      </c>
      <c r="G119" s="8">
        <f t="shared" si="7"/>
        <v>71.14359053164182</v>
      </c>
      <c r="H119" s="29">
        <v>71.14</v>
      </c>
      <c r="I119" s="29">
        <f t="shared" si="12"/>
        <v>0</v>
      </c>
      <c r="J119" s="29">
        <f t="shared" si="13"/>
        <v>71.14</v>
      </c>
      <c r="K119" s="8">
        <f t="shared" si="4"/>
        <v>-3.5905316418194388E-3</v>
      </c>
    </row>
    <row r="120" spans="1:11" x14ac:dyDescent="0.25">
      <c r="A120" s="23" t="s">
        <v>183</v>
      </c>
      <c r="B120" s="44" t="s">
        <v>36</v>
      </c>
      <c r="C120" s="45" t="s">
        <v>11</v>
      </c>
      <c r="D120" s="56">
        <v>50</v>
      </c>
      <c r="E120" s="55">
        <v>0</v>
      </c>
      <c r="F120" s="27">
        <v>50</v>
      </c>
      <c r="G120" s="8">
        <f t="shared" si="7"/>
        <v>71.14359053164182</v>
      </c>
      <c r="H120" s="29">
        <v>71.14</v>
      </c>
      <c r="I120" s="29">
        <f t="shared" si="12"/>
        <v>0</v>
      </c>
      <c r="J120" s="29">
        <f t="shared" si="13"/>
        <v>71.14</v>
      </c>
      <c r="K120" s="8">
        <f t="shared" si="4"/>
        <v>-3.5905316418194388E-3</v>
      </c>
    </row>
    <row r="121" spans="1:11" ht="30" x14ac:dyDescent="0.25">
      <c r="A121" s="23" t="s">
        <v>184</v>
      </c>
      <c r="B121" s="44" t="s">
        <v>185</v>
      </c>
      <c r="C121" s="51" t="s">
        <v>186</v>
      </c>
      <c r="D121" s="56">
        <v>15</v>
      </c>
      <c r="E121" s="55">
        <v>0</v>
      </c>
      <c r="F121" s="27">
        <v>15</v>
      </c>
      <c r="G121" s="8">
        <f t="shared" si="7"/>
        <v>21.343077159492548</v>
      </c>
      <c r="H121" s="29">
        <v>21.34</v>
      </c>
      <c r="I121" s="29">
        <f t="shared" si="12"/>
        <v>0</v>
      </c>
      <c r="J121" s="29">
        <f t="shared" si="13"/>
        <v>21.34</v>
      </c>
      <c r="K121" s="8">
        <f t="shared" si="4"/>
        <v>-3.0771594925482759E-3</v>
      </c>
    </row>
    <row r="122" spans="1:11" ht="30" x14ac:dyDescent="0.25">
      <c r="A122" s="23" t="s">
        <v>187</v>
      </c>
      <c r="B122" s="44" t="s">
        <v>188</v>
      </c>
      <c r="C122" s="45"/>
      <c r="D122" s="45"/>
      <c r="E122" s="45"/>
      <c r="F122" s="27"/>
      <c r="G122" s="8"/>
      <c r="H122" s="9"/>
      <c r="I122" s="9"/>
      <c r="J122" s="9"/>
      <c r="K122" s="8"/>
    </row>
    <row r="123" spans="1:11" x14ac:dyDescent="0.25">
      <c r="A123" s="23" t="s">
        <v>189</v>
      </c>
      <c r="B123" s="44" t="s">
        <v>10</v>
      </c>
      <c r="C123" s="45" t="s">
        <v>11</v>
      </c>
      <c r="D123" s="29">
        <v>7.5</v>
      </c>
      <c r="E123" s="55">
        <v>0</v>
      </c>
      <c r="F123" s="29">
        <v>7.5</v>
      </c>
      <c r="G123" s="8">
        <f t="shared" si="7"/>
        <v>10.671538579746274</v>
      </c>
      <c r="H123" s="29">
        <v>10.67</v>
      </c>
      <c r="I123" s="29">
        <f t="shared" ref="I123:I135" si="14">H123-J123</f>
        <v>0</v>
      </c>
      <c r="J123" s="29">
        <f t="shared" si="13"/>
        <v>10.67</v>
      </c>
      <c r="K123" s="8">
        <f t="shared" si="4"/>
        <v>-1.538579746274138E-3</v>
      </c>
    </row>
    <row r="124" spans="1:11" x14ac:dyDescent="0.25">
      <c r="A124" s="23" t="s">
        <v>190</v>
      </c>
      <c r="B124" s="44" t="s">
        <v>14</v>
      </c>
      <c r="C124" s="45" t="s">
        <v>11</v>
      </c>
      <c r="D124" s="29">
        <v>7.5</v>
      </c>
      <c r="E124" s="55">
        <v>0</v>
      </c>
      <c r="F124" s="29">
        <v>7.5</v>
      </c>
      <c r="G124" s="8">
        <f t="shared" si="7"/>
        <v>10.671538579746274</v>
      </c>
      <c r="H124" s="29">
        <v>10.67</v>
      </c>
      <c r="I124" s="29">
        <f t="shared" si="14"/>
        <v>0</v>
      </c>
      <c r="J124" s="29">
        <f t="shared" si="13"/>
        <v>10.67</v>
      </c>
      <c r="K124" s="8">
        <f t="shared" si="4"/>
        <v>-1.538579746274138E-3</v>
      </c>
    </row>
    <row r="125" spans="1:11" x14ac:dyDescent="0.25">
      <c r="A125" s="23" t="s">
        <v>191</v>
      </c>
      <c r="B125" s="44" t="s">
        <v>16</v>
      </c>
      <c r="C125" s="45" t="s">
        <v>11</v>
      </c>
      <c r="D125" s="29">
        <v>12.5</v>
      </c>
      <c r="E125" s="55">
        <v>0</v>
      </c>
      <c r="F125" s="29">
        <v>12.5</v>
      </c>
      <c r="G125" s="8">
        <f t="shared" si="7"/>
        <v>17.785897632910455</v>
      </c>
      <c r="H125" s="29">
        <v>17.79</v>
      </c>
      <c r="I125" s="29">
        <f t="shared" si="14"/>
        <v>0</v>
      </c>
      <c r="J125" s="29">
        <f t="shared" si="13"/>
        <v>17.79</v>
      </c>
      <c r="K125" s="8">
        <f t="shared" si="4"/>
        <v>4.1023670895441455E-3</v>
      </c>
    </row>
    <row r="126" spans="1:11" x14ac:dyDescent="0.25">
      <c r="A126" s="23" t="s">
        <v>192</v>
      </c>
      <c r="B126" s="44" t="s">
        <v>18</v>
      </c>
      <c r="C126" s="45" t="s">
        <v>11</v>
      </c>
      <c r="D126" s="29">
        <v>7.5</v>
      </c>
      <c r="E126" s="55">
        <v>0</v>
      </c>
      <c r="F126" s="29">
        <v>7.5</v>
      </c>
      <c r="G126" s="8">
        <f t="shared" si="7"/>
        <v>10.671538579746274</v>
      </c>
      <c r="H126" s="29">
        <v>10.67</v>
      </c>
      <c r="I126" s="29">
        <f t="shared" si="14"/>
        <v>0</v>
      </c>
      <c r="J126" s="29">
        <f t="shared" si="13"/>
        <v>10.67</v>
      </c>
      <c r="K126" s="8">
        <f t="shared" si="4"/>
        <v>-1.538579746274138E-3</v>
      </c>
    </row>
    <row r="127" spans="1:11" x14ac:dyDescent="0.25">
      <c r="A127" s="23" t="s">
        <v>193</v>
      </c>
      <c r="B127" s="44" t="s">
        <v>20</v>
      </c>
      <c r="C127" s="45" t="s">
        <v>11</v>
      </c>
      <c r="D127" s="27">
        <v>15</v>
      </c>
      <c r="E127" s="55">
        <v>0</v>
      </c>
      <c r="F127" s="27">
        <v>15</v>
      </c>
      <c r="G127" s="8">
        <f t="shared" si="7"/>
        <v>21.343077159492548</v>
      </c>
      <c r="H127" s="29">
        <v>21.34</v>
      </c>
      <c r="I127" s="29">
        <f t="shared" si="14"/>
        <v>0</v>
      </c>
      <c r="J127" s="29">
        <f t="shared" si="13"/>
        <v>21.34</v>
      </c>
      <c r="K127" s="8">
        <f t="shared" si="4"/>
        <v>-3.0771594925482759E-3</v>
      </c>
    </row>
    <row r="128" spans="1:11" x14ac:dyDescent="0.25">
      <c r="A128" s="23" t="s">
        <v>194</v>
      </c>
      <c r="B128" s="44" t="s">
        <v>22</v>
      </c>
      <c r="C128" s="45" t="s">
        <v>11</v>
      </c>
      <c r="D128" s="27">
        <v>15</v>
      </c>
      <c r="E128" s="55">
        <v>0</v>
      </c>
      <c r="F128" s="27">
        <v>15</v>
      </c>
      <c r="G128" s="8">
        <f t="shared" si="7"/>
        <v>21.343077159492548</v>
      </c>
      <c r="H128" s="29">
        <v>21.34</v>
      </c>
      <c r="I128" s="29">
        <f t="shared" si="14"/>
        <v>0</v>
      </c>
      <c r="J128" s="29">
        <f t="shared" si="13"/>
        <v>21.34</v>
      </c>
      <c r="K128" s="8">
        <f t="shared" si="4"/>
        <v>-3.0771594925482759E-3</v>
      </c>
    </row>
    <row r="129" spans="1:11" x14ac:dyDescent="0.25">
      <c r="A129" s="23" t="s">
        <v>195</v>
      </c>
      <c r="B129" s="44" t="s">
        <v>24</v>
      </c>
      <c r="C129" s="45" t="s">
        <v>11</v>
      </c>
      <c r="D129" s="27">
        <v>20</v>
      </c>
      <c r="E129" s="55">
        <v>0</v>
      </c>
      <c r="F129" s="27">
        <v>20</v>
      </c>
      <c r="G129" s="8">
        <f t="shared" si="7"/>
        <v>28.457436212656731</v>
      </c>
      <c r="H129" s="29">
        <v>28.46</v>
      </c>
      <c r="I129" s="29">
        <f t="shared" si="14"/>
        <v>0</v>
      </c>
      <c r="J129" s="29">
        <f t="shared" si="13"/>
        <v>28.46</v>
      </c>
      <c r="K129" s="8">
        <f t="shared" si="4"/>
        <v>2.5637873432700076E-3</v>
      </c>
    </row>
    <row r="130" spans="1:11" x14ac:dyDescent="0.25">
      <c r="A130" s="23" t="s">
        <v>196</v>
      </c>
      <c r="B130" s="44" t="s">
        <v>26</v>
      </c>
      <c r="C130" s="45" t="s">
        <v>11</v>
      </c>
      <c r="D130" s="27">
        <v>50</v>
      </c>
      <c r="E130" s="55">
        <v>0</v>
      </c>
      <c r="F130" s="27">
        <v>50</v>
      </c>
      <c r="G130" s="8">
        <f t="shared" si="7"/>
        <v>71.14359053164182</v>
      </c>
      <c r="H130" s="29">
        <v>71.14</v>
      </c>
      <c r="I130" s="29">
        <f t="shared" si="14"/>
        <v>0</v>
      </c>
      <c r="J130" s="29">
        <f t="shared" si="13"/>
        <v>71.14</v>
      </c>
      <c r="K130" s="8">
        <f t="shared" si="4"/>
        <v>-3.5905316418194388E-3</v>
      </c>
    </row>
    <row r="131" spans="1:11" x14ac:dyDescent="0.25">
      <c r="A131" s="23" t="s">
        <v>197</v>
      </c>
      <c r="B131" s="44" t="s">
        <v>30</v>
      </c>
      <c r="C131" s="45" t="s">
        <v>11</v>
      </c>
      <c r="D131" s="27">
        <v>60</v>
      </c>
      <c r="E131" s="55">
        <v>0</v>
      </c>
      <c r="F131" s="27">
        <v>60</v>
      </c>
      <c r="G131" s="8">
        <f t="shared" si="7"/>
        <v>85.372308637970193</v>
      </c>
      <c r="H131" s="29">
        <v>85.37</v>
      </c>
      <c r="I131" s="29">
        <f t="shared" si="14"/>
        <v>0</v>
      </c>
      <c r="J131" s="29">
        <f t="shared" si="13"/>
        <v>85.37</v>
      </c>
      <c r="K131" s="8">
        <f t="shared" si="4"/>
        <v>-2.3086379701879878E-3</v>
      </c>
    </row>
    <row r="132" spans="1:11" x14ac:dyDescent="0.25">
      <c r="A132" s="23" t="s">
        <v>198</v>
      </c>
      <c r="B132" s="44" t="s">
        <v>32</v>
      </c>
      <c r="C132" s="45" t="s">
        <v>11</v>
      </c>
      <c r="D132" s="27">
        <v>55</v>
      </c>
      <c r="E132" s="55">
        <v>0</v>
      </c>
      <c r="F132" s="27">
        <v>55</v>
      </c>
      <c r="G132" s="8">
        <f t="shared" si="7"/>
        <v>78.257949584806013</v>
      </c>
      <c r="H132" s="29">
        <v>78.260000000000005</v>
      </c>
      <c r="I132" s="29">
        <f t="shared" si="14"/>
        <v>0</v>
      </c>
      <c r="J132" s="29">
        <f t="shared" si="13"/>
        <v>78.260000000000005</v>
      </c>
      <c r="K132" s="8">
        <f t="shared" si="4"/>
        <v>2.0504151939917392E-3</v>
      </c>
    </row>
    <row r="133" spans="1:11" x14ac:dyDescent="0.25">
      <c r="A133" s="23" t="s">
        <v>199</v>
      </c>
      <c r="B133" s="44" t="s">
        <v>34</v>
      </c>
      <c r="C133" s="45" t="s">
        <v>11</v>
      </c>
      <c r="D133" s="27">
        <v>50</v>
      </c>
      <c r="E133" s="55">
        <v>0</v>
      </c>
      <c r="F133" s="27">
        <v>50</v>
      </c>
      <c r="G133" s="8">
        <f t="shared" si="7"/>
        <v>71.14359053164182</v>
      </c>
      <c r="H133" s="29">
        <v>71.14</v>
      </c>
      <c r="I133" s="29">
        <f t="shared" si="14"/>
        <v>0</v>
      </c>
      <c r="J133" s="29">
        <f t="shared" si="13"/>
        <v>71.14</v>
      </c>
      <c r="K133" s="8">
        <f t="shared" si="4"/>
        <v>-3.5905316418194388E-3</v>
      </c>
    </row>
    <row r="134" spans="1:11" x14ac:dyDescent="0.25">
      <c r="A134" s="23" t="s">
        <v>200</v>
      </c>
      <c r="B134" s="44" t="s">
        <v>36</v>
      </c>
      <c r="C134" s="45" t="s">
        <v>11</v>
      </c>
      <c r="D134" s="27">
        <v>50</v>
      </c>
      <c r="E134" s="55">
        <v>0</v>
      </c>
      <c r="F134" s="27">
        <v>50</v>
      </c>
      <c r="G134" s="8">
        <f t="shared" si="7"/>
        <v>71.14359053164182</v>
      </c>
      <c r="H134" s="29">
        <v>71.14</v>
      </c>
      <c r="I134" s="29">
        <f t="shared" si="14"/>
        <v>0</v>
      </c>
      <c r="J134" s="29">
        <f t="shared" si="13"/>
        <v>71.14</v>
      </c>
      <c r="K134" s="8">
        <f t="shared" si="4"/>
        <v>-3.5905316418194388E-3</v>
      </c>
    </row>
    <row r="135" spans="1:11" ht="30" x14ac:dyDescent="0.25">
      <c r="A135" s="23" t="s">
        <v>201</v>
      </c>
      <c r="B135" s="44" t="s">
        <v>202</v>
      </c>
      <c r="C135" s="51" t="s">
        <v>131</v>
      </c>
      <c r="D135" s="27">
        <v>15</v>
      </c>
      <c r="E135" s="55">
        <v>0</v>
      </c>
      <c r="F135" s="27">
        <v>15</v>
      </c>
      <c r="G135" s="8">
        <f t="shared" si="7"/>
        <v>21.343077159492548</v>
      </c>
      <c r="H135" s="29">
        <v>21.34</v>
      </c>
      <c r="I135" s="29">
        <f t="shared" si="14"/>
        <v>0</v>
      </c>
      <c r="J135" s="29">
        <f t="shared" si="13"/>
        <v>21.34</v>
      </c>
      <c r="K135" s="8">
        <f t="shared" si="4"/>
        <v>-3.0771594925482759E-3</v>
      </c>
    </row>
    <row r="136" spans="1:11" ht="30" x14ac:dyDescent="0.25">
      <c r="A136" s="23" t="s">
        <v>203</v>
      </c>
      <c r="B136" s="44" t="s">
        <v>204</v>
      </c>
      <c r="C136" s="45"/>
      <c r="D136" s="56"/>
      <c r="E136" s="45"/>
      <c r="F136" s="27"/>
      <c r="G136" s="8"/>
      <c r="H136" s="9"/>
      <c r="I136" s="9"/>
      <c r="J136" s="9"/>
      <c r="K136" s="8"/>
    </row>
    <row r="137" spans="1:11" x14ac:dyDescent="0.25">
      <c r="A137" s="23" t="s">
        <v>205</v>
      </c>
      <c r="B137" s="44" t="s">
        <v>10</v>
      </c>
      <c r="C137" s="45" t="s">
        <v>11</v>
      </c>
      <c r="D137" s="29">
        <v>4.5</v>
      </c>
      <c r="E137" s="55">
        <v>0</v>
      </c>
      <c r="F137" s="29">
        <v>4.5</v>
      </c>
      <c r="G137" s="8">
        <f t="shared" ref="G137:G149" si="15">F137/0.702804</f>
        <v>6.4029231478477646</v>
      </c>
      <c r="H137" s="29">
        <v>6.4</v>
      </c>
      <c r="I137" s="29">
        <f t="shared" ref="I137:I149" si="16">H137-J137</f>
        <v>0</v>
      </c>
      <c r="J137" s="29">
        <f t="shared" si="13"/>
        <v>6.4</v>
      </c>
      <c r="K137" s="8">
        <f t="shared" si="4"/>
        <v>-2.9231478477642625E-3</v>
      </c>
    </row>
    <row r="138" spans="1:11" x14ac:dyDescent="0.25">
      <c r="A138" s="23" t="s">
        <v>206</v>
      </c>
      <c r="B138" s="44" t="s">
        <v>14</v>
      </c>
      <c r="C138" s="45" t="s">
        <v>11</v>
      </c>
      <c r="D138" s="29">
        <v>4.5</v>
      </c>
      <c r="E138" s="55">
        <v>0</v>
      </c>
      <c r="F138" s="29">
        <v>4.5</v>
      </c>
      <c r="G138" s="8">
        <f t="shared" si="15"/>
        <v>6.4029231478477646</v>
      </c>
      <c r="H138" s="29">
        <v>6.4</v>
      </c>
      <c r="I138" s="29">
        <f t="shared" si="16"/>
        <v>0</v>
      </c>
      <c r="J138" s="29">
        <f t="shared" si="13"/>
        <v>6.4</v>
      </c>
      <c r="K138" s="8">
        <f t="shared" si="4"/>
        <v>-2.9231478477642625E-3</v>
      </c>
    </row>
    <row r="139" spans="1:11" x14ac:dyDescent="0.25">
      <c r="A139" s="23" t="s">
        <v>207</v>
      </c>
      <c r="B139" s="44" t="s">
        <v>16</v>
      </c>
      <c r="C139" s="45" t="s">
        <v>11</v>
      </c>
      <c r="D139" s="29">
        <v>7.5</v>
      </c>
      <c r="E139" s="55">
        <v>0</v>
      </c>
      <c r="F139" s="29">
        <v>7.5</v>
      </c>
      <c r="G139" s="8">
        <f t="shared" si="15"/>
        <v>10.671538579746274</v>
      </c>
      <c r="H139" s="29">
        <v>10.67</v>
      </c>
      <c r="I139" s="29">
        <f t="shared" si="16"/>
        <v>0</v>
      </c>
      <c r="J139" s="29">
        <f t="shared" si="13"/>
        <v>10.67</v>
      </c>
      <c r="K139" s="8">
        <f t="shared" si="4"/>
        <v>-1.538579746274138E-3</v>
      </c>
    </row>
    <row r="140" spans="1:11" x14ac:dyDescent="0.25">
      <c r="A140" s="23" t="s">
        <v>208</v>
      </c>
      <c r="B140" s="44" t="s">
        <v>18</v>
      </c>
      <c r="C140" s="45" t="s">
        <v>11</v>
      </c>
      <c r="D140" s="29">
        <v>4.5</v>
      </c>
      <c r="E140" s="55">
        <v>0</v>
      </c>
      <c r="F140" s="29">
        <v>4.5</v>
      </c>
      <c r="G140" s="8">
        <f t="shared" si="15"/>
        <v>6.4029231478477646</v>
      </c>
      <c r="H140" s="29">
        <v>6.4</v>
      </c>
      <c r="I140" s="29">
        <f t="shared" si="16"/>
        <v>0</v>
      </c>
      <c r="J140" s="29">
        <f t="shared" si="13"/>
        <v>6.4</v>
      </c>
      <c r="K140" s="8">
        <f t="shared" si="4"/>
        <v>-2.9231478477642625E-3</v>
      </c>
    </row>
    <row r="141" spans="1:11" x14ac:dyDescent="0.25">
      <c r="A141" s="23" t="s">
        <v>209</v>
      </c>
      <c r="B141" s="44" t="s">
        <v>20</v>
      </c>
      <c r="C141" s="45" t="s">
        <v>11</v>
      </c>
      <c r="D141" s="27">
        <v>9</v>
      </c>
      <c r="E141" s="55">
        <v>0</v>
      </c>
      <c r="F141" s="27">
        <v>9</v>
      </c>
      <c r="G141" s="8">
        <f t="shared" si="15"/>
        <v>12.805846295695529</v>
      </c>
      <c r="H141" s="29">
        <v>12.81</v>
      </c>
      <c r="I141" s="29">
        <f t="shared" si="16"/>
        <v>0</v>
      </c>
      <c r="J141" s="29">
        <f t="shared" si="13"/>
        <v>12.81</v>
      </c>
      <c r="K141" s="8">
        <f t="shared" si="4"/>
        <v>4.1537043044712618E-3</v>
      </c>
    </row>
    <row r="142" spans="1:11" x14ac:dyDescent="0.25">
      <c r="A142" s="23" t="s">
        <v>210</v>
      </c>
      <c r="B142" s="44" t="s">
        <v>22</v>
      </c>
      <c r="C142" s="45" t="s">
        <v>11</v>
      </c>
      <c r="D142" s="27">
        <v>9</v>
      </c>
      <c r="E142" s="55">
        <v>0</v>
      </c>
      <c r="F142" s="27">
        <v>9</v>
      </c>
      <c r="G142" s="8">
        <f t="shared" si="15"/>
        <v>12.805846295695529</v>
      </c>
      <c r="H142" s="29">
        <v>12.81</v>
      </c>
      <c r="I142" s="29">
        <f t="shared" si="16"/>
        <v>0</v>
      </c>
      <c r="J142" s="29">
        <f t="shared" si="13"/>
        <v>12.81</v>
      </c>
      <c r="K142" s="8">
        <f t="shared" si="4"/>
        <v>4.1537043044712618E-3</v>
      </c>
    </row>
    <row r="143" spans="1:11" x14ac:dyDescent="0.25">
      <c r="A143" s="23" t="s">
        <v>211</v>
      </c>
      <c r="B143" s="44" t="s">
        <v>24</v>
      </c>
      <c r="C143" s="45" t="s">
        <v>11</v>
      </c>
      <c r="D143" s="27">
        <v>12</v>
      </c>
      <c r="E143" s="55">
        <v>0</v>
      </c>
      <c r="F143" s="27">
        <v>12</v>
      </c>
      <c r="G143" s="8">
        <f t="shared" si="15"/>
        <v>17.074461727594038</v>
      </c>
      <c r="H143" s="29">
        <v>17.07</v>
      </c>
      <c r="I143" s="29">
        <f t="shared" si="16"/>
        <v>0</v>
      </c>
      <c r="J143" s="29">
        <f t="shared" si="13"/>
        <v>17.07</v>
      </c>
      <c r="K143" s="8">
        <f t="shared" si="4"/>
        <v>-4.4617275940375123E-3</v>
      </c>
    </row>
    <row r="144" spans="1:11" x14ac:dyDescent="0.25">
      <c r="A144" s="23" t="s">
        <v>212</v>
      </c>
      <c r="B144" s="44" t="s">
        <v>26</v>
      </c>
      <c r="C144" s="45" t="s">
        <v>11</v>
      </c>
      <c r="D144" s="27">
        <v>30</v>
      </c>
      <c r="E144" s="55">
        <v>0</v>
      </c>
      <c r="F144" s="27">
        <v>30</v>
      </c>
      <c r="G144" s="8">
        <f t="shared" si="15"/>
        <v>42.686154318985096</v>
      </c>
      <c r="H144" s="29">
        <v>42.69</v>
      </c>
      <c r="I144" s="29">
        <f t="shared" si="16"/>
        <v>0</v>
      </c>
      <c r="J144" s="29">
        <f t="shared" si="13"/>
        <v>42.69</v>
      </c>
      <c r="K144" s="8">
        <f t="shared" si="4"/>
        <v>3.8456810149014586E-3</v>
      </c>
    </row>
    <row r="145" spans="1:11" x14ac:dyDescent="0.25">
      <c r="A145" s="23" t="s">
        <v>213</v>
      </c>
      <c r="B145" s="44" t="s">
        <v>30</v>
      </c>
      <c r="C145" s="45" t="s">
        <v>11</v>
      </c>
      <c r="D145" s="27">
        <v>36</v>
      </c>
      <c r="E145" s="55">
        <v>0</v>
      </c>
      <c r="F145" s="27">
        <v>36</v>
      </c>
      <c r="G145" s="8">
        <f t="shared" si="15"/>
        <v>51.223385182782117</v>
      </c>
      <c r="H145" s="29">
        <v>51.22</v>
      </c>
      <c r="I145" s="29">
        <f t="shared" si="16"/>
        <v>0</v>
      </c>
      <c r="J145" s="29">
        <f t="shared" si="13"/>
        <v>51.22</v>
      </c>
      <c r="K145" s="8">
        <f t="shared" si="4"/>
        <v>-3.3851827821180791E-3</v>
      </c>
    </row>
    <row r="146" spans="1:11" x14ac:dyDescent="0.25">
      <c r="A146" s="23" t="s">
        <v>214</v>
      </c>
      <c r="B146" s="44" t="s">
        <v>32</v>
      </c>
      <c r="C146" s="45" t="s">
        <v>11</v>
      </c>
      <c r="D146" s="27">
        <v>33</v>
      </c>
      <c r="E146" s="55">
        <v>0</v>
      </c>
      <c r="F146" s="27">
        <v>33</v>
      </c>
      <c r="G146" s="8">
        <f t="shared" si="15"/>
        <v>46.954769750883607</v>
      </c>
      <c r="H146" s="29">
        <v>46.95</v>
      </c>
      <c r="I146" s="29">
        <f t="shared" si="16"/>
        <v>0</v>
      </c>
      <c r="J146" s="29">
        <f t="shared" si="13"/>
        <v>46.95</v>
      </c>
      <c r="K146" s="8">
        <f t="shared" si="4"/>
        <v>-4.7697508836037628E-3</v>
      </c>
    </row>
    <row r="147" spans="1:11" x14ac:dyDescent="0.25">
      <c r="A147" s="23" t="s">
        <v>215</v>
      </c>
      <c r="B147" s="44" t="s">
        <v>34</v>
      </c>
      <c r="C147" s="45" t="s">
        <v>11</v>
      </c>
      <c r="D147" s="27">
        <v>30</v>
      </c>
      <c r="E147" s="55">
        <v>0</v>
      </c>
      <c r="F147" s="27">
        <v>30</v>
      </c>
      <c r="G147" s="8">
        <f t="shared" si="15"/>
        <v>42.686154318985096</v>
      </c>
      <c r="H147" s="29">
        <v>42.69</v>
      </c>
      <c r="I147" s="29">
        <f t="shared" si="16"/>
        <v>0</v>
      </c>
      <c r="J147" s="29">
        <f t="shared" si="13"/>
        <v>42.69</v>
      </c>
      <c r="K147" s="8">
        <f t="shared" si="4"/>
        <v>3.8456810149014586E-3</v>
      </c>
    </row>
    <row r="148" spans="1:11" x14ac:dyDescent="0.25">
      <c r="A148" s="23" t="s">
        <v>216</v>
      </c>
      <c r="B148" s="44" t="s">
        <v>36</v>
      </c>
      <c r="C148" s="45" t="s">
        <v>11</v>
      </c>
      <c r="D148" s="27">
        <v>30</v>
      </c>
      <c r="E148" s="55">
        <v>0</v>
      </c>
      <c r="F148" s="27">
        <v>30</v>
      </c>
      <c r="G148" s="8">
        <f t="shared" si="15"/>
        <v>42.686154318985096</v>
      </c>
      <c r="H148" s="29">
        <v>42.69</v>
      </c>
      <c r="I148" s="29">
        <f t="shared" si="16"/>
        <v>0</v>
      </c>
      <c r="J148" s="29">
        <f t="shared" si="13"/>
        <v>42.69</v>
      </c>
      <c r="K148" s="8">
        <f t="shared" si="4"/>
        <v>3.8456810149014586E-3</v>
      </c>
    </row>
    <row r="149" spans="1:11" ht="30" x14ac:dyDescent="0.25">
      <c r="A149" s="23" t="s">
        <v>217</v>
      </c>
      <c r="B149" s="44" t="s">
        <v>202</v>
      </c>
      <c r="C149" s="51" t="s">
        <v>131</v>
      </c>
      <c r="D149" s="27">
        <v>15</v>
      </c>
      <c r="E149" s="55">
        <v>0</v>
      </c>
      <c r="F149" s="27">
        <v>15</v>
      </c>
      <c r="G149" s="8">
        <f t="shared" si="15"/>
        <v>21.343077159492548</v>
      </c>
      <c r="H149" s="29">
        <v>21.34</v>
      </c>
      <c r="I149" s="29">
        <f t="shared" si="16"/>
        <v>0</v>
      </c>
      <c r="J149" s="29">
        <f t="shared" si="13"/>
        <v>21.34</v>
      </c>
      <c r="K149" s="8">
        <f t="shared" si="4"/>
        <v>-3.0771594925482759E-3</v>
      </c>
    </row>
    <row r="150" spans="1:11" x14ac:dyDescent="0.25">
      <c r="A150" s="23" t="s">
        <v>218</v>
      </c>
      <c r="B150" s="44" t="s">
        <v>219</v>
      </c>
      <c r="C150" s="45"/>
      <c r="D150" s="27"/>
      <c r="E150" s="45"/>
      <c r="F150" s="27"/>
      <c r="G150" s="8"/>
      <c r="H150" s="9"/>
      <c r="I150" s="9"/>
      <c r="J150" s="9"/>
      <c r="K150" s="8"/>
    </row>
    <row r="151" spans="1:11" x14ac:dyDescent="0.25">
      <c r="A151" s="23" t="s">
        <v>220</v>
      </c>
      <c r="B151" s="44" t="s">
        <v>221</v>
      </c>
      <c r="C151" s="51" t="s">
        <v>131</v>
      </c>
      <c r="D151" s="27">
        <v>15</v>
      </c>
      <c r="E151" s="55">
        <v>0</v>
      </c>
      <c r="F151" s="27">
        <v>15</v>
      </c>
      <c r="G151" s="8">
        <f>F151/0.702804</f>
        <v>21.343077159492548</v>
      </c>
      <c r="H151" s="29">
        <v>21.34</v>
      </c>
      <c r="I151" s="29">
        <f t="shared" ref="I151:I152" si="17">H151-J151</f>
        <v>0</v>
      </c>
      <c r="J151" s="29">
        <f t="shared" si="13"/>
        <v>21.34</v>
      </c>
      <c r="K151" s="8">
        <f t="shared" si="4"/>
        <v>-3.0771594925482759E-3</v>
      </c>
    </row>
    <row r="152" spans="1:11" x14ac:dyDescent="0.25">
      <c r="A152" s="23" t="s">
        <v>222</v>
      </c>
      <c r="B152" s="44" t="s">
        <v>223</v>
      </c>
      <c r="C152" s="51" t="s">
        <v>131</v>
      </c>
      <c r="D152" s="27">
        <v>25</v>
      </c>
      <c r="E152" s="55">
        <v>0</v>
      </c>
      <c r="F152" s="27">
        <v>25</v>
      </c>
      <c r="G152" s="8">
        <f>F152/0.702804</f>
        <v>35.57179526582091</v>
      </c>
      <c r="H152" s="29">
        <v>35.57</v>
      </c>
      <c r="I152" s="29">
        <f t="shared" si="17"/>
        <v>0</v>
      </c>
      <c r="J152" s="29">
        <f t="shared" si="13"/>
        <v>35.57</v>
      </c>
      <c r="K152" s="8">
        <f t="shared" si="4"/>
        <v>-1.7952658209097194E-3</v>
      </c>
    </row>
    <row r="153" spans="1:11" x14ac:dyDescent="0.25">
      <c r="A153" s="23" t="s">
        <v>224</v>
      </c>
      <c r="B153" s="44" t="s">
        <v>225</v>
      </c>
      <c r="C153" s="45"/>
      <c r="D153" s="27"/>
      <c r="E153" s="45"/>
      <c r="F153" s="27"/>
      <c r="G153" s="8"/>
      <c r="H153" s="9"/>
      <c r="I153" s="9"/>
      <c r="J153" s="9"/>
      <c r="K153" s="8"/>
    </row>
    <row r="154" spans="1:11" x14ac:dyDescent="0.25">
      <c r="A154" s="23" t="s">
        <v>226</v>
      </c>
      <c r="B154" s="44" t="s">
        <v>227</v>
      </c>
      <c r="C154" s="45"/>
      <c r="D154" s="27"/>
      <c r="E154" s="45"/>
      <c r="F154" s="27"/>
      <c r="G154" s="8"/>
      <c r="H154" s="9"/>
      <c r="I154" s="9"/>
      <c r="J154" s="9"/>
      <c r="K154" s="8"/>
    </row>
    <row r="155" spans="1:11" x14ac:dyDescent="0.25">
      <c r="A155" s="23" t="s">
        <v>228</v>
      </c>
      <c r="B155" s="44" t="s">
        <v>10</v>
      </c>
      <c r="C155" s="45" t="s">
        <v>11</v>
      </c>
      <c r="D155" s="27">
        <v>15</v>
      </c>
      <c r="E155" s="55">
        <v>0</v>
      </c>
      <c r="F155" s="27">
        <v>15</v>
      </c>
      <c r="G155" s="8">
        <f t="shared" ref="G155:G161" si="18">F155/0.702804</f>
        <v>21.343077159492548</v>
      </c>
      <c r="H155" s="29">
        <v>21.34</v>
      </c>
      <c r="I155" s="29">
        <f t="shared" ref="I155:I161" si="19">H155-J155</f>
        <v>0</v>
      </c>
      <c r="J155" s="29">
        <f t="shared" ref="J155:J161" si="20">H155</f>
        <v>21.34</v>
      </c>
      <c r="K155" s="8">
        <f t="shared" si="4"/>
        <v>-3.0771594925482759E-3</v>
      </c>
    </row>
    <row r="156" spans="1:11" x14ac:dyDescent="0.25">
      <c r="A156" s="23" t="s">
        <v>229</v>
      </c>
      <c r="B156" s="44" t="s">
        <v>24</v>
      </c>
      <c r="C156" s="45" t="s">
        <v>11</v>
      </c>
      <c r="D156" s="27">
        <v>40</v>
      </c>
      <c r="E156" s="55">
        <v>0</v>
      </c>
      <c r="F156" s="27">
        <v>40</v>
      </c>
      <c r="G156" s="8">
        <f t="shared" si="18"/>
        <v>56.914872425313462</v>
      </c>
      <c r="H156" s="29">
        <v>56.91</v>
      </c>
      <c r="I156" s="29">
        <f t="shared" si="19"/>
        <v>0</v>
      </c>
      <c r="J156" s="29">
        <f t="shared" si="20"/>
        <v>56.91</v>
      </c>
      <c r="K156" s="8">
        <f t="shared" si="4"/>
        <v>-4.8724253134651008E-3</v>
      </c>
    </row>
    <row r="157" spans="1:11" x14ac:dyDescent="0.25">
      <c r="A157" s="23" t="s">
        <v>230</v>
      </c>
      <c r="B157" s="44" t="s">
        <v>26</v>
      </c>
      <c r="C157" s="45" t="s">
        <v>11</v>
      </c>
      <c r="D157" s="27">
        <v>100</v>
      </c>
      <c r="E157" s="55">
        <v>0</v>
      </c>
      <c r="F157" s="27">
        <v>100</v>
      </c>
      <c r="G157" s="8">
        <f t="shared" si="18"/>
        <v>142.28718106328364</v>
      </c>
      <c r="H157" s="29">
        <v>142.29</v>
      </c>
      <c r="I157" s="29">
        <f t="shared" si="19"/>
        <v>0</v>
      </c>
      <c r="J157" s="29">
        <f t="shared" si="20"/>
        <v>142.29</v>
      </c>
      <c r="K157" s="8">
        <f t="shared" si="4"/>
        <v>2.8189367163520274E-3</v>
      </c>
    </row>
    <row r="158" spans="1:11" x14ac:dyDescent="0.25">
      <c r="A158" s="23" t="s">
        <v>231</v>
      </c>
      <c r="B158" s="44" t="s">
        <v>232</v>
      </c>
      <c r="C158" s="45" t="s">
        <v>11</v>
      </c>
      <c r="D158" s="27">
        <v>110</v>
      </c>
      <c r="E158" s="55">
        <v>0</v>
      </c>
      <c r="F158" s="27">
        <v>110</v>
      </c>
      <c r="G158" s="8">
        <f t="shared" si="18"/>
        <v>156.51589916961203</v>
      </c>
      <c r="H158" s="29">
        <v>156.52000000000001</v>
      </c>
      <c r="I158" s="29">
        <f t="shared" si="19"/>
        <v>0</v>
      </c>
      <c r="J158" s="29">
        <f t="shared" si="20"/>
        <v>156.52000000000001</v>
      </c>
      <c r="K158" s="8">
        <f t="shared" si="4"/>
        <v>4.1008303879834784E-3</v>
      </c>
    </row>
    <row r="159" spans="1:11" x14ac:dyDescent="0.25">
      <c r="A159" s="23" t="s">
        <v>233</v>
      </c>
      <c r="B159" s="44" t="s">
        <v>30</v>
      </c>
      <c r="C159" s="45" t="s">
        <v>11</v>
      </c>
      <c r="D159" s="27">
        <v>120</v>
      </c>
      <c r="E159" s="55">
        <v>0</v>
      </c>
      <c r="F159" s="27">
        <v>120</v>
      </c>
      <c r="G159" s="8">
        <f t="shared" si="18"/>
        <v>170.74461727594039</v>
      </c>
      <c r="H159" s="29">
        <v>170.74</v>
      </c>
      <c r="I159" s="29">
        <f t="shared" si="19"/>
        <v>0</v>
      </c>
      <c r="J159" s="29">
        <f t="shared" si="20"/>
        <v>170.74</v>
      </c>
      <c r="K159" s="8">
        <f t="shared" si="4"/>
        <v>-4.6172759403759756E-3</v>
      </c>
    </row>
    <row r="160" spans="1:11" x14ac:dyDescent="0.25">
      <c r="A160" s="23" t="s">
        <v>234</v>
      </c>
      <c r="B160" s="44" t="s">
        <v>32</v>
      </c>
      <c r="C160" s="45" t="s">
        <v>11</v>
      </c>
      <c r="D160" s="27">
        <v>110</v>
      </c>
      <c r="E160" s="55">
        <v>0</v>
      </c>
      <c r="F160" s="27">
        <v>110</v>
      </c>
      <c r="G160" s="8">
        <f t="shared" si="18"/>
        <v>156.51589916961203</v>
      </c>
      <c r="H160" s="29">
        <v>156.52000000000001</v>
      </c>
      <c r="I160" s="29">
        <f t="shared" si="19"/>
        <v>0</v>
      </c>
      <c r="J160" s="29">
        <f t="shared" si="20"/>
        <v>156.52000000000001</v>
      </c>
      <c r="K160" s="8">
        <f t="shared" si="4"/>
        <v>4.1008303879834784E-3</v>
      </c>
    </row>
    <row r="161" spans="1:11" ht="30" x14ac:dyDescent="0.25">
      <c r="A161" s="23" t="s">
        <v>235</v>
      </c>
      <c r="B161" s="44" t="s">
        <v>236</v>
      </c>
      <c r="C161" s="51" t="s">
        <v>186</v>
      </c>
      <c r="D161" s="27">
        <v>15</v>
      </c>
      <c r="E161" s="55">
        <v>0</v>
      </c>
      <c r="F161" s="27">
        <v>15</v>
      </c>
      <c r="G161" s="8">
        <f t="shared" si="18"/>
        <v>21.343077159492548</v>
      </c>
      <c r="H161" s="29">
        <v>21.34</v>
      </c>
      <c r="I161" s="29">
        <f t="shared" si="19"/>
        <v>0</v>
      </c>
      <c r="J161" s="29">
        <f t="shared" si="20"/>
        <v>21.34</v>
      </c>
      <c r="K161" s="8">
        <f t="shared" si="4"/>
        <v>-3.0771594925482759E-3</v>
      </c>
    </row>
    <row r="162" spans="1:11" x14ac:dyDescent="0.25">
      <c r="A162" s="66" t="s">
        <v>237</v>
      </c>
      <c r="B162" s="86"/>
      <c r="C162" s="86"/>
      <c r="D162" s="86"/>
      <c r="E162" s="86"/>
      <c r="F162" s="86"/>
      <c r="G162" s="86"/>
      <c r="H162" s="86"/>
      <c r="I162" s="86"/>
      <c r="J162" s="86"/>
      <c r="K162" s="87"/>
    </row>
    <row r="163" spans="1:11" x14ac:dyDescent="0.25">
      <c r="A163" s="23" t="s">
        <v>238</v>
      </c>
      <c r="B163" s="44" t="s">
        <v>239</v>
      </c>
      <c r="C163" s="45" t="s">
        <v>11</v>
      </c>
      <c r="D163" s="56">
        <v>30</v>
      </c>
      <c r="E163" s="55">
        <v>0</v>
      </c>
      <c r="F163" s="27">
        <v>30</v>
      </c>
      <c r="G163" s="8">
        <f t="shared" ref="G163:G210" si="21">F163/0.702804</f>
        <v>42.686154318985096</v>
      </c>
      <c r="H163" s="29">
        <v>42.69</v>
      </c>
      <c r="I163" s="29">
        <f t="shared" ref="I163:I167" si="22">H163-J163</f>
        <v>0</v>
      </c>
      <c r="J163" s="29">
        <f t="shared" ref="J163:J167" si="23">H163</f>
        <v>42.69</v>
      </c>
      <c r="K163" s="8">
        <f t="shared" si="4"/>
        <v>3.8456810149014586E-3</v>
      </c>
    </row>
    <row r="164" spans="1:11" ht="30" x14ac:dyDescent="0.25">
      <c r="A164" s="23" t="s">
        <v>240</v>
      </c>
      <c r="B164" s="44" t="s">
        <v>241</v>
      </c>
      <c r="C164" s="45" t="s">
        <v>40</v>
      </c>
      <c r="D164" s="56">
        <v>15</v>
      </c>
      <c r="E164" s="55">
        <v>0</v>
      </c>
      <c r="F164" s="27">
        <v>15</v>
      </c>
      <c r="G164" s="8">
        <f t="shared" si="21"/>
        <v>21.343077159492548</v>
      </c>
      <c r="H164" s="29">
        <v>21.34</v>
      </c>
      <c r="I164" s="29">
        <f t="shared" si="22"/>
        <v>0</v>
      </c>
      <c r="J164" s="29">
        <f t="shared" si="23"/>
        <v>21.34</v>
      </c>
      <c r="K164" s="8">
        <f t="shared" si="4"/>
        <v>-3.0771594925482759E-3</v>
      </c>
    </row>
    <row r="165" spans="1:11" ht="30" x14ac:dyDescent="0.25">
      <c r="A165" s="23" t="s">
        <v>242</v>
      </c>
      <c r="B165" s="44" t="s">
        <v>243</v>
      </c>
      <c r="C165" s="45" t="s">
        <v>40</v>
      </c>
      <c r="D165" s="56">
        <v>30</v>
      </c>
      <c r="E165" s="55">
        <v>0</v>
      </c>
      <c r="F165" s="27">
        <v>30</v>
      </c>
      <c r="G165" s="8">
        <f t="shared" si="21"/>
        <v>42.686154318985096</v>
      </c>
      <c r="H165" s="29">
        <v>42.69</v>
      </c>
      <c r="I165" s="29">
        <f t="shared" si="22"/>
        <v>0</v>
      </c>
      <c r="J165" s="29">
        <f t="shared" si="23"/>
        <v>42.69</v>
      </c>
      <c r="K165" s="8">
        <f t="shared" si="4"/>
        <v>3.8456810149014586E-3</v>
      </c>
    </row>
    <row r="166" spans="1:11" x14ac:dyDescent="0.25">
      <c r="A166" s="23" t="s">
        <v>244</v>
      </c>
      <c r="B166" s="44" t="s">
        <v>245</v>
      </c>
      <c r="C166" s="45" t="s">
        <v>11</v>
      </c>
      <c r="D166" s="56">
        <v>15</v>
      </c>
      <c r="E166" s="55">
        <v>0</v>
      </c>
      <c r="F166" s="27">
        <v>15</v>
      </c>
      <c r="G166" s="8">
        <f t="shared" si="21"/>
        <v>21.343077159492548</v>
      </c>
      <c r="H166" s="29">
        <v>21.34</v>
      </c>
      <c r="I166" s="29">
        <f t="shared" si="22"/>
        <v>0</v>
      </c>
      <c r="J166" s="29">
        <f t="shared" si="23"/>
        <v>21.34</v>
      </c>
      <c r="K166" s="8">
        <f t="shared" si="4"/>
        <v>-3.0771594925482759E-3</v>
      </c>
    </row>
    <row r="167" spans="1:11" x14ac:dyDescent="0.25">
      <c r="A167" s="23" t="s">
        <v>246</v>
      </c>
      <c r="B167" s="44" t="s">
        <v>247</v>
      </c>
      <c r="C167" s="51" t="s">
        <v>131</v>
      </c>
      <c r="D167" s="56">
        <v>30</v>
      </c>
      <c r="E167" s="55">
        <v>0</v>
      </c>
      <c r="F167" s="27">
        <v>30</v>
      </c>
      <c r="G167" s="8">
        <f t="shared" si="21"/>
        <v>42.686154318985096</v>
      </c>
      <c r="H167" s="29">
        <v>42.69</v>
      </c>
      <c r="I167" s="29">
        <f t="shared" si="22"/>
        <v>0</v>
      </c>
      <c r="J167" s="29">
        <f t="shared" si="23"/>
        <v>42.69</v>
      </c>
      <c r="K167" s="8">
        <f t="shared" si="4"/>
        <v>3.8456810149014586E-3</v>
      </c>
    </row>
    <row r="168" spans="1:11" x14ac:dyDescent="0.25">
      <c r="A168" s="66" t="s">
        <v>248</v>
      </c>
      <c r="B168" s="86"/>
      <c r="C168" s="86"/>
      <c r="D168" s="86"/>
      <c r="E168" s="86"/>
      <c r="F168" s="86"/>
      <c r="G168" s="86"/>
      <c r="H168" s="86"/>
      <c r="I168" s="86"/>
      <c r="J168" s="86"/>
      <c r="K168" s="87"/>
    </row>
    <row r="169" spans="1:11" x14ac:dyDescent="0.25">
      <c r="A169" s="23" t="s">
        <v>249</v>
      </c>
      <c r="B169" s="44" t="s">
        <v>250</v>
      </c>
      <c r="C169" s="45" t="s">
        <v>11</v>
      </c>
      <c r="D169" s="56">
        <v>5</v>
      </c>
      <c r="E169" s="55">
        <v>0</v>
      </c>
      <c r="F169" s="27">
        <v>5</v>
      </c>
      <c r="G169" s="8">
        <f t="shared" si="21"/>
        <v>7.1143590531641827</v>
      </c>
      <c r="H169" s="29">
        <v>7.11</v>
      </c>
      <c r="I169" s="29">
        <f t="shared" ref="I169:I173" si="24">H169-J169</f>
        <v>0</v>
      </c>
      <c r="J169" s="29">
        <f t="shared" ref="J169:J173" si="25">H169</f>
        <v>7.11</v>
      </c>
      <c r="K169" s="8">
        <f t="shared" si="4"/>
        <v>-4.3590531641823915E-3</v>
      </c>
    </row>
    <row r="170" spans="1:11" x14ac:dyDescent="0.25">
      <c r="A170" s="23" t="s">
        <v>251</v>
      </c>
      <c r="B170" s="44" t="s">
        <v>252</v>
      </c>
      <c r="C170" s="45" t="s">
        <v>11</v>
      </c>
      <c r="D170" s="56">
        <v>30</v>
      </c>
      <c r="E170" s="55">
        <v>0</v>
      </c>
      <c r="F170" s="27">
        <v>30</v>
      </c>
      <c r="G170" s="8">
        <f t="shared" si="21"/>
        <v>42.686154318985096</v>
      </c>
      <c r="H170" s="29">
        <v>42.69</v>
      </c>
      <c r="I170" s="29">
        <f t="shared" si="24"/>
        <v>0</v>
      </c>
      <c r="J170" s="29">
        <f t="shared" si="25"/>
        <v>42.69</v>
      </c>
      <c r="K170" s="8">
        <f t="shared" si="4"/>
        <v>3.8456810149014586E-3</v>
      </c>
    </row>
    <row r="171" spans="1:11" x14ac:dyDescent="0.25">
      <c r="A171" s="23" t="s">
        <v>253</v>
      </c>
      <c r="B171" s="44" t="s">
        <v>254</v>
      </c>
      <c r="C171" s="45" t="s">
        <v>11</v>
      </c>
      <c r="D171" s="56">
        <v>15</v>
      </c>
      <c r="E171" s="55">
        <v>0</v>
      </c>
      <c r="F171" s="27">
        <v>15</v>
      </c>
      <c r="G171" s="8">
        <f t="shared" si="21"/>
        <v>21.343077159492548</v>
      </c>
      <c r="H171" s="29">
        <v>21.34</v>
      </c>
      <c r="I171" s="29">
        <f t="shared" si="24"/>
        <v>0</v>
      </c>
      <c r="J171" s="29">
        <f t="shared" si="25"/>
        <v>21.34</v>
      </c>
      <c r="K171" s="8">
        <f t="shared" si="4"/>
        <v>-3.0771594925482759E-3</v>
      </c>
    </row>
    <row r="172" spans="1:11" x14ac:dyDescent="0.25">
      <c r="A172" s="23" t="s">
        <v>255</v>
      </c>
      <c r="B172" s="44" t="s">
        <v>256</v>
      </c>
      <c r="C172" s="45" t="s">
        <v>11</v>
      </c>
      <c r="D172" s="56">
        <v>10</v>
      </c>
      <c r="E172" s="55">
        <v>0</v>
      </c>
      <c r="F172" s="27">
        <v>10</v>
      </c>
      <c r="G172" s="8">
        <f t="shared" si="21"/>
        <v>14.228718106328365</v>
      </c>
      <c r="H172" s="29">
        <v>14.23</v>
      </c>
      <c r="I172" s="29">
        <f t="shared" si="24"/>
        <v>0</v>
      </c>
      <c r="J172" s="29">
        <f t="shared" si="25"/>
        <v>14.23</v>
      </c>
      <c r="K172" s="8">
        <f t="shared" si="4"/>
        <v>1.2818936716350038E-3</v>
      </c>
    </row>
    <row r="173" spans="1:11" x14ac:dyDescent="0.25">
      <c r="A173" s="23" t="s">
        <v>257</v>
      </c>
      <c r="B173" s="44" t="s">
        <v>258</v>
      </c>
      <c r="C173" s="45" t="s">
        <v>11</v>
      </c>
      <c r="D173" s="56">
        <v>25</v>
      </c>
      <c r="E173" s="55">
        <v>0</v>
      </c>
      <c r="F173" s="27">
        <v>25</v>
      </c>
      <c r="G173" s="8">
        <f t="shared" si="21"/>
        <v>35.57179526582091</v>
      </c>
      <c r="H173" s="29">
        <v>35.57</v>
      </c>
      <c r="I173" s="29">
        <f t="shared" si="24"/>
        <v>0</v>
      </c>
      <c r="J173" s="29">
        <f t="shared" si="25"/>
        <v>35.57</v>
      </c>
      <c r="K173" s="8">
        <f t="shared" si="4"/>
        <v>-1.7952658209097194E-3</v>
      </c>
    </row>
    <row r="174" spans="1:11" x14ac:dyDescent="0.25">
      <c r="A174" s="66" t="s">
        <v>259</v>
      </c>
      <c r="B174" s="86"/>
      <c r="C174" s="86"/>
      <c r="D174" s="86"/>
      <c r="E174" s="86"/>
      <c r="F174" s="86"/>
      <c r="G174" s="86"/>
      <c r="H174" s="86"/>
      <c r="I174" s="86"/>
      <c r="J174" s="86"/>
      <c r="K174" s="87"/>
    </row>
    <row r="175" spans="1:11" x14ac:dyDescent="0.25">
      <c r="A175" s="23" t="s">
        <v>260</v>
      </c>
      <c r="B175" s="44" t="s">
        <v>261</v>
      </c>
      <c r="C175" s="45"/>
      <c r="D175" s="56"/>
      <c r="E175" s="55"/>
      <c r="F175" s="27"/>
      <c r="G175" s="8"/>
      <c r="H175" s="29"/>
      <c r="I175" s="29"/>
      <c r="J175" s="29"/>
      <c r="K175" s="8"/>
    </row>
    <row r="176" spans="1:11" x14ac:dyDescent="0.25">
      <c r="A176" s="23" t="s">
        <v>262</v>
      </c>
      <c r="B176" s="44" t="s">
        <v>263</v>
      </c>
      <c r="C176" s="45" t="s">
        <v>264</v>
      </c>
      <c r="D176" s="56">
        <v>270</v>
      </c>
      <c r="E176" s="55">
        <v>0</v>
      </c>
      <c r="F176" s="27">
        <v>270</v>
      </c>
      <c r="G176" s="8">
        <f t="shared" si="21"/>
        <v>384.17538887086585</v>
      </c>
      <c r="H176" s="29">
        <v>384.17</v>
      </c>
      <c r="I176" s="29">
        <f t="shared" ref="I176:I180" si="26">H176-J176</f>
        <v>0</v>
      </c>
      <c r="J176" s="29">
        <f t="shared" ref="J176:J180" si="27">H176</f>
        <v>384.17</v>
      </c>
      <c r="K176" s="8">
        <f t="shared" si="4"/>
        <v>-5.3888708658291762E-3</v>
      </c>
    </row>
    <row r="177" spans="1:11" x14ac:dyDescent="0.25">
      <c r="A177" s="23" t="s">
        <v>265</v>
      </c>
      <c r="B177" s="44" t="s">
        <v>266</v>
      </c>
      <c r="C177" s="45" t="s">
        <v>267</v>
      </c>
      <c r="D177" s="56">
        <v>605</v>
      </c>
      <c r="E177" s="55">
        <v>0</v>
      </c>
      <c r="F177" s="27">
        <v>605</v>
      </c>
      <c r="G177" s="8">
        <f t="shared" si="21"/>
        <v>860.83744543286605</v>
      </c>
      <c r="H177" s="29">
        <v>860.84</v>
      </c>
      <c r="I177" s="29">
        <f t="shared" si="26"/>
        <v>0</v>
      </c>
      <c r="J177" s="29">
        <f t="shared" si="27"/>
        <v>860.84</v>
      </c>
      <c r="K177" s="8">
        <f t="shared" si="4"/>
        <v>2.5545671339841647E-3</v>
      </c>
    </row>
    <row r="178" spans="1:11" ht="30" x14ac:dyDescent="0.25">
      <c r="A178" s="23" t="s">
        <v>268</v>
      </c>
      <c r="B178" s="44" t="s">
        <v>269</v>
      </c>
      <c r="C178" s="45" t="s">
        <v>267</v>
      </c>
      <c r="D178" s="56">
        <v>605</v>
      </c>
      <c r="E178" s="55">
        <v>0</v>
      </c>
      <c r="F178" s="27">
        <v>605</v>
      </c>
      <c r="G178" s="8">
        <f t="shared" si="21"/>
        <v>860.83744543286605</v>
      </c>
      <c r="H178" s="29">
        <v>860.84</v>
      </c>
      <c r="I178" s="29">
        <f t="shared" si="26"/>
        <v>0</v>
      </c>
      <c r="J178" s="29">
        <f t="shared" si="27"/>
        <v>860.84</v>
      </c>
      <c r="K178" s="8">
        <f t="shared" si="4"/>
        <v>2.5545671339841647E-3</v>
      </c>
    </row>
    <row r="179" spans="1:11" ht="30" x14ac:dyDescent="0.25">
      <c r="A179" s="23" t="s">
        <v>270</v>
      </c>
      <c r="B179" s="44" t="s">
        <v>271</v>
      </c>
      <c r="C179" s="45" t="s">
        <v>267</v>
      </c>
      <c r="D179" s="56">
        <v>605</v>
      </c>
      <c r="E179" s="55">
        <v>0</v>
      </c>
      <c r="F179" s="27">
        <v>605</v>
      </c>
      <c r="G179" s="8">
        <f t="shared" si="21"/>
        <v>860.83744543286605</v>
      </c>
      <c r="H179" s="29">
        <v>860.84</v>
      </c>
      <c r="I179" s="29">
        <f t="shared" si="26"/>
        <v>0</v>
      </c>
      <c r="J179" s="29">
        <f t="shared" si="27"/>
        <v>860.84</v>
      </c>
      <c r="K179" s="8">
        <f t="shared" si="4"/>
        <v>2.5545671339841647E-3</v>
      </c>
    </row>
    <row r="180" spans="1:11" ht="45" x14ac:dyDescent="0.25">
      <c r="A180" s="23" t="s">
        <v>272</v>
      </c>
      <c r="B180" s="44" t="s">
        <v>611</v>
      </c>
      <c r="C180" s="45" t="s">
        <v>267</v>
      </c>
      <c r="D180" s="56">
        <v>120</v>
      </c>
      <c r="E180" s="55">
        <v>0</v>
      </c>
      <c r="F180" s="27">
        <v>120</v>
      </c>
      <c r="G180" s="8">
        <f t="shared" si="21"/>
        <v>170.74461727594039</v>
      </c>
      <c r="H180" s="29">
        <v>170.74</v>
      </c>
      <c r="I180" s="29">
        <f t="shared" si="26"/>
        <v>0</v>
      </c>
      <c r="J180" s="29">
        <f t="shared" si="27"/>
        <v>170.74</v>
      </c>
      <c r="K180" s="8">
        <f t="shared" si="4"/>
        <v>-4.6172759403759756E-3</v>
      </c>
    </row>
    <row r="181" spans="1:11" ht="30" x14ac:dyDescent="0.25">
      <c r="A181" s="23" t="s">
        <v>274</v>
      </c>
      <c r="B181" s="44" t="s">
        <v>275</v>
      </c>
      <c r="C181" s="45"/>
      <c r="D181" s="56"/>
      <c r="E181" s="55"/>
      <c r="F181" s="27"/>
      <c r="G181" s="8"/>
      <c r="H181" s="29"/>
      <c r="I181" s="29"/>
      <c r="J181" s="29"/>
      <c r="K181" s="8"/>
    </row>
    <row r="182" spans="1:11" x14ac:dyDescent="0.25">
      <c r="A182" s="23" t="s">
        <v>276</v>
      </c>
      <c r="B182" s="44" t="s">
        <v>277</v>
      </c>
      <c r="C182" s="45" t="s">
        <v>138</v>
      </c>
      <c r="D182" s="56">
        <v>75</v>
      </c>
      <c r="E182" s="55">
        <v>0</v>
      </c>
      <c r="F182" s="27">
        <v>75</v>
      </c>
      <c r="G182" s="8">
        <f t="shared" si="21"/>
        <v>106.71538579746274</v>
      </c>
      <c r="H182" s="29">
        <v>106.72</v>
      </c>
      <c r="I182" s="29">
        <f t="shared" ref="I182:I183" si="28">H182-J182</f>
        <v>0</v>
      </c>
      <c r="J182" s="29">
        <f t="shared" ref="J182:J183" si="29">H182</f>
        <v>106.72</v>
      </c>
      <c r="K182" s="8">
        <f t="shared" si="4"/>
        <v>4.6142025372546414E-3</v>
      </c>
    </row>
    <row r="183" spans="1:11" x14ac:dyDescent="0.25">
      <c r="A183" s="23" t="s">
        <v>278</v>
      </c>
      <c r="B183" s="44" t="s">
        <v>279</v>
      </c>
      <c r="C183" s="45" t="s">
        <v>138</v>
      </c>
      <c r="D183" s="56">
        <v>145</v>
      </c>
      <c r="E183" s="55">
        <v>0</v>
      </c>
      <c r="F183" s="27">
        <v>145</v>
      </c>
      <c r="G183" s="8">
        <f t="shared" si="21"/>
        <v>206.31641254176128</v>
      </c>
      <c r="H183" s="29">
        <v>206.32</v>
      </c>
      <c r="I183" s="29">
        <f t="shared" si="28"/>
        <v>0</v>
      </c>
      <c r="J183" s="29">
        <f t="shared" si="29"/>
        <v>206.32</v>
      </c>
      <c r="K183" s="8">
        <f t="shared" si="4"/>
        <v>3.5874582387123155E-3</v>
      </c>
    </row>
    <row r="184" spans="1:11" x14ac:dyDescent="0.25">
      <c r="A184" s="23" t="s">
        <v>280</v>
      </c>
      <c r="B184" s="44" t="s">
        <v>281</v>
      </c>
      <c r="C184" s="45"/>
      <c r="D184" s="56"/>
      <c r="E184" s="55"/>
      <c r="F184" s="27"/>
      <c r="G184" s="8"/>
      <c r="H184" s="29"/>
      <c r="I184" s="29"/>
      <c r="J184" s="29"/>
      <c r="K184" s="8"/>
    </row>
    <row r="185" spans="1:11" x14ac:dyDescent="0.25">
      <c r="A185" s="23" t="s">
        <v>282</v>
      </c>
      <c r="B185" s="44" t="s">
        <v>283</v>
      </c>
      <c r="C185" s="45" t="s">
        <v>138</v>
      </c>
      <c r="D185" s="56">
        <v>140</v>
      </c>
      <c r="E185" s="55">
        <v>0</v>
      </c>
      <c r="F185" s="27">
        <v>140</v>
      </c>
      <c r="G185" s="8">
        <f t="shared" si="21"/>
        <v>199.2020534885971</v>
      </c>
      <c r="H185" s="29">
        <v>199.2</v>
      </c>
      <c r="I185" s="29">
        <f t="shared" ref="I185:I196" si="30">H185-J185</f>
        <v>0</v>
      </c>
      <c r="J185" s="29">
        <f t="shared" ref="J185:J196" si="31">H185</f>
        <v>199.2</v>
      </c>
      <c r="K185" s="8">
        <f t="shared" si="4"/>
        <v>-2.0534885971130734E-3</v>
      </c>
    </row>
    <row r="186" spans="1:11" x14ac:dyDescent="0.25">
      <c r="A186" s="23" t="s">
        <v>284</v>
      </c>
      <c r="B186" s="44" t="s">
        <v>285</v>
      </c>
      <c r="C186" s="45" t="s">
        <v>138</v>
      </c>
      <c r="D186" s="56">
        <v>280</v>
      </c>
      <c r="E186" s="55">
        <v>0</v>
      </c>
      <c r="F186" s="27">
        <v>280</v>
      </c>
      <c r="G186" s="8">
        <f t="shared" si="21"/>
        <v>398.4041069771942</v>
      </c>
      <c r="H186" s="29">
        <v>398.4</v>
      </c>
      <c r="I186" s="29">
        <f t="shared" si="30"/>
        <v>0</v>
      </c>
      <c r="J186" s="29">
        <f t="shared" si="31"/>
        <v>398.4</v>
      </c>
      <c r="K186" s="8">
        <f t="shared" si="4"/>
        <v>-4.1069771942261468E-3</v>
      </c>
    </row>
    <row r="187" spans="1:11" x14ac:dyDescent="0.25">
      <c r="A187" s="23" t="s">
        <v>286</v>
      </c>
      <c r="B187" s="44" t="s">
        <v>287</v>
      </c>
      <c r="C187" s="45" t="s">
        <v>138</v>
      </c>
      <c r="D187" s="56">
        <v>425</v>
      </c>
      <c r="E187" s="55">
        <v>0</v>
      </c>
      <c r="F187" s="27">
        <v>425</v>
      </c>
      <c r="G187" s="8">
        <f t="shared" si="21"/>
        <v>604.72051951895548</v>
      </c>
      <c r="H187" s="29">
        <v>604.72</v>
      </c>
      <c r="I187" s="29">
        <f t="shared" si="30"/>
        <v>0</v>
      </c>
      <c r="J187" s="29">
        <f t="shared" si="31"/>
        <v>604.72</v>
      </c>
      <c r="K187" s="8">
        <f t="shared" si="4"/>
        <v>-5.195189554569879E-4</v>
      </c>
    </row>
    <row r="188" spans="1:11" x14ac:dyDescent="0.25">
      <c r="A188" s="23" t="s">
        <v>288</v>
      </c>
      <c r="B188" s="44" t="s">
        <v>289</v>
      </c>
      <c r="C188" s="45" t="s">
        <v>138</v>
      </c>
      <c r="D188" s="56">
        <v>565</v>
      </c>
      <c r="E188" s="55">
        <v>0</v>
      </c>
      <c r="F188" s="27">
        <v>565</v>
      </c>
      <c r="G188" s="8">
        <f t="shared" si="21"/>
        <v>803.92257300755261</v>
      </c>
      <c r="H188" s="29">
        <v>803.92</v>
      </c>
      <c r="I188" s="29">
        <f t="shared" si="30"/>
        <v>0</v>
      </c>
      <c r="J188" s="29">
        <f t="shared" si="31"/>
        <v>803.92</v>
      </c>
      <c r="K188" s="8">
        <f t="shared" si="4"/>
        <v>-2.5730075526553264E-3</v>
      </c>
    </row>
    <row r="189" spans="1:11" x14ac:dyDescent="0.25">
      <c r="A189" s="23" t="s">
        <v>290</v>
      </c>
      <c r="B189" s="44" t="s">
        <v>291</v>
      </c>
      <c r="C189" s="45" t="s">
        <v>138</v>
      </c>
      <c r="D189" s="56">
        <v>730</v>
      </c>
      <c r="E189" s="55">
        <v>0</v>
      </c>
      <c r="F189" s="27">
        <v>730</v>
      </c>
      <c r="G189" s="8">
        <f t="shared" si="21"/>
        <v>1038.6964217619707</v>
      </c>
      <c r="H189" s="29">
        <v>1038.7</v>
      </c>
      <c r="I189" s="29">
        <f t="shared" si="30"/>
        <v>0</v>
      </c>
      <c r="J189" s="29">
        <f t="shared" si="31"/>
        <v>1038.7</v>
      </c>
      <c r="K189" s="8">
        <f t="shared" si="4"/>
        <v>3.5782380293767346E-3</v>
      </c>
    </row>
    <row r="190" spans="1:11" ht="30" x14ac:dyDescent="0.25">
      <c r="A190" s="23" t="s">
        <v>292</v>
      </c>
      <c r="B190" s="44" t="s">
        <v>293</v>
      </c>
      <c r="C190" s="45" t="s">
        <v>138</v>
      </c>
      <c r="D190" s="56">
        <v>300</v>
      </c>
      <c r="E190" s="55">
        <v>0</v>
      </c>
      <c r="F190" s="27">
        <v>300</v>
      </c>
      <c r="G190" s="8">
        <f t="shared" si="21"/>
        <v>426.86154318985098</v>
      </c>
      <c r="H190" s="29">
        <v>426.86</v>
      </c>
      <c r="I190" s="29">
        <f t="shared" si="30"/>
        <v>0</v>
      </c>
      <c r="J190" s="29">
        <f t="shared" si="31"/>
        <v>426.86</v>
      </c>
      <c r="K190" s="8">
        <f t="shared" si="4"/>
        <v>-1.5431898509632447E-3</v>
      </c>
    </row>
    <row r="191" spans="1:11" x14ac:dyDescent="0.25">
      <c r="A191" s="23" t="s">
        <v>294</v>
      </c>
      <c r="B191" s="44" t="s">
        <v>295</v>
      </c>
      <c r="C191" s="45" t="s">
        <v>138</v>
      </c>
      <c r="D191" s="56">
        <v>300</v>
      </c>
      <c r="E191" s="55">
        <v>0</v>
      </c>
      <c r="F191" s="27">
        <v>300</v>
      </c>
      <c r="G191" s="8">
        <f t="shared" si="21"/>
        <v>426.86154318985098</v>
      </c>
      <c r="H191" s="29">
        <v>426.86</v>
      </c>
      <c r="I191" s="29">
        <f t="shared" si="30"/>
        <v>0</v>
      </c>
      <c r="J191" s="29">
        <f t="shared" si="31"/>
        <v>426.86</v>
      </c>
      <c r="K191" s="8">
        <f t="shared" si="4"/>
        <v>-1.5431898509632447E-3</v>
      </c>
    </row>
    <row r="192" spans="1:11" ht="30" x14ac:dyDescent="0.25">
      <c r="A192" s="23" t="s">
        <v>296</v>
      </c>
      <c r="B192" s="44" t="s">
        <v>297</v>
      </c>
      <c r="C192" s="45" t="s">
        <v>138</v>
      </c>
      <c r="D192" s="56">
        <v>600</v>
      </c>
      <c r="E192" s="55">
        <v>0</v>
      </c>
      <c r="F192" s="27">
        <v>600</v>
      </c>
      <c r="G192" s="8">
        <f t="shared" si="21"/>
        <v>853.72308637970195</v>
      </c>
      <c r="H192" s="29">
        <v>853.72</v>
      </c>
      <c r="I192" s="29">
        <f t="shared" si="30"/>
        <v>0</v>
      </c>
      <c r="J192" s="29">
        <f t="shared" si="31"/>
        <v>853.72</v>
      </c>
      <c r="K192" s="8">
        <f t="shared" si="4"/>
        <v>-3.0863797019264894E-3</v>
      </c>
    </row>
    <row r="193" spans="1:11" x14ac:dyDescent="0.25">
      <c r="A193" s="23" t="s">
        <v>298</v>
      </c>
      <c r="B193" s="44" t="s">
        <v>299</v>
      </c>
      <c r="C193" s="45" t="s">
        <v>138</v>
      </c>
      <c r="D193" s="56">
        <v>500</v>
      </c>
      <c r="E193" s="55">
        <v>0</v>
      </c>
      <c r="F193" s="27">
        <v>500</v>
      </c>
      <c r="G193" s="8">
        <f t="shared" si="21"/>
        <v>711.43590531641826</v>
      </c>
      <c r="H193" s="29">
        <v>711.44</v>
      </c>
      <c r="I193" s="29">
        <f t="shared" si="30"/>
        <v>0</v>
      </c>
      <c r="J193" s="29">
        <f t="shared" si="31"/>
        <v>711.44</v>
      </c>
      <c r="K193" s="8">
        <f t="shared" si="4"/>
        <v>4.0946835817976535E-3</v>
      </c>
    </row>
    <row r="194" spans="1:11" x14ac:dyDescent="0.25">
      <c r="A194" s="23" t="s">
        <v>300</v>
      </c>
      <c r="B194" s="44" t="s">
        <v>301</v>
      </c>
      <c r="C194" s="45" t="s">
        <v>138</v>
      </c>
      <c r="D194" s="56">
        <v>500</v>
      </c>
      <c r="E194" s="55">
        <v>0</v>
      </c>
      <c r="F194" s="27">
        <v>500</v>
      </c>
      <c r="G194" s="8">
        <f t="shared" si="21"/>
        <v>711.43590531641826</v>
      </c>
      <c r="H194" s="29">
        <v>711.44</v>
      </c>
      <c r="I194" s="29">
        <f t="shared" si="30"/>
        <v>0</v>
      </c>
      <c r="J194" s="29">
        <f t="shared" si="31"/>
        <v>711.44</v>
      </c>
      <c r="K194" s="8">
        <f t="shared" si="4"/>
        <v>4.0946835817976535E-3</v>
      </c>
    </row>
    <row r="195" spans="1:11" ht="30" x14ac:dyDescent="0.25">
      <c r="A195" s="23" t="s">
        <v>302</v>
      </c>
      <c r="B195" s="44" t="s">
        <v>303</v>
      </c>
      <c r="C195" s="45" t="s">
        <v>138</v>
      </c>
      <c r="D195" s="61">
        <v>1000</v>
      </c>
      <c r="E195" s="55">
        <v>0</v>
      </c>
      <c r="F195" s="27">
        <v>1000</v>
      </c>
      <c r="G195" s="8">
        <f t="shared" si="21"/>
        <v>1422.8718106328365</v>
      </c>
      <c r="H195" s="29">
        <v>1422.87</v>
      </c>
      <c r="I195" s="29">
        <f t="shared" si="30"/>
        <v>0</v>
      </c>
      <c r="J195" s="29">
        <f t="shared" si="31"/>
        <v>1422.87</v>
      </c>
      <c r="K195" s="8">
        <f t="shared" si="4"/>
        <v>-1.8106328366229718E-3</v>
      </c>
    </row>
    <row r="196" spans="1:11" x14ac:dyDescent="0.25">
      <c r="A196" s="23" t="s">
        <v>304</v>
      </c>
      <c r="B196" s="44" t="s">
        <v>305</v>
      </c>
      <c r="C196" s="45" t="s">
        <v>138</v>
      </c>
      <c r="D196" s="56">
        <v>50</v>
      </c>
      <c r="E196" s="55">
        <v>0</v>
      </c>
      <c r="F196" s="27">
        <v>50</v>
      </c>
      <c r="G196" s="8">
        <f t="shared" si="21"/>
        <v>71.14359053164182</v>
      </c>
      <c r="H196" s="29">
        <v>71.14</v>
      </c>
      <c r="I196" s="29">
        <f t="shared" si="30"/>
        <v>0</v>
      </c>
      <c r="J196" s="29">
        <f t="shared" si="31"/>
        <v>71.14</v>
      </c>
      <c r="K196" s="8">
        <f t="shared" si="4"/>
        <v>-3.5905316418194388E-3</v>
      </c>
    </row>
    <row r="197" spans="1:11" x14ac:dyDescent="0.25">
      <c r="A197" s="23" t="s">
        <v>306</v>
      </c>
      <c r="B197" s="44" t="s">
        <v>307</v>
      </c>
      <c r="C197" s="45"/>
      <c r="D197" s="56"/>
      <c r="E197" s="55"/>
      <c r="F197" s="27"/>
      <c r="G197" s="8"/>
      <c r="H197" s="29"/>
      <c r="I197" s="29"/>
      <c r="J197" s="29"/>
      <c r="K197" s="8"/>
    </row>
    <row r="198" spans="1:11" x14ac:dyDescent="0.25">
      <c r="A198" s="23" t="s">
        <v>308</v>
      </c>
      <c r="B198" s="44" t="s">
        <v>309</v>
      </c>
      <c r="C198" s="45" t="s">
        <v>138</v>
      </c>
      <c r="D198" s="56">
        <v>140</v>
      </c>
      <c r="E198" s="55">
        <v>0</v>
      </c>
      <c r="F198" s="27">
        <v>140</v>
      </c>
      <c r="G198" s="8">
        <f t="shared" si="21"/>
        <v>199.2020534885971</v>
      </c>
      <c r="H198" s="29">
        <v>199.2</v>
      </c>
      <c r="I198" s="29">
        <f t="shared" ref="I198:I204" si="32">H198-J198</f>
        <v>0</v>
      </c>
      <c r="J198" s="29">
        <f t="shared" ref="J198:J200" si="33">H198</f>
        <v>199.2</v>
      </c>
      <c r="K198" s="8">
        <f t="shared" si="4"/>
        <v>-2.0534885971130734E-3</v>
      </c>
    </row>
    <row r="199" spans="1:11" x14ac:dyDescent="0.25">
      <c r="A199" s="23" t="s">
        <v>310</v>
      </c>
      <c r="B199" s="44" t="s">
        <v>311</v>
      </c>
      <c r="C199" s="45" t="s">
        <v>138</v>
      </c>
      <c r="D199" s="56">
        <v>180</v>
      </c>
      <c r="E199" s="55">
        <v>0</v>
      </c>
      <c r="F199" s="27">
        <v>180</v>
      </c>
      <c r="G199" s="8">
        <f t="shared" si="21"/>
        <v>256.11692591391056</v>
      </c>
      <c r="H199" s="29">
        <v>256.12</v>
      </c>
      <c r="I199" s="29">
        <f t="shared" si="32"/>
        <v>0</v>
      </c>
      <c r="J199" s="29">
        <f t="shared" si="33"/>
        <v>256.12</v>
      </c>
      <c r="K199" s="8">
        <f t="shared" si="4"/>
        <v>3.0740860894411526E-3</v>
      </c>
    </row>
    <row r="200" spans="1:11" x14ac:dyDescent="0.25">
      <c r="A200" s="23" t="s">
        <v>312</v>
      </c>
      <c r="B200" s="44" t="s">
        <v>313</v>
      </c>
      <c r="C200" s="45" t="s">
        <v>138</v>
      </c>
      <c r="D200" s="56">
        <v>210</v>
      </c>
      <c r="E200" s="55">
        <v>0</v>
      </c>
      <c r="F200" s="27">
        <v>210</v>
      </c>
      <c r="G200" s="8">
        <f t="shared" si="21"/>
        <v>298.80308023289564</v>
      </c>
      <c r="H200" s="29">
        <v>298.8</v>
      </c>
      <c r="I200" s="29">
        <f t="shared" si="32"/>
        <v>0</v>
      </c>
      <c r="J200" s="29">
        <f t="shared" si="33"/>
        <v>298.8</v>
      </c>
      <c r="K200" s="8">
        <f t="shared" si="4"/>
        <v>-3.0802328956269776E-3</v>
      </c>
    </row>
    <row r="201" spans="1:11" x14ac:dyDescent="0.25">
      <c r="A201" s="23" t="s">
        <v>314</v>
      </c>
      <c r="B201" s="44" t="s">
        <v>315</v>
      </c>
      <c r="C201" s="45"/>
      <c r="D201" s="56"/>
      <c r="E201" s="45"/>
      <c r="F201" s="27"/>
      <c r="G201" s="8"/>
      <c r="H201" s="29"/>
      <c r="I201" s="29"/>
      <c r="J201" s="29"/>
      <c r="K201" s="8"/>
    </row>
    <row r="202" spans="1:11" x14ac:dyDescent="0.25">
      <c r="A202" s="23" t="s">
        <v>316</v>
      </c>
      <c r="B202" s="44" t="s">
        <v>317</v>
      </c>
      <c r="C202" s="45" t="s">
        <v>318</v>
      </c>
      <c r="D202" s="56">
        <v>180</v>
      </c>
      <c r="E202" s="55">
        <f>D202*21%</f>
        <v>37.799999999999997</v>
      </c>
      <c r="F202" s="29">
        <f>180*1.21</f>
        <v>217.79999999999998</v>
      </c>
      <c r="G202" s="8">
        <f t="shared" si="21"/>
        <v>309.90148035583178</v>
      </c>
      <c r="H202" s="29">
        <v>309.89999999999998</v>
      </c>
      <c r="I202" s="29">
        <f t="shared" si="32"/>
        <v>53.784297520661141</v>
      </c>
      <c r="J202" s="29">
        <f>H202/1.21</f>
        <v>256.11570247933884</v>
      </c>
      <c r="K202" s="8">
        <f t="shared" si="4"/>
        <v>-1.4803558318021715E-3</v>
      </c>
    </row>
    <row r="203" spans="1:11" x14ac:dyDescent="0.25">
      <c r="A203" s="23" t="s">
        <v>319</v>
      </c>
      <c r="B203" s="44" t="s">
        <v>320</v>
      </c>
      <c r="C203" s="45" t="s">
        <v>318</v>
      </c>
      <c r="D203" s="56">
        <v>90</v>
      </c>
      <c r="E203" s="55">
        <f t="shared" ref="E203:E204" si="34">D203*21%</f>
        <v>18.899999999999999</v>
      </c>
      <c r="F203" s="29">
        <f>90*1.21</f>
        <v>108.89999999999999</v>
      </c>
      <c r="G203" s="8">
        <f t="shared" si="21"/>
        <v>154.95074017791589</v>
      </c>
      <c r="H203" s="29">
        <v>154.94999999999999</v>
      </c>
      <c r="I203" s="29">
        <f t="shared" si="32"/>
        <v>26.892148760330571</v>
      </c>
      <c r="J203" s="29">
        <f t="shared" ref="J203:J204" si="35">H203/1.21</f>
        <v>128.05785123966942</v>
      </c>
      <c r="K203" s="8">
        <f t="shared" si="4"/>
        <v>-7.4017791590108573E-4</v>
      </c>
    </row>
    <row r="204" spans="1:11" x14ac:dyDescent="0.25">
      <c r="A204" s="23" t="s">
        <v>321</v>
      </c>
      <c r="B204" s="44" t="s">
        <v>322</v>
      </c>
      <c r="C204" s="45" t="s">
        <v>318</v>
      </c>
      <c r="D204" s="56">
        <v>50</v>
      </c>
      <c r="E204" s="55">
        <f t="shared" si="34"/>
        <v>10.5</v>
      </c>
      <c r="F204" s="29">
        <f>50*1.21</f>
        <v>60.5</v>
      </c>
      <c r="G204" s="8">
        <f t="shared" si="21"/>
        <v>86.083744543286613</v>
      </c>
      <c r="H204" s="29">
        <v>86.08</v>
      </c>
      <c r="I204" s="29">
        <f t="shared" si="32"/>
        <v>14.939504132231406</v>
      </c>
      <c r="J204" s="29">
        <f t="shared" si="35"/>
        <v>71.140495867768593</v>
      </c>
      <c r="K204" s="8">
        <f t="shared" si="4"/>
        <v>-3.7445432866149986E-3</v>
      </c>
    </row>
    <row r="205" spans="1:11" ht="30" x14ac:dyDescent="0.25">
      <c r="A205" s="23" t="s">
        <v>323</v>
      </c>
      <c r="B205" s="44" t="s">
        <v>612</v>
      </c>
      <c r="C205" s="45"/>
      <c r="D205" s="56"/>
      <c r="E205" s="45"/>
      <c r="F205" s="29"/>
      <c r="G205" s="8"/>
      <c r="H205" s="29"/>
      <c r="I205" s="29"/>
      <c r="J205" s="29"/>
      <c r="K205" s="8"/>
    </row>
    <row r="206" spans="1:11" ht="30" x14ac:dyDescent="0.25">
      <c r="A206" s="23" t="s">
        <v>325</v>
      </c>
      <c r="B206" s="44" t="s">
        <v>326</v>
      </c>
      <c r="C206" s="45" t="s">
        <v>138</v>
      </c>
      <c r="D206" s="56">
        <v>70</v>
      </c>
      <c r="E206" s="55">
        <v>0</v>
      </c>
      <c r="F206" s="27">
        <v>70</v>
      </c>
      <c r="G206" s="8">
        <f t="shared" si="21"/>
        <v>99.601026744298551</v>
      </c>
      <c r="H206" s="29">
        <v>99.6</v>
      </c>
      <c r="I206" s="29">
        <f t="shared" ref="I206:I211" si="36">H206-J206</f>
        <v>0</v>
      </c>
      <c r="J206" s="29">
        <f>H206</f>
        <v>99.6</v>
      </c>
      <c r="K206" s="8">
        <f t="shared" si="4"/>
        <v>-1.0267442985565367E-3</v>
      </c>
    </row>
    <row r="207" spans="1:11" ht="30" x14ac:dyDescent="0.25">
      <c r="A207" s="23" t="s">
        <v>327</v>
      </c>
      <c r="B207" s="44" t="s">
        <v>328</v>
      </c>
      <c r="C207" s="45" t="s">
        <v>138</v>
      </c>
      <c r="D207" s="56">
        <v>270</v>
      </c>
      <c r="E207" s="55">
        <v>0</v>
      </c>
      <c r="F207" s="27">
        <v>270</v>
      </c>
      <c r="G207" s="8">
        <f t="shared" si="21"/>
        <v>384.17538887086585</v>
      </c>
      <c r="H207" s="29">
        <v>384.17</v>
      </c>
      <c r="I207" s="29">
        <f t="shared" si="36"/>
        <v>0</v>
      </c>
      <c r="J207" s="29">
        <f t="shared" ref="J207:J211" si="37">H207</f>
        <v>384.17</v>
      </c>
      <c r="K207" s="8">
        <f t="shared" si="4"/>
        <v>-5.3888708658291762E-3</v>
      </c>
    </row>
    <row r="208" spans="1:11" ht="30" x14ac:dyDescent="0.25">
      <c r="A208" s="23" t="s">
        <v>329</v>
      </c>
      <c r="B208" s="44" t="s">
        <v>613</v>
      </c>
      <c r="C208" s="45" t="s">
        <v>138</v>
      </c>
      <c r="D208" s="56">
        <v>120</v>
      </c>
      <c r="E208" s="55">
        <v>0</v>
      </c>
      <c r="F208" s="27">
        <v>120</v>
      </c>
      <c r="G208" s="8">
        <f t="shared" si="21"/>
        <v>170.74461727594039</v>
      </c>
      <c r="H208" s="29">
        <v>170.74</v>
      </c>
      <c r="I208" s="29">
        <f t="shared" si="36"/>
        <v>0</v>
      </c>
      <c r="J208" s="29">
        <f t="shared" si="37"/>
        <v>170.74</v>
      </c>
      <c r="K208" s="8">
        <f t="shared" si="4"/>
        <v>-4.6172759403759756E-3</v>
      </c>
    </row>
    <row r="209" spans="1:11" ht="30" x14ac:dyDescent="0.25">
      <c r="A209" s="23" t="s">
        <v>331</v>
      </c>
      <c r="B209" s="44" t="s">
        <v>332</v>
      </c>
      <c r="C209" s="45" t="s">
        <v>138</v>
      </c>
      <c r="D209" s="56">
        <v>35</v>
      </c>
      <c r="E209" s="55">
        <v>0</v>
      </c>
      <c r="F209" s="27">
        <v>35</v>
      </c>
      <c r="G209" s="8">
        <f t="shared" si="21"/>
        <v>49.800513372149275</v>
      </c>
      <c r="H209" s="29">
        <v>49.8</v>
      </c>
      <c r="I209" s="29">
        <f t="shared" si="36"/>
        <v>0</v>
      </c>
      <c r="J209" s="29">
        <f t="shared" si="37"/>
        <v>49.8</v>
      </c>
      <c r="K209" s="8">
        <f t="shared" si="4"/>
        <v>-5.1337214927826835E-4</v>
      </c>
    </row>
    <row r="210" spans="1:11" ht="30" x14ac:dyDescent="0.25">
      <c r="A210" s="23" t="s">
        <v>333</v>
      </c>
      <c r="B210" s="44" t="s">
        <v>334</v>
      </c>
      <c r="C210" s="45" t="s">
        <v>138</v>
      </c>
      <c r="D210" s="56">
        <v>135</v>
      </c>
      <c r="E210" s="55">
        <v>0</v>
      </c>
      <c r="F210" s="27">
        <v>135</v>
      </c>
      <c r="G210" s="8">
        <f t="shared" si="21"/>
        <v>192.08769443543292</v>
      </c>
      <c r="H210" s="29">
        <v>192.09</v>
      </c>
      <c r="I210" s="29">
        <f t="shared" si="36"/>
        <v>0</v>
      </c>
      <c r="J210" s="29">
        <f t="shared" si="37"/>
        <v>192.09</v>
      </c>
      <c r="K210" s="8">
        <f t="shared" si="4"/>
        <v>2.3055645670808644E-3</v>
      </c>
    </row>
    <row r="211" spans="1:11" ht="45" x14ac:dyDescent="0.25">
      <c r="A211" s="23" t="s">
        <v>335</v>
      </c>
      <c r="B211" s="44" t="s">
        <v>614</v>
      </c>
      <c r="C211" s="45" t="s">
        <v>138</v>
      </c>
      <c r="D211" s="56">
        <v>60</v>
      </c>
      <c r="E211" s="55">
        <v>0</v>
      </c>
      <c r="F211" s="27">
        <v>60</v>
      </c>
      <c r="G211" s="8">
        <f t="shared" ref="G211:G263" si="38">F211/0.702804</f>
        <v>85.372308637970193</v>
      </c>
      <c r="H211" s="29">
        <v>85.37</v>
      </c>
      <c r="I211" s="29">
        <f t="shared" si="36"/>
        <v>0</v>
      </c>
      <c r="J211" s="29">
        <f t="shared" si="37"/>
        <v>85.37</v>
      </c>
      <c r="K211" s="8">
        <f t="shared" si="4"/>
        <v>-2.3086379701879878E-3</v>
      </c>
    </row>
    <row r="212" spans="1:11" x14ac:dyDescent="0.25">
      <c r="A212" s="23" t="s">
        <v>337</v>
      </c>
      <c r="B212" s="44" t="s">
        <v>338</v>
      </c>
      <c r="C212" s="45"/>
      <c r="D212" s="56"/>
      <c r="E212" s="45"/>
      <c r="F212" s="27"/>
      <c r="G212" s="8"/>
      <c r="H212" s="29"/>
      <c r="I212" s="29"/>
      <c r="J212" s="29"/>
      <c r="K212" s="8"/>
    </row>
    <row r="213" spans="1:11" x14ac:dyDescent="0.25">
      <c r="A213" s="23" t="s">
        <v>339</v>
      </c>
      <c r="B213" s="44" t="s">
        <v>340</v>
      </c>
      <c r="C213" s="45" t="s">
        <v>341</v>
      </c>
      <c r="D213" s="56">
        <v>55</v>
      </c>
      <c r="E213" s="55">
        <v>0</v>
      </c>
      <c r="F213" s="27">
        <v>55</v>
      </c>
      <c r="G213" s="8">
        <f t="shared" si="38"/>
        <v>78.257949584806013</v>
      </c>
      <c r="H213" s="29">
        <v>78.260000000000005</v>
      </c>
      <c r="I213" s="29">
        <f t="shared" ref="I213:I214" si="39">H213-J213</f>
        <v>0</v>
      </c>
      <c r="J213" s="29">
        <f t="shared" ref="J213:J214" si="40">H213</f>
        <v>78.260000000000005</v>
      </c>
      <c r="K213" s="8">
        <f t="shared" si="4"/>
        <v>2.0504151939917392E-3</v>
      </c>
    </row>
    <row r="214" spans="1:11" ht="30" x14ac:dyDescent="0.25">
      <c r="A214" s="23" t="s">
        <v>342</v>
      </c>
      <c r="B214" s="44" t="s">
        <v>343</v>
      </c>
      <c r="C214" s="45" t="s">
        <v>341</v>
      </c>
      <c r="D214" s="56">
        <v>30</v>
      </c>
      <c r="E214" s="55">
        <v>0</v>
      </c>
      <c r="F214" s="27">
        <v>30</v>
      </c>
      <c r="G214" s="8">
        <f t="shared" si="38"/>
        <v>42.686154318985096</v>
      </c>
      <c r="H214" s="29">
        <v>42.69</v>
      </c>
      <c r="I214" s="29">
        <f t="shared" si="39"/>
        <v>0</v>
      </c>
      <c r="J214" s="29">
        <f t="shared" si="40"/>
        <v>42.69</v>
      </c>
      <c r="K214" s="8">
        <f t="shared" si="4"/>
        <v>3.8456810149014586E-3</v>
      </c>
    </row>
    <row r="215" spans="1:11" ht="30" x14ac:dyDescent="0.25">
      <c r="A215" s="23" t="s">
        <v>344</v>
      </c>
      <c r="B215" s="44" t="s">
        <v>345</v>
      </c>
      <c r="C215" s="45"/>
      <c r="D215" s="56"/>
      <c r="E215" s="45"/>
      <c r="F215" s="27"/>
      <c r="G215" s="8"/>
      <c r="H215" s="29"/>
      <c r="I215" s="29"/>
      <c r="J215" s="29"/>
      <c r="K215" s="8"/>
    </row>
    <row r="216" spans="1:11" ht="30" x14ac:dyDescent="0.25">
      <c r="A216" s="23" t="s">
        <v>346</v>
      </c>
      <c r="B216" s="44" t="s">
        <v>347</v>
      </c>
      <c r="C216" s="45" t="s">
        <v>267</v>
      </c>
      <c r="D216" s="56">
        <v>135</v>
      </c>
      <c r="E216" s="55">
        <v>0</v>
      </c>
      <c r="F216" s="27">
        <v>135</v>
      </c>
      <c r="G216" s="8">
        <f t="shared" si="38"/>
        <v>192.08769443543292</v>
      </c>
      <c r="H216" s="29">
        <v>192.09</v>
      </c>
      <c r="I216" s="29">
        <f t="shared" ref="I216:I220" si="41">H216-J216</f>
        <v>0</v>
      </c>
      <c r="J216" s="29">
        <f t="shared" ref="J216:J220" si="42">H216</f>
        <v>192.09</v>
      </c>
      <c r="K216" s="8">
        <f t="shared" ref="K216:K263" si="43">H216-G216</f>
        <v>2.3055645670808644E-3</v>
      </c>
    </row>
    <row r="217" spans="1:11" ht="30" x14ac:dyDescent="0.25">
      <c r="A217" s="23" t="s">
        <v>348</v>
      </c>
      <c r="B217" s="44" t="s">
        <v>349</v>
      </c>
      <c r="C217" s="45" t="s">
        <v>267</v>
      </c>
      <c r="D217" s="29">
        <v>302.5</v>
      </c>
      <c r="E217" s="55">
        <v>0</v>
      </c>
      <c r="F217" s="29">
        <v>302.5</v>
      </c>
      <c r="G217" s="8">
        <f t="shared" si="38"/>
        <v>430.41872271643302</v>
      </c>
      <c r="H217" s="29">
        <v>430.42</v>
      </c>
      <c r="I217" s="29">
        <f t="shared" si="41"/>
        <v>0</v>
      </c>
      <c r="J217" s="29">
        <f t="shared" si="42"/>
        <v>430.42</v>
      </c>
      <c r="K217" s="8">
        <f t="shared" si="43"/>
        <v>1.2772835669920823E-3</v>
      </c>
    </row>
    <row r="218" spans="1:11" ht="30" x14ac:dyDescent="0.25">
      <c r="A218" s="23" t="s">
        <v>350</v>
      </c>
      <c r="B218" s="44" t="s">
        <v>351</v>
      </c>
      <c r="C218" s="45" t="s">
        <v>267</v>
      </c>
      <c r="D218" s="29">
        <v>302.5</v>
      </c>
      <c r="E218" s="55">
        <v>0</v>
      </c>
      <c r="F218" s="29">
        <v>302.5</v>
      </c>
      <c r="G218" s="8">
        <f t="shared" si="38"/>
        <v>430.41872271643302</v>
      </c>
      <c r="H218" s="29">
        <v>430.42</v>
      </c>
      <c r="I218" s="29">
        <f t="shared" si="41"/>
        <v>0</v>
      </c>
      <c r="J218" s="29">
        <f t="shared" si="42"/>
        <v>430.42</v>
      </c>
      <c r="K218" s="8">
        <f t="shared" si="43"/>
        <v>1.2772835669920823E-3</v>
      </c>
    </row>
    <row r="219" spans="1:11" ht="30" x14ac:dyDescent="0.25">
      <c r="A219" s="23" t="s">
        <v>352</v>
      </c>
      <c r="B219" s="44" t="s">
        <v>353</v>
      </c>
      <c r="C219" s="45" t="s">
        <v>267</v>
      </c>
      <c r="D219" s="29">
        <v>302.5</v>
      </c>
      <c r="E219" s="55">
        <v>0</v>
      </c>
      <c r="F219" s="29">
        <v>302.5</v>
      </c>
      <c r="G219" s="8">
        <f t="shared" si="38"/>
        <v>430.41872271643302</v>
      </c>
      <c r="H219" s="29">
        <v>430.42</v>
      </c>
      <c r="I219" s="29">
        <f t="shared" si="41"/>
        <v>0</v>
      </c>
      <c r="J219" s="29">
        <f t="shared" si="42"/>
        <v>430.42</v>
      </c>
      <c r="K219" s="8">
        <f t="shared" si="43"/>
        <v>1.2772835669920823E-3</v>
      </c>
    </row>
    <row r="220" spans="1:11" ht="45" x14ac:dyDescent="0.25">
      <c r="A220" s="23" t="s">
        <v>354</v>
      </c>
      <c r="B220" s="44" t="s">
        <v>615</v>
      </c>
      <c r="C220" s="45" t="s">
        <v>267</v>
      </c>
      <c r="D220" s="56">
        <v>60</v>
      </c>
      <c r="E220" s="55">
        <v>0</v>
      </c>
      <c r="F220" s="27">
        <v>60</v>
      </c>
      <c r="G220" s="8">
        <f t="shared" si="38"/>
        <v>85.372308637970193</v>
      </c>
      <c r="H220" s="29">
        <v>85.37</v>
      </c>
      <c r="I220" s="29">
        <f t="shared" si="41"/>
        <v>0</v>
      </c>
      <c r="J220" s="29">
        <f t="shared" si="42"/>
        <v>85.37</v>
      </c>
      <c r="K220" s="8">
        <f t="shared" si="43"/>
        <v>-2.3086379701879878E-3</v>
      </c>
    </row>
    <row r="221" spans="1:11" ht="30" x14ac:dyDescent="0.25">
      <c r="A221" s="23" t="s">
        <v>356</v>
      </c>
      <c r="B221" s="44" t="s">
        <v>357</v>
      </c>
      <c r="C221" s="45"/>
      <c r="D221" s="56"/>
      <c r="E221" s="45"/>
      <c r="F221" s="27"/>
      <c r="G221" s="8"/>
      <c r="H221" s="29"/>
      <c r="I221" s="29"/>
      <c r="J221" s="29"/>
      <c r="K221" s="8"/>
    </row>
    <row r="222" spans="1:11" x14ac:dyDescent="0.25">
      <c r="A222" s="23" t="s">
        <v>358</v>
      </c>
      <c r="B222" s="44" t="s">
        <v>277</v>
      </c>
      <c r="C222" s="45" t="s">
        <v>11</v>
      </c>
      <c r="D222" s="29">
        <v>37.5</v>
      </c>
      <c r="E222" s="55">
        <v>0</v>
      </c>
      <c r="F222" s="29">
        <v>37.5</v>
      </c>
      <c r="G222" s="8">
        <f t="shared" si="38"/>
        <v>53.357692898731372</v>
      </c>
      <c r="H222" s="29">
        <v>53.36</v>
      </c>
      <c r="I222" s="29">
        <f t="shared" ref="I222:I223" si="44">H222-J222</f>
        <v>0</v>
      </c>
      <c r="J222" s="29">
        <f t="shared" ref="J222:J223" si="45">H222</f>
        <v>53.36</v>
      </c>
      <c r="K222" s="8">
        <f t="shared" si="43"/>
        <v>2.3071012686273207E-3</v>
      </c>
    </row>
    <row r="223" spans="1:11" x14ac:dyDescent="0.25">
      <c r="A223" s="23" t="s">
        <v>359</v>
      </c>
      <c r="B223" s="44" t="s">
        <v>279</v>
      </c>
      <c r="C223" s="45" t="s">
        <v>11</v>
      </c>
      <c r="D223" s="29">
        <v>72.5</v>
      </c>
      <c r="E223" s="55">
        <v>0</v>
      </c>
      <c r="F223" s="29">
        <v>72.5</v>
      </c>
      <c r="G223" s="8">
        <f t="shared" si="38"/>
        <v>103.15820627088064</v>
      </c>
      <c r="H223" s="29">
        <v>103.16</v>
      </c>
      <c r="I223" s="29">
        <f t="shared" si="44"/>
        <v>0</v>
      </c>
      <c r="J223" s="29">
        <f t="shared" si="45"/>
        <v>103.16</v>
      </c>
      <c r="K223" s="8">
        <f t="shared" si="43"/>
        <v>1.7937291193561578E-3</v>
      </c>
    </row>
    <row r="224" spans="1:11" x14ac:dyDescent="0.25">
      <c r="A224" s="23" t="s">
        <v>360</v>
      </c>
      <c r="B224" s="44" t="s">
        <v>281</v>
      </c>
      <c r="C224" s="45"/>
      <c r="D224" s="27"/>
      <c r="E224" s="55"/>
      <c r="F224" s="27"/>
      <c r="G224" s="8"/>
      <c r="H224" s="29"/>
      <c r="I224" s="29"/>
      <c r="J224" s="29"/>
      <c r="K224" s="8"/>
    </row>
    <row r="225" spans="1:11" x14ac:dyDescent="0.25">
      <c r="A225" s="23" t="s">
        <v>361</v>
      </c>
      <c r="B225" s="44" t="s">
        <v>283</v>
      </c>
      <c r="C225" s="45" t="s">
        <v>11</v>
      </c>
      <c r="D225" s="27">
        <v>70</v>
      </c>
      <c r="E225" s="55">
        <v>0</v>
      </c>
      <c r="F225" s="27">
        <v>70</v>
      </c>
      <c r="G225" s="8">
        <f t="shared" si="38"/>
        <v>99.601026744298551</v>
      </c>
      <c r="H225" s="29">
        <v>99.6</v>
      </c>
      <c r="I225" s="29">
        <f t="shared" ref="I225:I236" si="46">H225-J225</f>
        <v>0</v>
      </c>
      <c r="J225" s="29">
        <f t="shared" ref="J225:J236" si="47">H225</f>
        <v>99.6</v>
      </c>
      <c r="K225" s="8">
        <f t="shared" si="43"/>
        <v>-1.0267442985565367E-3</v>
      </c>
    </row>
    <row r="226" spans="1:11" x14ac:dyDescent="0.25">
      <c r="A226" s="23" t="s">
        <v>362</v>
      </c>
      <c r="B226" s="44" t="s">
        <v>285</v>
      </c>
      <c r="C226" s="45" t="s">
        <v>11</v>
      </c>
      <c r="D226" s="27">
        <v>140</v>
      </c>
      <c r="E226" s="55">
        <v>0</v>
      </c>
      <c r="F226" s="27">
        <v>140</v>
      </c>
      <c r="G226" s="8">
        <f t="shared" si="38"/>
        <v>199.2020534885971</v>
      </c>
      <c r="H226" s="29">
        <v>199.2</v>
      </c>
      <c r="I226" s="29">
        <f t="shared" si="46"/>
        <v>0</v>
      </c>
      <c r="J226" s="29">
        <f t="shared" si="47"/>
        <v>199.2</v>
      </c>
      <c r="K226" s="8">
        <f t="shared" si="43"/>
        <v>-2.0534885971130734E-3</v>
      </c>
    </row>
    <row r="227" spans="1:11" x14ac:dyDescent="0.25">
      <c r="A227" s="23" t="s">
        <v>363</v>
      </c>
      <c r="B227" s="44" t="s">
        <v>364</v>
      </c>
      <c r="C227" s="45" t="s">
        <v>11</v>
      </c>
      <c r="D227" s="29">
        <v>212.5</v>
      </c>
      <c r="E227" s="55">
        <v>0</v>
      </c>
      <c r="F227" s="29">
        <v>212.5</v>
      </c>
      <c r="G227" s="8">
        <f t="shared" si="38"/>
        <v>302.36025975947774</v>
      </c>
      <c r="H227" s="29">
        <v>302.36</v>
      </c>
      <c r="I227" s="29">
        <f t="shared" si="46"/>
        <v>0</v>
      </c>
      <c r="J227" s="29">
        <f t="shared" si="47"/>
        <v>302.36</v>
      </c>
      <c r="K227" s="8">
        <f t="shared" si="43"/>
        <v>-2.5975947772849395E-4</v>
      </c>
    </row>
    <row r="228" spans="1:11" x14ac:dyDescent="0.25">
      <c r="A228" s="23" t="s">
        <v>365</v>
      </c>
      <c r="B228" s="44" t="s">
        <v>366</v>
      </c>
      <c r="C228" s="45" t="s">
        <v>11</v>
      </c>
      <c r="D228" s="29">
        <v>282.5</v>
      </c>
      <c r="E228" s="55">
        <v>0</v>
      </c>
      <c r="F228" s="29">
        <v>282.5</v>
      </c>
      <c r="G228" s="8">
        <f t="shared" si="38"/>
        <v>401.96128650377631</v>
      </c>
      <c r="H228" s="29">
        <v>401.96</v>
      </c>
      <c r="I228" s="29">
        <f t="shared" si="46"/>
        <v>0</v>
      </c>
      <c r="J228" s="29">
        <f t="shared" si="47"/>
        <v>401.96</v>
      </c>
      <c r="K228" s="8">
        <f t="shared" si="43"/>
        <v>-1.2865037763276632E-3</v>
      </c>
    </row>
    <row r="229" spans="1:11" x14ac:dyDescent="0.25">
      <c r="A229" s="23" t="s">
        <v>367</v>
      </c>
      <c r="B229" s="44" t="s">
        <v>291</v>
      </c>
      <c r="C229" s="45" t="s">
        <v>11</v>
      </c>
      <c r="D229" s="27">
        <v>365</v>
      </c>
      <c r="E229" s="55">
        <v>0</v>
      </c>
      <c r="F229" s="27">
        <v>365</v>
      </c>
      <c r="G229" s="8">
        <f t="shared" si="38"/>
        <v>519.34821088098533</v>
      </c>
      <c r="H229" s="29">
        <v>519.35</v>
      </c>
      <c r="I229" s="29">
        <f t="shared" si="46"/>
        <v>0</v>
      </c>
      <c r="J229" s="29">
        <f t="shared" si="47"/>
        <v>519.35</v>
      </c>
      <c r="K229" s="8">
        <f t="shared" si="43"/>
        <v>1.7891190146883673E-3</v>
      </c>
    </row>
    <row r="230" spans="1:11" x14ac:dyDescent="0.25">
      <c r="A230" s="23" t="s">
        <v>368</v>
      </c>
      <c r="B230" s="44" t="s">
        <v>369</v>
      </c>
      <c r="C230" s="45" t="s">
        <v>138</v>
      </c>
      <c r="D230" s="27">
        <v>150</v>
      </c>
      <c r="E230" s="55">
        <v>0</v>
      </c>
      <c r="F230" s="27">
        <v>150</v>
      </c>
      <c r="G230" s="8">
        <f t="shared" si="38"/>
        <v>213.43077159492549</v>
      </c>
      <c r="H230" s="29">
        <v>213.43</v>
      </c>
      <c r="I230" s="29">
        <f t="shared" si="46"/>
        <v>0</v>
      </c>
      <c r="J230" s="29">
        <f t="shared" si="47"/>
        <v>213.43</v>
      </c>
      <c r="K230" s="8">
        <f t="shared" si="43"/>
        <v>-7.7159492548162234E-4</v>
      </c>
    </row>
    <row r="231" spans="1:11" x14ac:dyDescent="0.25">
      <c r="A231" s="23" t="s">
        <v>370</v>
      </c>
      <c r="B231" s="44" t="s">
        <v>371</v>
      </c>
      <c r="C231" s="45" t="s">
        <v>138</v>
      </c>
      <c r="D231" s="27">
        <v>150</v>
      </c>
      <c r="E231" s="55">
        <v>0</v>
      </c>
      <c r="F231" s="27">
        <v>150</v>
      </c>
      <c r="G231" s="8">
        <f t="shared" si="38"/>
        <v>213.43077159492549</v>
      </c>
      <c r="H231" s="29">
        <v>213.43</v>
      </c>
      <c r="I231" s="29">
        <f t="shared" si="46"/>
        <v>0</v>
      </c>
      <c r="J231" s="29">
        <f t="shared" si="47"/>
        <v>213.43</v>
      </c>
      <c r="K231" s="8">
        <f t="shared" si="43"/>
        <v>-7.7159492548162234E-4</v>
      </c>
    </row>
    <row r="232" spans="1:11" ht="30" x14ac:dyDescent="0.25">
      <c r="A232" s="23" t="s">
        <v>372</v>
      </c>
      <c r="B232" s="44" t="s">
        <v>373</v>
      </c>
      <c r="C232" s="45" t="s">
        <v>138</v>
      </c>
      <c r="D232" s="27">
        <v>300</v>
      </c>
      <c r="E232" s="55">
        <v>0</v>
      </c>
      <c r="F232" s="27">
        <v>300</v>
      </c>
      <c r="G232" s="8">
        <f t="shared" si="38"/>
        <v>426.86154318985098</v>
      </c>
      <c r="H232" s="29">
        <v>426.86</v>
      </c>
      <c r="I232" s="29">
        <f t="shared" si="46"/>
        <v>0</v>
      </c>
      <c r="J232" s="29">
        <f t="shared" si="47"/>
        <v>426.86</v>
      </c>
      <c r="K232" s="8">
        <f t="shared" si="43"/>
        <v>-1.5431898509632447E-3</v>
      </c>
    </row>
    <row r="233" spans="1:11" x14ac:dyDescent="0.25">
      <c r="A233" s="23" t="s">
        <v>374</v>
      </c>
      <c r="B233" s="44" t="s">
        <v>375</v>
      </c>
      <c r="C233" s="45" t="s">
        <v>138</v>
      </c>
      <c r="D233" s="27">
        <v>250</v>
      </c>
      <c r="E233" s="55">
        <v>0</v>
      </c>
      <c r="F233" s="27">
        <v>250</v>
      </c>
      <c r="G233" s="8">
        <f t="shared" si="38"/>
        <v>355.71795265820913</v>
      </c>
      <c r="H233" s="29">
        <v>355.72</v>
      </c>
      <c r="I233" s="29">
        <f t="shared" si="46"/>
        <v>0</v>
      </c>
      <c r="J233" s="29">
        <f t="shared" si="47"/>
        <v>355.72</v>
      </c>
      <c r="K233" s="8">
        <f t="shared" si="43"/>
        <v>2.0473417908988267E-3</v>
      </c>
    </row>
    <row r="234" spans="1:11" x14ac:dyDescent="0.25">
      <c r="A234" s="23" t="s">
        <v>376</v>
      </c>
      <c r="B234" s="44" t="s">
        <v>377</v>
      </c>
      <c r="C234" s="45" t="s">
        <v>138</v>
      </c>
      <c r="D234" s="27">
        <v>250</v>
      </c>
      <c r="E234" s="55">
        <v>0</v>
      </c>
      <c r="F234" s="27">
        <v>250</v>
      </c>
      <c r="G234" s="8">
        <f t="shared" si="38"/>
        <v>355.71795265820913</v>
      </c>
      <c r="H234" s="29">
        <v>355.72</v>
      </c>
      <c r="I234" s="29">
        <f t="shared" si="46"/>
        <v>0</v>
      </c>
      <c r="J234" s="29">
        <f t="shared" si="47"/>
        <v>355.72</v>
      </c>
      <c r="K234" s="8">
        <f t="shared" si="43"/>
        <v>2.0473417908988267E-3</v>
      </c>
    </row>
    <row r="235" spans="1:11" x14ac:dyDescent="0.25">
      <c r="A235" s="23" t="s">
        <v>378</v>
      </c>
      <c r="B235" s="44" t="s">
        <v>379</v>
      </c>
      <c r="C235" s="45" t="s">
        <v>138</v>
      </c>
      <c r="D235" s="27">
        <v>500</v>
      </c>
      <c r="E235" s="55">
        <v>0</v>
      </c>
      <c r="F235" s="27">
        <v>500</v>
      </c>
      <c r="G235" s="8">
        <f t="shared" si="38"/>
        <v>711.43590531641826</v>
      </c>
      <c r="H235" s="29">
        <v>711.44</v>
      </c>
      <c r="I235" s="29">
        <f t="shared" si="46"/>
        <v>0</v>
      </c>
      <c r="J235" s="29">
        <f t="shared" si="47"/>
        <v>711.44</v>
      </c>
      <c r="K235" s="8">
        <f t="shared" si="43"/>
        <v>4.0946835817976535E-3</v>
      </c>
    </row>
    <row r="236" spans="1:11" x14ac:dyDescent="0.25">
      <c r="A236" s="23" t="s">
        <v>380</v>
      </c>
      <c r="B236" s="44" t="s">
        <v>305</v>
      </c>
      <c r="C236" s="45" t="s">
        <v>138</v>
      </c>
      <c r="D236" s="27">
        <v>25</v>
      </c>
      <c r="E236" s="55">
        <v>0</v>
      </c>
      <c r="F236" s="27">
        <v>25</v>
      </c>
      <c r="G236" s="8">
        <f t="shared" si="38"/>
        <v>35.57179526582091</v>
      </c>
      <c r="H236" s="29">
        <v>35.57</v>
      </c>
      <c r="I236" s="29">
        <f t="shared" si="46"/>
        <v>0</v>
      </c>
      <c r="J236" s="29">
        <f t="shared" si="47"/>
        <v>35.57</v>
      </c>
      <c r="K236" s="8">
        <f t="shared" si="43"/>
        <v>-1.7952658209097194E-3</v>
      </c>
    </row>
    <row r="237" spans="1:11" x14ac:dyDescent="0.25">
      <c r="A237" s="23" t="s">
        <v>381</v>
      </c>
      <c r="B237" s="44" t="s">
        <v>307</v>
      </c>
      <c r="C237" s="45"/>
      <c r="D237" s="27"/>
      <c r="E237" s="55"/>
      <c r="F237" s="27"/>
      <c r="G237" s="8"/>
      <c r="H237" s="29"/>
      <c r="I237" s="29"/>
      <c r="J237" s="29"/>
      <c r="K237" s="8"/>
    </row>
    <row r="238" spans="1:11" x14ac:dyDescent="0.25">
      <c r="A238" s="23" t="s">
        <v>382</v>
      </c>
      <c r="B238" s="44" t="s">
        <v>309</v>
      </c>
      <c r="C238" s="45" t="s">
        <v>138</v>
      </c>
      <c r="D238" s="27">
        <v>70</v>
      </c>
      <c r="E238" s="55">
        <v>0</v>
      </c>
      <c r="F238" s="27">
        <v>70</v>
      </c>
      <c r="G238" s="8">
        <f t="shared" si="38"/>
        <v>99.601026744298551</v>
      </c>
      <c r="H238" s="29">
        <v>99.6</v>
      </c>
      <c r="I238" s="29">
        <f t="shared" ref="I238:I240" si="48">H238-J238</f>
        <v>0</v>
      </c>
      <c r="J238" s="29">
        <f t="shared" ref="J238:J240" si="49">H238</f>
        <v>99.6</v>
      </c>
      <c r="K238" s="8">
        <f t="shared" si="43"/>
        <v>-1.0267442985565367E-3</v>
      </c>
    </row>
    <row r="239" spans="1:11" x14ac:dyDescent="0.25">
      <c r="A239" s="23" t="s">
        <v>383</v>
      </c>
      <c r="B239" s="44" t="s">
        <v>311</v>
      </c>
      <c r="C239" s="45" t="s">
        <v>138</v>
      </c>
      <c r="D239" s="27">
        <v>90</v>
      </c>
      <c r="E239" s="55">
        <v>0</v>
      </c>
      <c r="F239" s="27">
        <v>90</v>
      </c>
      <c r="G239" s="8">
        <f t="shared" si="38"/>
        <v>128.05846295695528</v>
      </c>
      <c r="H239" s="29">
        <v>128.06</v>
      </c>
      <c r="I239" s="29">
        <f t="shared" si="48"/>
        <v>0</v>
      </c>
      <c r="J239" s="29">
        <f t="shared" si="49"/>
        <v>128.06</v>
      </c>
      <c r="K239" s="8">
        <f t="shared" si="43"/>
        <v>1.5370430447205763E-3</v>
      </c>
    </row>
    <row r="240" spans="1:11" x14ac:dyDescent="0.25">
      <c r="A240" s="23" t="s">
        <v>384</v>
      </c>
      <c r="B240" s="44" t="s">
        <v>385</v>
      </c>
      <c r="C240" s="45" t="s">
        <v>138</v>
      </c>
      <c r="D240" s="27">
        <v>105</v>
      </c>
      <c r="E240" s="55">
        <v>0</v>
      </c>
      <c r="F240" s="27">
        <v>105</v>
      </c>
      <c r="G240" s="8">
        <f t="shared" si="38"/>
        <v>149.40154011644782</v>
      </c>
      <c r="H240" s="29">
        <v>149.4</v>
      </c>
      <c r="I240" s="29">
        <f t="shared" si="48"/>
        <v>0</v>
      </c>
      <c r="J240" s="29">
        <f t="shared" si="49"/>
        <v>149.4</v>
      </c>
      <c r="K240" s="8">
        <f t="shared" si="43"/>
        <v>-1.5401164478134888E-3</v>
      </c>
    </row>
    <row r="241" spans="1:11" x14ac:dyDescent="0.25">
      <c r="A241" s="94" t="s">
        <v>386</v>
      </c>
      <c r="B241" s="86"/>
      <c r="C241" s="86"/>
      <c r="D241" s="86"/>
      <c r="E241" s="86"/>
      <c r="F241" s="86"/>
      <c r="G241" s="86"/>
      <c r="H241" s="86"/>
      <c r="I241" s="86"/>
      <c r="J241" s="86"/>
      <c r="K241" s="87"/>
    </row>
    <row r="242" spans="1:11" ht="30" x14ac:dyDescent="0.25">
      <c r="A242" s="23" t="s">
        <v>387</v>
      </c>
      <c r="B242" s="44" t="s">
        <v>388</v>
      </c>
      <c r="C242" s="45" t="s">
        <v>267</v>
      </c>
      <c r="D242" s="56">
        <v>500</v>
      </c>
      <c r="E242" s="55">
        <v>0</v>
      </c>
      <c r="F242" s="27">
        <v>500</v>
      </c>
      <c r="G242" s="8">
        <f t="shared" si="38"/>
        <v>711.43590531641826</v>
      </c>
      <c r="H242" s="29">
        <v>711.43</v>
      </c>
      <c r="I242" s="29">
        <f t="shared" ref="I242:I245" si="50">H242-J242</f>
        <v>0</v>
      </c>
      <c r="J242" s="29">
        <f t="shared" ref="J242:J245" si="51">H242</f>
        <v>711.43</v>
      </c>
      <c r="K242" s="8">
        <f t="shared" si="43"/>
        <v>-5.9053164183069384E-3</v>
      </c>
    </row>
    <row r="243" spans="1:11" ht="30" x14ac:dyDescent="0.25">
      <c r="A243" s="23" t="s">
        <v>389</v>
      </c>
      <c r="B243" s="44" t="s">
        <v>390</v>
      </c>
      <c r="C243" s="45" t="s">
        <v>267</v>
      </c>
      <c r="D243" s="56">
        <v>30</v>
      </c>
      <c r="E243" s="55">
        <v>0</v>
      </c>
      <c r="F243" s="27">
        <v>30</v>
      </c>
      <c r="G243" s="8">
        <f t="shared" si="38"/>
        <v>42.686154318985096</v>
      </c>
      <c r="H243" s="29">
        <v>42.69</v>
      </c>
      <c r="I243" s="29">
        <f t="shared" si="50"/>
        <v>0</v>
      </c>
      <c r="J243" s="29">
        <f t="shared" si="51"/>
        <v>42.69</v>
      </c>
      <c r="K243" s="8">
        <f t="shared" si="43"/>
        <v>3.8456810149014586E-3</v>
      </c>
    </row>
    <row r="244" spans="1:11" ht="30" x14ac:dyDescent="0.25">
      <c r="A244" s="23" t="s">
        <v>391</v>
      </c>
      <c r="B244" s="44" t="s">
        <v>392</v>
      </c>
      <c r="C244" s="45" t="s">
        <v>267</v>
      </c>
      <c r="D244" s="56">
        <v>45</v>
      </c>
      <c r="E244" s="55">
        <v>0</v>
      </c>
      <c r="F244" s="27">
        <v>45</v>
      </c>
      <c r="G244" s="8">
        <f t="shared" si="38"/>
        <v>64.029231478477641</v>
      </c>
      <c r="H244" s="29">
        <v>64.03</v>
      </c>
      <c r="I244" s="29">
        <f t="shared" si="50"/>
        <v>0</v>
      </c>
      <c r="J244" s="29">
        <f t="shared" si="51"/>
        <v>64.03</v>
      </c>
      <c r="K244" s="8">
        <f t="shared" si="43"/>
        <v>7.6852152236028815E-4</v>
      </c>
    </row>
    <row r="245" spans="1:11" ht="30" x14ac:dyDescent="0.25">
      <c r="A245" s="23" t="s">
        <v>393</v>
      </c>
      <c r="B245" s="44" t="s">
        <v>394</v>
      </c>
      <c r="C245" s="45" t="s">
        <v>395</v>
      </c>
      <c r="D245" s="56">
        <v>7</v>
      </c>
      <c r="E245" s="55">
        <v>0</v>
      </c>
      <c r="F245" s="27">
        <v>7</v>
      </c>
      <c r="G245" s="8">
        <f t="shared" si="38"/>
        <v>9.9601026744298551</v>
      </c>
      <c r="H245" s="29">
        <v>9.9600000000000009</v>
      </c>
      <c r="I245" s="29">
        <f t="shared" si="50"/>
        <v>0</v>
      </c>
      <c r="J245" s="29">
        <f t="shared" si="51"/>
        <v>9.9600000000000009</v>
      </c>
      <c r="K245" s="8">
        <f t="shared" si="43"/>
        <v>-1.0267442985423259E-4</v>
      </c>
    </row>
    <row r="246" spans="1:11" ht="30" x14ac:dyDescent="0.25">
      <c r="A246" s="23" t="s">
        <v>396</v>
      </c>
      <c r="B246" s="44" t="s">
        <v>397</v>
      </c>
      <c r="C246" s="45"/>
      <c r="D246" s="56"/>
      <c r="E246" s="55"/>
      <c r="F246" s="27"/>
      <c r="G246" s="8"/>
      <c r="H246" s="29"/>
      <c r="I246" s="29"/>
      <c r="J246" s="29"/>
      <c r="K246" s="8"/>
    </row>
    <row r="247" spans="1:11" ht="30" x14ac:dyDescent="0.25">
      <c r="A247" s="23" t="s">
        <v>398</v>
      </c>
      <c r="B247" s="44" t="s">
        <v>399</v>
      </c>
      <c r="C247" s="45" t="s">
        <v>267</v>
      </c>
      <c r="D247" s="56">
        <v>300</v>
      </c>
      <c r="E247" s="55">
        <v>0</v>
      </c>
      <c r="F247" s="27">
        <v>300</v>
      </c>
      <c r="G247" s="8">
        <f t="shared" si="38"/>
        <v>426.86154318985098</v>
      </c>
      <c r="H247" s="29">
        <v>426.86</v>
      </c>
      <c r="I247" s="29">
        <f t="shared" ref="I247:I258" si="52">H247-J247</f>
        <v>0</v>
      </c>
      <c r="J247" s="29">
        <f t="shared" ref="J247:J248" si="53">H247</f>
        <v>426.86</v>
      </c>
      <c r="K247" s="8">
        <f t="shared" si="43"/>
        <v>-1.5431898509632447E-3</v>
      </c>
    </row>
    <row r="248" spans="1:11" ht="30" x14ac:dyDescent="0.25">
      <c r="A248" s="23" t="s">
        <v>400</v>
      </c>
      <c r="B248" s="44" t="s">
        <v>401</v>
      </c>
      <c r="C248" s="45" t="s">
        <v>267</v>
      </c>
      <c r="D248" s="56">
        <v>500</v>
      </c>
      <c r="E248" s="55">
        <v>0</v>
      </c>
      <c r="F248" s="27">
        <v>500</v>
      </c>
      <c r="G248" s="8">
        <f t="shared" si="38"/>
        <v>711.43590531641826</v>
      </c>
      <c r="H248" s="29">
        <v>711.44</v>
      </c>
      <c r="I248" s="29">
        <f t="shared" si="52"/>
        <v>0</v>
      </c>
      <c r="J248" s="29">
        <f t="shared" si="53"/>
        <v>711.44</v>
      </c>
      <c r="K248" s="8">
        <f t="shared" si="43"/>
        <v>4.0946835817976535E-3</v>
      </c>
    </row>
    <row r="249" spans="1:11" ht="45" x14ac:dyDescent="0.25">
      <c r="A249" s="23" t="s">
        <v>402</v>
      </c>
      <c r="B249" s="44" t="s">
        <v>403</v>
      </c>
      <c r="C249" s="45" t="s">
        <v>404</v>
      </c>
      <c r="D249" s="56">
        <v>300</v>
      </c>
      <c r="E249" s="56">
        <f>D249*21%</f>
        <v>63</v>
      </c>
      <c r="F249" s="27">
        <f>300*1.21</f>
        <v>363</v>
      </c>
      <c r="G249" s="8">
        <f t="shared" si="38"/>
        <v>516.50246725971965</v>
      </c>
      <c r="H249" s="29">
        <v>516.5</v>
      </c>
      <c r="I249" s="29">
        <f t="shared" si="52"/>
        <v>89.640495867768607</v>
      </c>
      <c r="J249" s="29">
        <f>H249/1.21</f>
        <v>426.85950413223139</v>
      </c>
      <c r="K249" s="8">
        <f t="shared" si="43"/>
        <v>-2.4672597196513379E-3</v>
      </c>
    </row>
    <row r="250" spans="1:11" ht="45" x14ac:dyDescent="0.25">
      <c r="A250" s="23" t="s">
        <v>405</v>
      </c>
      <c r="B250" s="44" t="s">
        <v>406</v>
      </c>
      <c r="C250" s="45" t="s">
        <v>404</v>
      </c>
      <c r="D250" s="56">
        <v>400</v>
      </c>
      <c r="E250" s="56">
        <f t="shared" ref="E250:E252" si="54">D250*21%</f>
        <v>84</v>
      </c>
      <c r="F250" s="27">
        <f>400*1.21</f>
        <v>484</v>
      </c>
      <c r="G250" s="8">
        <f t="shared" si="38"/>
        <v>688.66995634629291</v>
      </c>
      <c r="H250" s="29">
        <v>688.67</v>
      </c>
      <c r="I250" s="29">
        <f t="shared" si="52"/>
        <v>119.52123966942145</v>
      </c>
      <c r="J250" s="29">
        <f t="shared" ref="J250:J252" si="55">H250/1.21</f>
        <v>569.14876033057851</v>
      </c>
      <c r="K250" s="8">
        <f t="shared" si="43"/>
        <v>4.3653707052726531E-5</v>
      </c>
    </row>
    <row r="251" spans="1:11" ht="45" x14ac:dyDescent="0.25">
      <c r="A251" s="23" t="s">
        <v>407</v>
      </c>
      <c r="B251" s="44" t="s">
        <v>408</v>
      </c>
      <c r="C251" s="45" t="s">
        <v>404</v>
      </c>
      <c r="D251" s="56">
        <v>150</v>
      </c>
      <c r="E251" s="56">
        <f t="shared" si="54"/>
        <v>31.5</v>
      </c>
      <c r="F251" s="29">
        <f>150*1.21</f>
        <v>181.5</v>
      </c>
      <c r="G251" s="8">
        <f t="shared" si="38"/>
        <v>258.25123362985983</v>
      </c>
      <c r="H251" s="29">
        <v>258.25</v>
      </c>
      <c r="I251" s="29">
        <f t="shared" si="52"/>
        <v>44.820247933884303</v>
      </c>
      <c r="J251" s="29">
        <f t="shared" si="55"/>
        <v>213.4297520661157</v>
      </c>
      <c r="K251" s="8">
        <f t="shared" si="43"/>
        <v>-1.233629859825669E-3</v>
      </c>
    </row>
    <row r="252" spans="1:11" ht="45" x14ac:dyDescent="0.25">
      <c r="A252" s="23" t="s">
        <v>409</v>
      </c>
      <c r="B252" s="44" t="s">
        <v>410</v>
      </c>
      <c r="C252" s="45" t="s">
        <v>404</v>
      </c>
      <c r="D252" s="56">
        <v>200</v>
      </c>
      <c r="E252" s="56">
        <f t="shared" si="54"/>
        <v>42</v>
      </c>
      <c r="F252" s="27">
        <f>200*1.21</f>
        <v>242</v>
      </c>
      <c r="G252" s="8">
        <f t="shared" si="38"/>
        <v>344.33497817314645</v>
      </c>
      <c r="H252" s="29">
        <v>344.33</v>
      </c>
      <c r="I252" s="29">
        <f t="shared" si="52"/>
        <v>59.759752066115709</v>
      </c>
      <c r="J252" s="29">
        <f t="shared" si="55"/>
        <v>284.57024793388427</v>
      </c>
      <c r="K252" s="8">
        <f t="shared" si="43"/>
        <v>-4.9781731464690893E-3</v>
      </c>
    </row>
    <row r="253" spans="1:11" ht="30" x14ac:dyDescent="0.25">
      <c r="A253" s="23" t="s">
        <v>411</v>
      </c>
      <c r="B253" s="44" t="s">
        <v>412</v>
      </c>
      <c r="C253" s="45" t="s">
        <v>267</v>
      </c>
      <c r="D253" s="56">
        <v>300</v>
      </c>
      <c r="E253" s="55">
        <v>0</v>
      </c>
      <c r="F253" s="27">
        <v>300</v>
      </c>
      <c r="G253" s="8">
        <f t="shared" si="38"/>
        <v>426.86154318985098</v>
      </c>
      <c r="H253" s="29">
        <v>426.86</v>
      </c>
      <c r="I253" s="29">
        <f t="shared" si="52"/>
        <v>0</v>
      </c>
      <c r="J253" s="38">
        <f t="shared" ref="J253:J258" si="56">H253</f>
        <v>426.86</v>
      </c>
      <c r="K253" s="8">
        <f t="shared" si="43"/>
        <v>-1.5431898509632447E-3</v>
      </c>
    </row>
    <row r="254" spans="1:11" ht="30" x14ac:dyDescent="0.25">
      <c r="A254" s="23" t="s">
        <v>413</v>
      </c>
      <c r="B254" s="44" t="s">
        <v>414</v>
      </c>
      <c r="C254" s="45" t="s">
        <v>267</v>
      </c>
      <c r="D254" s="56">
        <v>300</v>
      </c>
      <c r="E254" s="55">
        <v>0</v>
      </c>
      <c r="F254" s="27">
        <v>300</v>
      </c>
      <c r="G254" s="8">
        <f t="shared" si="38"/>
        <v>426.86154318985098</v>
      </c>
      <c r="H254" s="29">
        <v>426.86</v>
      </c>
      <c r="I254" s="29">
        <f t="shared" si="52"/>
        <v>0</v>
      </c>
      <c r="J254" s="38">
        <f t="shared" si="56"/>
        <v>426.86</v>
      </c>
      <c r="K254" s="8">
        <f t="shared" si="43"/>
        <v>-1.5431898509632447E-3</v>
      </c>
    </row>
    <row r="255" spans="1:11" ht="30" x14ac:dyDescent="0.25">
      <c r="A255" s="23" t="s">
        <v>415</v>
      </c>
      <c r="B255" s="44" t="s">
        <v>416</v>
      </c>
      <c r="C255" s="45" t="s">
        <v>267</v>
      </c>
      <c r="D255" s="56">
        <v>20</v>
      </c>
      <c r="E255" s="55">
        <v>0</v>
      </c>
      <c r="F255" s="27">
        <v>20</v>
      </c>
      <c r="G255" s="8">
        <f t="shared" si="38"/>
        <v>28.457436212656731</v>
      </c>
      <c r="H255" s="29">
        <v>28.46</v>
      </c>
      <c r="I255" s="29">
        <f t="shared" si="52"/>
        <v>0</v>
      </c>
      <c r="J255" s="38">
        <f t="shared" si="56"/>
        <v>28.46</v>
      </c>
      <c r="K255" s="8">
        <f t="shared" si="43"/>
        <v>2.5637873432700076E-3</v>
      </c>
    </row>
    <row r="256" spans="1:11" ht="30" x14ac:dyDescent="0.25">
      <c r="A256" s="23" t="s">
        <v>417</v>
      </c>
      <c r="B256" s="44" t="s">
        <v>418</v>
      </c>
      <c r="C256" s="45" t="s">
        <v>267</v>
      </c>
      <c r="D256" s="56">
        <v>30</v>
      </c>
      <c r="E256" s="55">
        <v>0</v>
      </c>
      <c r="F256" s="27">
        <v>30</v>
      </c>
      <c r="G256" s="8">
        <f t="shared" si="38"/>
        <v>42.686154318985096</v>
      </c>
      <c r="H256" s="29">
        <v>42.69</v>
      </c>
      <c r="I256" s="29">
        <f t="shared" si="52"/>
        <v>0</v>
      </c>
      <c r="J256" s="38">
        <f t="shared" si="56"/>
        <v>42.69</v>
      </c>
      <c r="K256" s="8">
        <f t="shared" si="43"/>
        <v>3.8456810149014586E-3</v>
      </c>
    </row>
    <row r="257" spans="1:11" ht="30" x14ac:dyDescent="0.25">
      <c r="A257" s="23" t="s">
        <v>419</v>
      </c>
      <c r="B257" s="44" t="s">
        <v>420</v>
      </c>
      <c r="C257" s="45" t="s">
        <v>267</v>
      </c>
      <c r="D257" s="56">
        <v>150</v>
      </c>
      <c r="E257" s="55">
        <v>0</v>
      </c>
      <c r="F257" s="27">
        <v>150</v>
      </c>
      <c r="G257" s="8">
        <f t="shared" si="38"/>
        <v>213.43077159492549</v>
      </c>
      <c r="H257" s="29">
        <v>213.43</v>
      </c>
      <c r="I257" s="29">
        <f t="shared" si="52"/>
        <v>0</v>
      </c>
      <c r="J257" s="38">
        <f t="shared" si="56"/>
        <v>213.43</v>
      </c>
      <c r="K257" s="8">
        <f t="shared" si="43"/>
        <v>-7.7159492548162234E-4</v>
      </c>
    </row>
    <row r="258" spans="1:11" ht="30" x14ac:dyDescent="0.25">
      <c r="A258" s="28" t="s">
        <v>421</v>
      </c>
      <c r="B258" s="52" t="s">
        <v>422</v>
      </c>
      <c r="C258" s="45" t="s">
        <v>267</v>
      </c>
      <c r="D258" s="56">
        <v>250</v>
      </c>
      <c r="E258" s="55">
        <v>0</v>
      </c>
      <c r="F258" s="27">
        <v>250</v>
      </c>
      <c r="G258" s="8">
        <f t="shared" si="38"/>
        <v>355.71795265820913</v>
      </c>
      <c r="H258" s="29">
        <v>355.72</v>
      </c>
      <c r="I258" s="29">
        <f t="shared" si="52"/>
        <v>0</v>
      </c>
      <c r="J258" s="38">
        <f t="shared" si="56"/>
        <v>355.72</v>
      </c>
      <c r="K258" s="8">
        <f t="shared" si="43"/>
        <v>2.0473417908988267E-3</v>
      </c>
    </row>
    <row r="259" spans="1:11" x14ac:dyDescent="0.25">
      <c r="A259" s="88" t="s">
        <v>423</v>
      </c>
      <c r="B259" s="89"/>
      <c r="C259" s="89"/>
      <c r="D259" s="89"/>
      <c r="E259" s="89"/>
      <c r="F259" s="89"/>
      <c r="G259" s="89"/>
      <c r="H259" s="89"/>
      <c r="I259" s="89"/>
      <c r="J259" s="89"/>
      <c r="K259" s="90"/>
    </row>
    <row r="260" spans="1:11" x14ac:dyDescent="0.25">
      <c r="A260" s="95" t="s">
        <v>424</v>
      </c>
      <c r="B260" s="92"/>
      <c r="C260" s="92"/>
      <c r="D260" s="92"/>
      <c r="E260" s="92"/>
      <c r="F260" s="92"/>
      <c r="G260" s="92"/>
      <c r="H260" s="92"/>
      <c r="I260" s="92"/>
      <c r="J260" s="92"/>
      <c r="K260" s="93"/>
    </row>
    <row r="261" spans="1:11" x14ac:dyDescent="0.25">
      <c r="A261" s="23" t="s">
        <v>425</v>
      </c>
      <c r="B261" s="44" t="s">
        <v>426</v>
      </c>
      <c r="C261" s="45" t="s">
        <v>427</v>
      </c>
      <c r="D261" s="27">
        <v>605</v>
      </c>
      <c r="E261" s="55">
        <v>0</v>
      </c>
      <c r="F261" s="27">
        <v>605</v>
      </c>
      <c r="G261" s="8">
        <f t="shared" si="38"/>
        <v>860.83744543286605</v>
      </c>
      <c r="H261" s="29">
        <v>860.84</v>
      </c>
      <c r="I261" s="29">
        <f t="shared" ref="I261:I266" si="57">H261-J261</f>
        <v>0</v>
      </c>
      <c r="J261" s="38">
        <f t="shared" ref="J261:J266" si="58">H261</f>
        <v>860.84</v>
      </c>
      <c r="K261" s="8">
        <f t="shared" si="43"/>
        <v>2.5545671339841647E-3</v>
      </c>
    </row>
    <row r="262" spans="1:11" ht="30" x14ac:dyDescent="0.25">
      <c r="A262" s="23" t="s">
        <v>428</v>
      </c>
      <c r="B262" s="44" t="s">
        <v>429</v>
      </c>
      <c r="C262" s="45" t="s">
        <v>11</v>
      </c>
      <c r="D262" s="27">
        <v>4845</v>
      </c>
      <c r="E262" s="55">
        <v>0</v>
      </c>
      <c r="F262" s="27">
        <v>4845</v>
      </c>
      <c r="G262" s="8">
        <f t="shared" si="38"/>
        <v>6893.813922516093</v>
      </c>
      <c r="H262" s="29">
        <v>6893.81</v>
      </c>
      <c r="I262" s="29">
        <f t="shared" si="57"/>
        <v>0</v>
      </c>
      <c r="J262" s="38">
        <f t="shared" si="58"/>
        <v>6893.81</v>
      </c>
      <c r="K262" s="8">
        <f t="shared" si="43"/>
        <v>-3.922516092643491E-3</v>
      </c>
    </row>
    <row r="263" spans="1:11" ht="30" x14ac:dyDescent="0.25">
      <c r="A263" s="23" t="s">
        <v>430</v>
      </c>
      <c r="B263" s="44" t="s">
        <v>431</v>
      </c>
      <c r="C263" s="45" t="s">
        <v>11</v>
      </c>
      <c r="D263" s="27">
        <v>1815</v>
      </c>
      <c r="E263" s="55">
        <v>0</v>
      </c>
      <c r="F263" s="27">
        <v>1815</v>
      </c>
      <c r="G263" s="8">
        <f t="shared" si="38"/>
        <v>2582.5123362985983</v>
      </c>
      <c r="H263" s="29">
        <v>2582.5100000000002</v>
      </c>
      <c r="I263" s="29">
        <f t="shared" si="57"/>
        <v>0</v>
      </c>
      <c r="J263" s="38">
        <f t="shared" si="58"/>
        <v>2582.5100000000002</v>
      </c>
      <c r="K263" s="8">
        <f t="shared" si="43"/>
        <v>-2.336298598038411E-3</v>
      </c>
    </row>
    <row r="264" spans="1:11" x14ac:dyDescent="0.25">
      <c r="A264" s="23" t="s">
        <v>432</v>
      </c>
      <c r="B264" s="44" t="s">
        <v>433</v>
      </c>
      <c r="C264" s="45" t="s">
        <v>11</v>
      </c>
      <c r="D264" s="27">
        <v>1815</v>
      </c>
      <c r="E264" s="55">
        <v>0</v>
      </c>
      <c r="F264" s="27">
        <v>1815</v>
      </c>
      <c r="G264" s="8">
        <f t="shared" si="0"/>
        <v>2582.5123362985983</v>
      </c>
      <c r="H264" s="29">
        <v>2582.5100000000002</v>
      </c>
      <c r="I264" s="29">
        <f t="shared" si="57"/>
        <v>0</v>
      </c>
      <c r="J264" s="38">
        <f t="shared" si="58"/>
        <v>2582.5100000000002</v>
      </c>
      <c r="K264" s="8">
        <f t="shared" si="4"/>
        <v>-2.336298598038411E-3</v>
      </c>
    </row>
    <row r="265" spans="1:11" ht="30" x14ac:dyDescent="0.25">
      <c r="A265" s="23" t="s">
        <v>434</v>
      </c>
      <c r="B265" s="44" t="s">
        <v>435</v>
      </c>
      <c r="C265" s="45" t="s">
        <v>11</v>
      </c>
      <c r="D265" s="27">
        <v>605</v>
      </c>
      <c r="E265" s="55">
        <v>0</v>
      </c>
      <c r="F265" s="27">
        <v>605</v>
      </c>
      <c r="G265" s="8">
        <f t="shared" si="0"/>
        <v>860.83744543286605</v>
      </c>
      <c r="H265" s="29">
        <v>860.84</v>
      </c>
      <c r="I265" s="29">
        <f t="shared" si="57"/>
        <v>0</v>
      </c>
      <c r="J265" s="38">
        <f t="shared" si="58"/>
        <v>860.84</v>
      </c>
      <c r="K265" s="8">
        <f t="shared" si="4"/>
        <v>2.5545671339841647E-3</v>
      </c>
    </row>
    <row r="266" spans="1:11" ht="30" x14ac:dyDescent="0.25">
      <c r="A266" s="23" t="s">
        <v>436</v>
      </c>
      <c r="B266" s="44" t="s">
        <v>437</v>
      </c>
      <c r="C266" s="45" t="s">
        <v>438</v>
      </c>
      <c r="D266" s="27">
        <v>60</v>
      </c>
      <c r="E266" s="55">
        <v>0</v>
      </c>
      <c r="F266" s="27">
        <v>60</v>
      </c>
      <c r="G266" s="8">
        <f t="shared" si="0"/>
        <v>85.372308637970193</v>
      </c>
      <c r="H266" s="29">
        <v>85.37</v>
      </c>
      <c r="I266" s="29">
        <f t="shared" si="57"/>
        <v>0</v>
      </c>
      <c r="J266" s="38">
        <f t="shared" si="58"/>
        <v>85.37</v>
      </c>
      <c r="K266" s="8">
        <f t="shared" si="4"/>
        <v>-2.3086379701879878E-3</v>
      </c>
    </row>
    <row r="267" spans="1:11" ht="30" x14ac:dyDescent="0.25">
      <c r="A267" s="23" t="s">
        <v>439</v>
      </c>
      <c r="B267" s="44" t="s">
        <v>440</v>
      </c>
      <c r="C267" s="45"/>
      <c r="D267" s="7"/>
      <c r="E267" s="55"/>
      <c r="F267" s="7"/>
      <c r="G267" s="8"/>
      <c r="H267" s="29"/>
      <c r="I267" s="29"/>
      <c r="J267" s="29"/>
      <c r="K267" s="8"/>
    </row>
    <row r="268" spans="1:11" x14ac:dyDescent="0.25">
      <c r="A268" s="23" t="s">
        <v>441</v>
      </c>
      <c r="B268" s="44" t="s">
        <v>442</v>
      </c>
      <c r="C268" s="45" t="s">
        <v>11</v>
      </c>
      <c r="D268" s="27">
        <v>300</v>
      </c>
      <c r="E268" s="55">
        <v>0</v>
      </c>
      <c r="F268" s="27">
        <v>300</v>
      </c>
      <c r="G268" s="8">
        <f t="shared" si="0"/>
        <v>426.86154318985098</v>
      </c>
      <c r="H268" s="29">
        <v>426.86</v>
      </c>
      <c r="I268" s="29">
        <f t="shared" ref="I268:I280" si="59">H268-J268</f>
        <v>0</v>
      </c>
      <c r="J268" s="38">
        <f t="shared" ref="J268:J271" si="60">H268</f>
        <v>426.86</v>
      </c>
      <c r="K268" s="8">
        <f t="shared" si="4"/>
        <v>-1.5431898509632447E-3</v>
      </c>
    </row>
    <row r="269" spans="1:11" x14ac:dyDescent="0.25">
      <c r="A269" s="23" t="s">
        <v>443</v>
      </c>
      <c r="B269" s="44" t="s">
        <v>444</v>
      </c>
      <c r="C269" s="45" t="s">
        <v>11</v>
      </c>
      <c r="D269" s="27">
        <v>1000</v>
      </c>
      <c r="E269" s="55">
        <v>0</v>
      </c>
      <c r="F269" s="27">
        <v>1000</v>
      </c>
      <c r="G269" s="8">
        <f t="shared" si="0"/>
        <v>1422.8718106328365</v>
      </c>
      <c r="H269" s="29">
        <v>1422.87</v>
      </c>
      <c r="I269" s="29">
        <f t="shared" si="59"/>
        <v>0</v>
      </c>
      <c r="J269" s="38">
        <f t="shared" si="60"/>
        <v>1422.87</v>
      </c>
      <c r="K269" s="8">
        <f t="shared" si="4"/>
        <v>-1.8106328366229718E-3</v>
      </c>
    </row>
    <row r="270" spans="1:11" x14ac:dyDescent="0.25">
      <c r="A270" s="23" t="s">
        <v>445</v>
      </c>
      <c r="B270" s="44" t="s">
        <v>446</v>
      </c>
      <c r="C270" s="45" t="s">
        <v>11</v>
      </c>
      <c r="D270" s="27">
        <v>2000</v>
      </c>
      <c r="E270" s="55">
        <v>0</v>
      </c>
      <c r="F270" s="27">
        <v>2000</v>
      </c>
      <c r="G270" s="8">
        <f t="shared" si="0"/>
        <v>2845.743621265673</v>
      </c>
      <c r="H270" s="29">
        <v>2845.74</v>
      </c>
      <c r="I270" s="29">
        <f t="shared" si="59"/>
        <v>0</v>
      </c>
      <c r="J270" s="38">
        <f t="shared" si="60"/>
        <v>2845.74</v>
      </c>
      <c r="K270" s="8">
        <f t="shared" si="4"/>
        <v>-3.6212656732459436E-3</v>
      </c>
    </row>
    <row r="271" spans="1:11" ht="45" x14ac:dyDescent="0.25">
      <c r="A271" s="23" t="s">
        <v>447</v>
      </c>
      <c r="B271" s="44" t="s">
        <v>448</v>
      </c>
      <c r="C271" s="45" t="s">
        <v>11</v>
      </c>
      <c r="D271" s="27">
        <v>605</v>
      </c>
      <c r="E271" s="55">
        <v>0</v>
      </c>
      <c r="F271" s="27">
        <v>605</v>
      </c>
      <c r="G271" s="8">
        <f t="shared" si="0"/>
        <v>860.83744543286605</v>
      </c>
      <c r="H271" s="29">
        <v>860.84</v>
      </c>
      <c r="I271" s="29">
        <f t="shared" si="59"/>
        <v>0</v>
      </c>
      <c r="J271" s="38">
        <f t="shared" si="60"/>
        <v>860.84</v>
      </c>
      <c r="K271" s="8">
        <f t="shared" si="4"/>
        <v>2.5545671339841647E-3</v>
      </c>
    </row>
    <row r="272" spans="1:11" x14ac:dyDescent="0.25">
      <c r="A272" s="23" t="s">
        <v>449</v>
      </c>
      <c r="B272" s="44" t="s">
        <v>450</v>
      </c>
      <c r="C272" s="45"/>
      <c r="D272" s="7"/>
      <c r="E272" s="55"/>
      <c r="F272" s="7"/>
      <c r="G272" s="8"/>
      <c r="H272" s="29"/>
      <c r="I272" s="29"/>
      <c r="J272" s="29"/>
      <c r="K272" s="8"/>
    </row>
    <row r="273" spans="1:11" x14ac:dyDescent="0.25">
      <c r="A273" s="23" t="s">
        <v>451</v>
      </c>
      <c r="B273" s="44" t="s">
        <v>452</v>
      </c>
      <c r="C273" s="45" t="s">
        <v>427</v>
      </c>
      <c r="D273" s="27">
        <v>50</v>
      </c>
      <c r="E273" s="55">
        <v>0</v>
      </c>
      <c r="F273" s="27">
        <v>50</v>
      </c>
      <c r="G273" s="8">
        <f t="shared" si="0"/>
        <v>71.14359053164182</v>
      </c>
      <c r="H273" s="29">
        <v>71.14</v>
      </c>
      <c r="I273" s="29">
        <f t="shared" si="59"/>
        <v>0</v>
      </c>
      <c r="J273" s="38">
        <f t="shared" ref="J273:J277" si="61">H273</f>
        <v>71.14</v>
      </c>
      <c r="K273" s="8">
        <f t="shared" si="4"/>
        <v>-3.5905316418194388E-3</v>
      </c>
    </row>
    <row r="274" spans="1:11" x14ac:dyDescent="0.25">
      <c r="A274" s="23" t="s">
        <v>453</v>
      </c>
      <c r="B274" s="44" t="s">
        <v>454</v>
      </c>
      <c r="C274" s="45" t="s">
        <v>457</v>
      </c>
      <c r="D274" s="27">
        <v>100</v>
      </c>
      <c r="E274" s="55">
        <v>0</v>
      </c>
      <c r="F274" s="27">
        <v>100</v>
      </c>
      <c r="G274" s="8">
        <f t="shared" si="0"/>
        <v>142.28718106328364</v>
      </c>
      <c r="H274" s="29">
        <v>142.29</v>
      </c>
      <c r="I274" s="29">
        <f t="shared" si="59"/>
        <v>0</v>
      </c>
      <c r="J274" s="38">
        <f t="shared" si="61"/>
        <v>142.29</v>
      </c>
      <c r="K274" s="8">
        <f t="shared" si="4"/>
        <v>2.8189367163520274E-3</v>
      </c>
    </row>
    <row r="275" spans="1:11" x14ac:dyDescent="0.25">
      <c r="A275" s="23" t="s">
        <v>455</v>
      </c>
      <c r="B275" s="44" t="s">
        <v>456</v>
      </c>
      <c r="C275" s="45" t="s">
        <v>427</v>
      </c>
      <c r="D275" s="27">
        <v>110</v>
      </c>
      <c r="E275" s="55">
        <v>0</v>
      </c>
      <c r="F275" s="27">
        <v>110</v>
      </c>
      <c r="G275" s="8">
        <f t="shared" si="0"/>
        <v>156.51589916961203</v>
      </c>
      <c r="H275" s="29">
        <v>156.52000000000001</v>
      </c>
      <c r="I275" s="29">
        <f t="shared" si="59"/>
        <v>0</v>
      </c>
      <c r="J275" s="38">
        <f t="shared" si="61"/>
        <v>156.52000000000001</v>
      </c>
      <c r="K275" s="8">
        <f t="shared" si="4"/>
        <v>4.1008303879834784E-3</v>
      </c>
    </row>
    <row r="276" spans="1:11" ht="30" x14ac:dyDescent="0.25">
      <c r="A276" s="23" t="s">
        <v>458</v>
      </c>
      <c r="B276" s="44" t="s">
        <v>459</v>
      </c>
      <c r="C276" s="45" t="s">
        <v>427</v>
      </c>
      <c r="D276" s="27">
        <v>1000</v>
      </c>
      <c r="E276" s="55">
        <v>0</v>
      </c>
      <c r="F276" s="27">
        <v>1000</v>
      </c>
      <c r="G276" s="8">
        <f t="shared" si="0"/>
        <v>1422.8718106328365</v>
      </c>
      <c r="H276" s="29">
        <v>1422.87</v>
      </c>
      <c r="I276" s="29">
        <f t="shared" si="59"/>
        <v>0</v>
      </c>
      <c r="J276" s="38">
        <f t="shared" si="61"/>
        <v>1422.87</v>
      </c>
      <c r="K276" s="8">
        <f t="shared" si="4"/>
        <v>-1.8106328366229718E-3</v>
      </c>
    </row>
    <row r="277" spans="1:11" ht="30" x14ac:dyDescent="0.25">
      <c r="A277" s="28" t="s">
        <v>460</v>
      </c>
      <c r="B277" s="52" t="s">
        <v>616</v>
      </c>
      <c r="C277" s="45" t="s">
        <v>427</v>
      </c>
      <c r="D277" s="27">
        <v>70</v>
      </c>
      <c r="E277" s="55">
        <v>0</v>
      </c>
      <c r="F277" s="27">
        <v>70</v>
      </c>
      <c r="G277" s="8">
        <f t="shared" si="0"/>
        <v>99.601026744298551</v>
      </c>
      <c r="H277" s="29">
        <v>99.6</v>
      </c>
      <c r="I277" s="29">
        <f t="shared" si="59"/>
        <v>0</v>
      </c>
      <c r="J277" s="38">
        <f t="shared" si="61"/>
        <v>99.6</v>
      </c>
      <c r="K277" s="8">
        <f t="shared" si="4"/>
        <v>-1.0267442985565367E-3</v>
      </c>
    </row>
    <row r="278" spans="1:11" x14ac:dyDescent="0.25">
      <c r="A278" s="70" t="s">
        <v>462</v>
      </c>
      <c r="B278" s="96"/>
      <c r="C278" s="96"/>
      <c r="D278" s="96"/>
      <c r="E278" s="96"/>
      <c r="F278" s="96"/>
      <c r="G278" s="96"/>
      <c r="H278" s="96"/>
      <c r="I278" s="96"/>
      <c r="J278" s="96"/>
      <c r="K278" s="96"/>
    </row>
    <row r="279" spans="1:11" x14ac:dyDescent="0.25">
      <c r="A279" s="30" t="s">
        <v>463</v>
      </c>
      <c r="B279" s="53" t="s">
        <v>464</v>
      </c>
      <c r="C279" s="45" t="s">
        <v>438</v>
      </c>
      <c r="D279" s="31">
        <v>10</v>
      </c>
      <c r="E279" s="55">
        <v>0</v>
      </c>
      <c r="F279" s="31">
        <v>10</v>
      </c>
      <c r="G279" s="32">
        <f t="shared" si="0"/>
        <v>14.228718106328365</v>
      </c>
      <c r="H279" s="35">
        <v>14.23</v>
      </c>
      <c r="I279" s="29">
        <f t="shared" si="59"/>
        <v>0</v>
      </c>
      <c r="J279" s="38">
        <f t="shared" ref="J279:J280" si="62">H279</f>
        <v>14.23</v>
      </c>
      <c r="K279" s="32">
        <f t="shared" si="4"/>
        <v>1.2818936716350038E-3</v>
      </c>
    </row>
    <row r="280" spans="1:11" x14ac:dyDescent="0.25">
      <c r="A280" s="28" t="s">
        <v>465</v>
      </c>
      <c r="B280" s="52" t="s">
        <v>466</v>
      </c>
      <c r="C280" s="45" t="s">
        <v>427</v>
      </c>
      <c r="D280" s="27">
        <v>80</v>
      </c>
      <c r="E280" s="55">
        <v>0</v>
      </c>
      <c r="F280" s="27">
        <v>80</v>
      </c>
      <c r="G280" s="8">
        <f t="shared" si="0"/>
        <v>113.82974485062692</v>
      </c>
      <c r="H280" s="29">
        <v>113.83</v>
      </c>
      <c r="I280" s="29">
        <f t="shared" si="59"/>
        <v>0</v>
      </c>
      <c r="J280" s="38">
        <f t="shared" si="62"/>
        <v>113.83</v>
      </c>
      <c r="K280" s="8">
        <f t="shared" si="4"/>
        <v>2.5514937307491437E-4</v>
      </c>
    </row>
    <row r="281" spans="1:11" x14ac:dyDescent="0.25">
      <c r="A281" s="88" t="s">
        <v>467</v>
      </c>
      <c r="B281" s="89"/>
      <c r="C281" s="89"/>
      <c r="D281" s="89"/>
      <c r="E281" s="89"/>
      <c r="F281" s="89"/>
      <c r="G281" s="89"/>
      <c r="H281" s="89"/>
      <c r="I281" s="89"/>
      <c r="J281" s="89"/>
      <c r="K281" s="90"/>
    </row>
    <row r="282" spans="1:11" x14ac:dyDescent="0.25">
      <c r="A282" s="91" t="s">
        <v>468</v>
      </c>
      <c r="B282" s="92"/>
      <c r="C282" s="92"/>
      <c r="D282" s="92"/>
      <c r="E282" s="92"/>
      <c r="F282" s="92"/>
      <c r="G282" s="92"/>
      <c r="H282" s="92"/>
      <c r="I282" s="92"/>
      <c r="J282" s="92"/>
      <c r="K282" s="93"/>
    </row>
    <row r="283" spans="1:11" x14ac:dyDescent="0.25">
      <c r="A283" s="23" t="s">
        <v>469</v>
      </c>
      <c r="B283" s="44" t="s">
        <v>470</v>
      </c>
      <c r="C283" s="45"/>
      <c r="D283" s="56"/>
      <c r="E283" s="55"/>
      <c r="F283" s="27"/>
      <c r="G283" s="8"/>
      <c r="H283" s="29"/>
      <c r="I283" s="29"/>
      <c r="J283" s="29"/>
      <c r="K283" s="8"/>
    </row>
    <row r="284" spans="1:11" x14ac:dyDescent="0.25">
      <c r="A284" s="23" t="s">
        <v>471</v>
      </c>
      <c r="B284" s="44" t="s">
        <v>472</v>
      </c>
      <c r="C284" s="45" t="s">
        <v>11</v>
      </c>
      <c r="D284" s="27">
        <v>80</v>
      </c>
      <c r="E284" s="55">
        <v>0</v>
      </c>
      <c r="F284" s="27">
        <v>80</v>
      </c>
      <c r="G284" s="8">
        <f t="shared" si="0"/>
        <v>113.82974485062692</v>
      </c>
      <c r="H284" s="29">
        <v>113.83</v>
      </c>
      <c r="I284" s="29">
        <f t="shared" ref="I284:I288" si="63">H284-J284</f>
        <v>0</v>
      </c>
      <c r="J284" s="38">
        <f t="shared" ref="J284:J288" si="64">H284</f>
        <v>113.83</v>
      </c>
      <c r="K284" s="8">
        <f t="shared" si="4"/>
        <v>2.5514937307491437E-4</v>
      </c>
    </row>
    <row r="285" spans="1:11" x14ac:dyDescent="0.25">
      <c r="A285" s="23" t="s">
        <v>473</v>
      </c>
      <c r="B285" s="44" t="s">
        <v>474</v>
      </c>
      <c r="C285" s="45" t="s">
        <v>11</v>
      </c>
      <c r="D285" s="27">
        <v>350</v>
      </c>
      <c r="E285" s="55">
        <v>0</v>
      </c>
      <c r="F285" s="27">
        <v>350</v>
      </c>
      <c r="G285" s="8">
        <f t="shared" si="0"/>
        <v>498.00513372149277</v>
      </c>
      <c r="H285" s="29">
        <v>498.01</v>
      </c>
      <c r="I285" s="29">
        <f t="shared" si="63"/>
        <v>0</v>
      </c>
      <c r="J285" s="38">
        <f t="shared" si="64"/>
        <v>498.01</v>
      </c>
      <c r="K285" s="8">
        <f t="shared" si="4"/>
        <v>4.8662785072224324E-3</v>
      </c>
    </row>
    <row r="286" spans="1:11" x14ac:dyDescent="0.25">
      <c r="A286" s="23" t="s">
        <v>475</v>
      </c>
      <c r="B286" s="44" t="s">
        <v>476</v>
      </c>
      <c r="C286" s="45" t="s">
        <v>11</v>
      </c>
      <c r="D286" s="27">
        <v>2500</v>
      </c>
      <c r="E286" s="55">
        <v>0</v>
      </c>
      <c r="F286" s="27">
        <v>2500</v>
      </c>
      <c r="G286" s="8">
        <f t="shared" si="0"/>
        <v>3557.1795265820911</v>
      </c>
      <c r="H286" s="29">
        <v>3557.18</v>
      </c>
      <c r="I286" s="29">
        <f t="shared" si="63"/>
        <v>0</v>
      </c>
      <c r="J286" s="38">
        <f t="shared" si="64"/>
        <v>3557.18</v>
      </c>
      <c r="K286" s="8">
        <f t="shared" si="4"/>
        <v>4.7341790877908352E-4</v>
      </c>
    </row>
    <row r="287" spans="1:11" x14ac:dyDescent="0.25">
      <c r="A287" s="23" t="s">
        <v>477</v>
      </c>
      <c r="B287" s="44" t="s">
        <v>617</v>
      </c>
      <c r="C287" s="45" t="s">
        <v>11</v>
      </c>
      <c r="D287" s="27">
        <v>5000</v>
      </c>
      <c r="E287" s="55">
        <v>0</v>
      </c>
      <c r="F287" s="27">
        <v>5000</v>
      </c>
      <c r="G287" s="8">
        <f t="shared" si="0"/>
        <v>7114.3590531641821</v>
      </c>
      <c r="H287" s="29">
        <v>7114.36</v>
      </c>
      <c r="I287" s="29">
        <f t="shared" si="63"/>
        <v>0</v>
      </c>
      <c r="J287" s="38">
        <f t="shared" si="64"/>
        <v>7114.36</v>
      </c>
      <c r="K287" s="8">
        <f t="shared" si="4"/>
        <v>9.4683581755816704E-4</v>
      </c>
    </row>
    <row r="288" spans="1:11" x14ac:dyDescent="0.25">
      <c r="A288" s="23" t="s">
        <v>479</v>
      </c>
      <c r="B288" s="44" t="s">
        <v>618</v>
      </c>
      <c r="C288" s="45" t="s">
        <v>11</v>
      </c>
      <c r="D288" s="27">
        <v>9000</v>
      </c>
      <c r="E288" s="55">
        <v>0</v>
      </c>
      <c r="F288" s="27">
        <v>9000</v>
      </c>
      <c r="G288" s="8">
        <f t="shared" si="0"/>
        <v>12805.846295695528</v>
      </c>
      <c r="H288" s="29">
        <v>12805.85</v>
      </c>
      <c r="I288" s="29">
        <f t="shared" si="63"/>
        <v>0</v>
      </c>
      <c r="J288" s="38">
        <f t="shared" si="64"/>
        <v>12805.85</v>
      </c>
      <c r="K288" s="8">
        <f t="shared" si="4"/>
        <v>3.7043044721940532E-3</v>
      </c>
    </row>
    <row r="289" spans="1:11" x14ac:dyDescent="0.25">
      <c r="A289" s="23" t="s">
        <v>481</v>
      </c>
      <c r="B289" s="44" t="s">
        <v>482</v>
      </c>
      <c r="C289" s="45"/>
      <c r="D289" s="7"/>
      <c r="E289" s="55">
        <v>0</v>
      </c>
      <c r="F289" s="7"/>
      <c r="G289" s="8"/>
      <c r="H289" s="29"/>
      <c r="I289" s="29"/>
      <c r="J289" s="29"/>
      <c r="K289" s="8"/>
    </row>
    <row r="290" spans="1:11" x14ac:dyDescent="0.25">
      <c r="A290" s="23" t="s">
        <v>483</v>
      </c>
      <c r="B290" s="44" t="s">
        <v>472</v>
      </c>
      <c r="C290" s="45" t="s">
        <v>11</v>
      </c>
      <c r="D290" s="27">
        <v>40</v>
      </c>
      <c r="E290" s="55">
        <v>0</v>
      </c>
      <c r="F290" s="27">
        <v>40</v>
      </c>
      <c r="G290" s="8">
        <f t="shared" si="0"/>
        <v>56.914872425313462</v>
      </c>
      <c r="H290" s="29">
        <v>56.91</v>
      </c>
      <c r="I290" s="29">
        <f t="shared" ref="I290:I294" si="65">H290-J290</f>
        <v>0</v>
      </c>
      <c r="J290" s="38">
        <f t="shared" ref="J290:J294" si="66">H290</f>
        <v>56.91</v>
      </c>
      <c r="K290" s="8">
        <f t="shared" si="4"/>
        <v>-4.8724253134651008E-3</v>
      </c>
    </row>
    <row r="291" spans="1:11" x14ac:dyDescent="0.25">
      <c r="A291" s="23" t="s">
        <v>484</v>
      </c>
      <c r="B291" s="44" t="s">
        <v>474</v>
      </c>
      <c r="C291" s="45" t="s">
        <v>11</v>
      </c>
      <c r="D291" s="27">
        <v>175</v>
      </c>
      <c r="E291" s="55">
        <v>0</v>
      </c>
      <c r="F291" s="27">
        <v>175</v>
      </c>
      <c r="G291" s="8">
        <f t="shared" si="0"/>
        <v>249.00256686074638</v>
      </c>
      <c r="H291" s="29">
        <v>249</v>
      </c>
      <c r="I291" s="29">
        <f t="shared" si="65"/>
        <v>0</v>
      </c>
      <c r="J291" s="38">
        <f t="shared" si="66"/>
        <v>249</v>
      </c>
      <c r="K291" s="8">
        <f t="shared" si="4"/>
        <v>-2.5668607463842363E-3</v>
      </c>
    </row>
    <row r="292" spans="1:11" x14ac:dyDescent="0.25">
      <c r="A292" s="23" t="s">
        <v>485</v>
      </c>
      <c r="B292" s="44" t="s">
        <v>476</v>
      </c>
      <c r="C292" s="45" t="s">
        <v>11</v>
      </c>
      <c r="D292" s="27">
        <v>1250</v>
      </c>
      <c r="E292" s="55">
        <v>0</v>
      </c>
      <c r="F292" s="27">
        <v>1250</v>
      </c>
      <c r="G292" s="8">
        <f t="shared" si="0"/>
        <v>1778.5897632910455</v>
      </c>
      <c r="H292" s="29">
        <v>1778.59</v>
      </c>
      <c r="I292" s="29">
        <f t="shared" si="65"/>
        <v>0</v>
      </c>
      <c r="J292" s="38">
        <f t="shared" si="66"/>
        <v>1778.59</v>
      </c>
      <c r="K292" s="8">
        <f t="shared" si="4"/>
        <v>2.3670895438954176E-4</v>
      </c>
    </row>
    <row r="293" spans="1:11" x14ac:dyDescent="0.25">
      <c r="A293" s="23" t="s">
        <v>486</v>
      </c>
      <c r="B293" s="44" t="s">
        <v>617</v>
      </c>
      <c r="C293" s="45" t="s">
        <v>11</v>
      </c>
      <c r="D293" s="27">
        <v>2500</v>
      </c>
      <c r="E293" s="55">
        <v>0</v>
      </c>
      <c r="F293" s="27">
        <v>2500</v>
      </c>
      <c r="G293" s="8">
        <f t="shared" si="0"/>
        <v>3557.1795265820911</v>
      </c>
      <c r="H293" s="29">
        <v>3557.18</v>
      </c>
      <c r="I293" s="29">
        <f t="shared" si="65"/>
        <v>0</v>
      </c>
      <c r="J293" s="38">
        <f t="shared" si="66"/>
        <v>3557.18</v>
      </c>
      <c r="K293" s="8">
        <f t="shared" si="4"/>
        <v>4.7341790877908352E-4</v>
      </c>
    </row>
    <row r="294" spans="1:11" x14ac:dyDescent="0.25">
      <c r="A294" s="23" t="s">
        <v>487</v>
      </c>
      <c r="B294" s="44" t="s">
        <v>618</v>
      </c>
      <c r="C294" s="45" t="s">
        <v>11</v>
      </c>
      <c r="D294" s="27">
        <v>4500</v>
      </c>
      <c r="E294" s="55">
        <v>0</v>
      </c>
      <c r="F294" s="27">
        <v>4500</v>
      </c>
      <c r="G294" s="8">
        <f t="shared" si="0"/>
        <v>6402.9231478477641</v>
      </c>
      <c r="H294" s="29">
        <v>6402.92</v>
      </c>
      <c r="I294" s="29">
        <f t="shared" si="65"/>
        <v>0</v>
      </c>
      <c r="J294" s="38">
        <f t="shared" si="66"/>
        <v>6402.92</v>
      </c>
      <c r="K294" s="8">
        <f t="shared" si="4"/>
        <v>-3.1478477640121127E-3</v>
      </c>
    </row>
    <row r="295" spans="1:11" x14ac:dyDescent="0.25">
      <c r="A295" s="23" t="s">
        <v>488</v>
      </c>
      <c r="B295" s="44" t="s">
        <v>489</v>
      </c>
      <c r="C295" s="45"/>
      <c r="D295" s="7"/>
      <c r="E295" s="55">
        <v>0</v>
      </c>
      <c r="F295" s="7"/>
      <c r="G295" s="8"/>
      <c r="H295" s="29"/>
      <c r="I295" s="29"/>
      <c r="J295" s="29"/>
      <c r="K295" s="8"/>
    </row>
    <row r="296" spans="1:11" x14ac:dyDescent="0.25">
      <c r="A296" s="23" t="s">
        <v>490</v>
      </c>
      <c r="B296" s="44" t="s">
        <v>491</v>
      </c>
      <c r="C296" s="45" t="s">
        <v>138</v>
      </c>
      <c r="D296" s="27">
        <v>10</v>
      </c>
      <c r="E296" s="55">
        <v>0</v>
      </c>
      <c r="F296" s="27">
        <v>10</v>
      </c>
      <c r="G296" s="8">
        <f t="shared" si="0"/>
        <v>14.228718106328365</v>
      </c>
      <c r="H296" s="29">
        <v>14.23</v>
      </c>
      <c r="I296" s="29">
        <f t="shared" ref="I296:I299" si="67">H296-J296</f>
        <v>0</v>
      </c>
      <c r="J296" s="38">
        <f t="shared" ref="J296:J299" si="68">H296</f>
        <v>14.23</v>
      </c>
      <c r="K296" s="8">
        <f t="shared" si="4"/>
        <v>1.2818936716350038E-3</v>
      </c>
    </row>
    <row r="297" spans="1:11" x14ac:dyDescent="0.25">
      <c r="A297" s="23" t="s">
        <v>492</v>
      </c>
      <c r="B297" s="44" t="s">
        <v>493</v>
      </c>
      <c r="C297" s="45" t="s">
        <v>138</v>
      </c>
      <c r="D297" s="27">
        <v>50</v>
      </c>
      <c r="E297" s="55">
        <v>0</v>
      </c>
      <c r="F297" s="27">
        <v>50</v>
      </c>
      <c r="G297" s="8">
        <f t="shared" si="0"/>
        <v>71.14359053164182</v>
      </c>
      <c r="H297" s="29">
        <v>71.14</v>
      </c>
      <c r="I297" s="29">
        <f t="shared" si="67"/>
        <v>0</v>
      </c>
      <c r="J297" s="38">
        <f t="shared" si="68"/>
        <v>71.14</v>
      </c>
      <c r="K297" s="8">
        <f t="shared" si="4"/>
        <v>-3.5905316418194388E-3</v>
      </c>
    </row>
    <row r="298" spans="1:11" x14ac:dyDescent="0.25">
      <c r="A298" s="23" t="s">
        <v>494</v>
      </c>
      <c r="B298" s="44" t="s">
        <v>495</v>
      </c>
      <c r="C298" s="45" t="s">
        <v>138</v>
      </c>
      <c r="D298" s="27">
        <v>30</v>
      </c>
      <c r="E298" s="55">
        <v>0</v>
      </c>
      <c r="F298" s="27">
        <v>30</v>
      </c>
      <c r="G298" s="8">
        <f t="shared" si="0"/>
        <v>42.686154318985096</v>
      </c>
      <c r="H298" s="29">
        <v>42.69</v>
      </c>
      <c r="I298" s="29">
        <f t="shared" si="67"/>
        <v>0</v>
      </c>
      <c r="J298" s="38">
        <f t="shared" si="68"/>
        <v>42.69</v>
      </c>
      <c r="K298" s="8">
        <f t="shared" si="4"/>
        <v>3.8456810149014586E-3</v>
      </c>
    </row>
    <row r="299" spans="1:11" x14ac:dyDescent="0.25">
      <c r="A299" s="23" t="s">
        <v>496</v>
      </c>
      <c r="B299" s="44" t="s">
        <v>497</v>
      </c>
      <c r="C299" s="45" t="s">
        <v>427</v>
      </c>
      <c r="D299" s="27">
        <v>30</v>
      </c>
      <c r="E299" s="55">
        <v>0</v>
      </c>
      <c r="F299" s="27">
        <v>30</v>
      </c>
      <c r="G299" s="8">
        <f t="shared" si="0"/>
        <v>42.686154318985096</v>
      </c>
      <c r="H299" s="29">
        <v>42.69</v>
      </c>
      <c r="I299" s="29">
        <f t="shared" si="67"/>
        <v>0</v>
      </c>
      <c r="J299" s="38">
        <f t="shared" si="68"/>
        <v>42.69</v>
      </c>
      <c r="K299" s="8">
        <f t="shared" si="4"/>
        <v>3.8456810149014586E-3</v>
      </c>
    </row>
    <row r="300" spans="1:11" x14ac:dyDescent="0.25">
      <c r="A300" s="68" t="s">
        <v>498</v>
      </c>
      <c r="B300" s="66"/>
      <c r="C300" s="66"/>
      <c r="D300" s="66"/>
      <c r="E300" s="66"/>
      <c r="F300" s="66"/>
      <c r="G300" s="66"/>
      <c r="H300" s="66"/>
      <c r="I300" s="66"/>
      <c r="J300" s="66"/>
      <c r="K300" s="67"/>
    </row>
    <row r="301" spans="1:11" x14ac:dyDescent="0.25">
      <c r="A301" s="23" t="s">
        <v>499</v>
      </c>
      <c r="B301" s="44" t="s">
        <v>500</v>
      </c>
      <c r="C301" s="45" t="s">
        <v>438</v>
      </c>
      <c r="D301" s="27">
        <v>75</v>
      </c>
      <c r="E301" s="55">
        <v>0</v>
      </c>
      <c r="F301" s="27">
        <v>75</v>
      </c>
      <c r="G301" s="8">
        <f t="shared" si="0"/>
        <v>106.71538579746274</v>
      </c>
      <c r="H301" s="29">
        <v>106.72</v>
      </c>
      <c r="I301" s="29">
        <f t="shared" ref="I301:I302" si="69">H301-J301</f>
        <v>0</v>
      </c>
      <c r="J301" s="38">
        <f t="shared" ref="J301:J302" si="70">H301</f>
        <v>106.72</v>
      </c>
      <c r="K301" s="8">
        <f t="shared" si="4"/>
        <v>4.6142025372546414E-3</v>
      </c>
    </row>
    <row r="302" spans="1:11" x14ac:dyDescent="0.25">
      <c r="A302" s="23" t="s">
        <v>501</v>
      </c>
      <c r="B302" s="44" t="s">
        <v>502</v>
      </c>
      <c r="C302" s="45" t="s">
        <v>427</v>
      </c>
      <c r="D302" s="27">
        <v>140</v>
      </c>
      <c r="E302" s="55">
        <v>0</v>
      </c>
      <c r="F302" s="27">
        <v>140</v>
      </c>
      <c r="G302" s="8">
        <f t="shared" si="0"/>
        <v>199.2020534885971</v>
      </c>
      <c r="H302" s="29">
        <v>199.2</v>
      </c>
      <c r="I302" s="29">
        <f t="shared" si="69"/>
        <v>0</v>
      </c>
      <c r="J302" s="38">
        <f t="shared" si="70"/>
        <v>199.2</v>
      </c>
      <c r="K302" s="8">
        <f t="shared" si="4"/>
        <v>-2.0534885971130734E-3</v>
      </c>
    </row>
    <row r="303" spans="1:11" x14ac:dyDescent="0.25">
      <c r="A303" s="68" t="s">
        <v>503</v>
      </c>
      <c r="B303" s="66"/>
      <c r="C303" s="66"/>
      <c r="D303" s="66"/>
      <c r="E303" s="66"/>
      <c r="F303" s="66"/>
      <c r="G303" s="66"/>
      <c r="H303" s="66"/>
      <c r="I303" s="66"/>
      <c r="J303" s="66"/>
      <c r="K303" s="67"/>
    </row>
    <row r="304" spans="1:11" x14ac:dyDescent="0.25">
      <c r="A304" s="23" t="s">
        <v>504</v>
      </c>
      <c r="B304" s="44" t="s">
        <v>505</v>
      </c>
      <c r="C304" s="45" t="s">
        <v>267</v>
      </c>
      <c r="D304" s="27">
        <v>4850</v>
      </c>
      <c r="E304" s="55">
        <v>0</v>
      </c>
      <c r="F304" s="27">
        <v>4850</v>
      </c>
      <c r="G304" s="8">
        <f t="shared" si="0"/>
        <v>6900.9282815692568</v>
      </c>
      <c r="H304" s="29">
        <v>6900.93</v>
      </c>
      <c r="I304" s="29">
        <f t="shared" ref="I304:I306" si="71">H304-J304</f>
        <v>0</v>
      </c>
      <c r="J304" s="38">
        <f t="shared" ref="J304:J306" si="72">H304</f>
        <v>6900.93</v>
      </c>
      <c r="K304" s="8">
        <f t="shared" si="4"/>
        <v>1.7184307434945367E-3</v>
      </c>
    </row>
    <row r="305" spans="1:11" x14ac:dyDescent="0.25">
      <c r="A305" s="23" t="s">
        <v>506</v>
      </c>
      <c r="B305" s="44" t="s">
        <v>507</v>
      </c>
      <c r="C305" s="45" t="s">
        <v>267</v>
      </c>
      <c r="D305" s="27">
        <v>2425</v>
      </c>
      <c r="E305" s="55">
        <v>0</v>
      </c>
      <c r="F305" s="27">
        <v>2425</v>
      </c>
      <c r="G305" s="8">
        <f t="shared" si="0"/>
        <v>3450.4641407846284</v>
      </c>
      <c r="H305" s="29">
        <v>3450.46</v>
      </c>
      <c r="I305" s="29">
        <f t="shared" si="71"/>
        <v>0</v>
      </c>
      <c r="J305" s="38">
        <f t="shared" si="72"/>
        <v>3450.46</v>
      </c>
      <c r="K305" s="8">
        <f t="shared" si="4"/>
        <v>-4.140784628361871E-3</v>
      </c>
    </row>
    <row r="306" spans="1:11" x14ac:dyDescent="0.25">
      <c r="A306" s="28" t="s">
        <v>508</v>
      </c>
      <c r="B306" s="52" t="s">
        <v>509</v>
      </c>
      <c r="C306" s="45" t="s">
        <v>427</v>
      </c>
      <c r="D306" s="33">
        <v>450</v>
      </c>
      <c r="E306" s="55">
        <v>0</v>
      </c>
      <c r="F306" s="33">
        <v>450</v>
      </c>
      <c r="G306" s="34">
        <f t="shared" si="0"/>
        <v>640.29231478477641</v>
      </c>
      <c r="H306" s="36">
        <v>640.29</v>
      </c>
      <c r="I306" s="29">
        <f t="shared" si="71"/>
        <v>0</v>
      </c>
      <c r="J306" s="38">
        <f t="shared" si="72"/>
        <v>640.29</v>
      </c>
      <c r="K306" s="34">
        <f t="shared" si="4"/>
        <v>-2.314784776444867E-3</v>
      </c>
    </row>
    <row r="307" spans="1:11" x14ac:dyDescent="0.25">
      <c r="A307" s="71" t="s">
        <v>510</v>
      </c>
      <c r="B307" s="72"/>
      <c r="C307" s="72"/>
      <c r="D307" s="72"/>
      <c r="E307" s="72"/>
      <c r="F307" s="72"/>
      <c r="G307" s="72"/>
      <c r="H307" s="72"/>
      <c r="I307" s="72"/>
      <c r="J307" s="72"/>
      <c r="K307" s="73"/>
    </row>
    <row r="308" spans="1:11" x14ac:dyDescent="0.25">
      <c r="A308" s="69" t="s">
        <v>511</v>
      </c>
      <c r="B308" s="70"/>
      <c r="C308" s="70"/>
      <c r="D308" s="70"/>
      <c r="E308" s="70"/>
      <c r="F308" s="70"/>
      <c r="G308" s="70"/>
      <c r="H308" s="70"/>
      <c r="I308" s="70"/>
      <c r="J308" s="70"/>
      <c r="K308" s="70"/>
    </row>
    <row r="309" spans="1:11" ht="45" x14ac:dyDescent="0.25">
      <c r="A309" s="23" t="s">
        <v>512</v>
      </c>
      <c r="B309" s="44" t="s">
        <v>513</v>
      </c>
      <c r="C309" s="45"/>
      <c r="D309" s="7"/>
      <c r="E309" s="45"/>
      <c r="F309" s="7"/>
      <c r="G309" s="8"/>
      <c r="H309" s="29"/>
      <c r="I309" s="29"/>
      <c r="J309" s="29"/>
      <c r="K309" s="8"/>
    </row>
    <row r="310" spans="1:11" x14ac:dyDescent="0.25">
      <c r="A310" s="23" t="s">
        <v>514</v>
      </c>
      <c r="B310" s="44" t="s">
        <v>515</v>
      </c>
      <c r="C310" s="45" t="s">
        <v>11</v>
      </c>
      <c r="D310" s="27">
        <v>50</v>
      </c>
      <c r="E310" s="55">
        <v>0</v>
      </c>
      <c r="F310" s="27">
        <v>50</v>
      </c>
      <c r="G310" s="8">
        <f t="shared" si="0"/>
        <v>71.14359053164182</v>
      </c>
      <c r="H310" s="29">
        <v>71.14</v>
      </c>
      <c r="I310" s="29">
        <f t="shared" ref="I310:I315" si="73">H310-J310</f>
        <v>0</v>
      </c>
      <c r="J310" s="38">
        <f t="shared" ref="J310:J315" si="74">H310</f>
        <v>71.14</v>
      </c>
      <c r="K310" s="8">
        <f t="shared" si="4"/>
        <v>-3.5905316418194388E-3</v>
      </c>
    </row>
    <row r="311" spans="1:11" x14ac:dyDescent="0.25">
      <c r="A311" s="23" t="s">
        <v>516</v>
      </c>
      <c r="B311" s="44" t="s">
        <v>517</v>
      </c>
      <c r="C311" s="45" t="s">
        <v>11</v>
      </c>
      <c r="D311" s="27">
        <v>150</v>
      </c>
      <c r="E311" s="55">
        <v>0</v>
      </c>
      <c r="F311" s="27">
        <v>150</v>
      </c>
      <c r="G311" s="8">
        <f t="shared" si="0"/>
        <v>213.43077159492549</v>
      </c>
      <c r="H311" s="29">
        <v>213.43</v>
      </c>
      <c r="I311" s="29">
        <f t="shared" si="73"/>
        <v>0</v>
      </c>
      <c r="J311" s="38">
        <f t="shared" si="74"/>
        <v>213.43</v>
      </c>
      <c r="K311" s="8">
        <f t="shared" si="4"/>
        <v>-7.7159492548162234E-4</v>
      </c>
    </row>
    <row r="312" spans="1:11" x14ac:dyDescent="0.25">
      <c r="A312" s="23" t="s">
        <v>518</v>
      </c>
      <c r="B312" s="44" t="s">
        <v>519</v>
      </c>
      <c r="C312" s="45" t="s">
        <v>11</v>
      </c>
      <c r="D312" s="27">
        <v>900</v>
      </c>
      <c r="E312" s="55">
        <v>0</v>
      </c>
      <c r="F312" s="27">
        <v>900</v>
      </c>
      <c r="G312" s="8">
        <f t="shared" si="0"/>
        <v>1280.5846295695528</v>
      </c>
      <c r="H312" s="29">
        <v>1280.58</v>
      </c>
      <c r="I312" s="29">
        <f t="shared" si="73"/>
        <v>0</v>
      </c>
      <c r="J312" s="38">
        <f t="shared" si="74"/>
        <v>1280.58</v>
      </c>
      <c r="K312" s="8">
        <f t="shared" si="4"/>
        <v>-4.629569552889734E-3</v>
      </c>
    </row>
    <row r="313" spans="1:11" x14ac:dyDescent="0.25">
      <c r="A313" s="23" t="s">
        <v>520</v>
      </c>
      <c r="B313" s="44" t="s">
        <v>521</v>
      </c>
      <c r="C313" s="45" t="s">
        <v>11</v>
      </c>
      <c r="D313" s="27">
        <v>1250</v>
      </c>
      <c r="E313" s="55">
        <v>0</v>
      </c>
      <c r="F313" s="27">
        <v>1250</v>
      </c>
      <c r="G313" s="8">
        <f t="shared" si="0"/>
        <v>1778.5897632910455</v>
      </c>
      <c r="H313" s="29">
        <v>1778.59</v>
      </c>
      <c r="I313" s="29">
        <f t="shared" si="73"/>
        <v>0</v>
      </c>
      <c r="J313" s="38">
        <f t="shared" si="74"/>
        <v>1778.59</v>
      </c>
      <c r="K313" s="8">
        <f t="shared" si="4"/>
        <v>2.3670895438954176E-4</v>
      </c>
    </row>
    <row r="314" spans="1:11" x14ac:dyDescent="0.25">
      <c r="A314" s="23" t="s">
        <v>522</v>
      </c>
      <c r="B314" s="44" t="s">
        <v>291</v>
      </c>
      <c r="C314" s="45" t="s">
        <v>11</v>
      </c>
      <c r="D314" s="27">
        <v>2100</v>
      </c>
      <c r="E314" s="55">
        <v>0</v>
      </c>
      <c r="F314" s="27">
        <v>2100</v>
      </c>
      <c r="G314" s="8">
        <f t="shared" si="0"/>
        <v>2988.0308023289567</v>
      </c>
      <c r="H314" s="29">
        <v>2988.03</v>
      </c>
      <c r="I314" s="29">
        <f t="shared" si="73"/>
        <v>0</v>
      </c>
      <c r="J314" s="38">
        <f t="shared" si="74"/>
        <v>2988.03</v>
      </c>
      <c r="K314" s="8">
        <f t="shared" si="4"/>
        <v>-8.0232895652443403E-4</v>
      </c>
    </row>
    <row r="315" spans="1:11" x14ac:dyDescent="0.25">
      <c r="A315" s="23" t="s">
        <v>523</v>
      </c>
      <c r="B315" s="44" t="s">
        <v>524</v>
      </c>
      <c r="C315" s="45" t="s">
        <v>438</v>
      </c>
      <c r="D315" s="27">
        <v>50</v>
      </c>
      <c r="E315" s="55">
        <v>0</v>
      </c>
      <c r="F315" s="27">
        <v>50</v>
      </c>
      <c r="G315" s="8">
        <f t="shared" si="0"/>
        <v>71.14359053164182</v>
      </c>
      <c r="H315" s="29">
        <v>71.14</v>
      </c>
      <c r="I315" s="29">
        <f t="shared" si="73"/>
        <v>0</v>
      </c>
      <c r="J315" s="38">
        <f t="shared" si="74"/>
        <v>71.14</v>
      </c>
      <c r="K315" s="8">
        <f t="shared" si="4"/>
        <v>-3.5905316418194388E-3</v>
      </c>
    </row>
    <row r="316" spans="1:11" ht="30" x14ac:dyDescent="0.25">
      <c r="A316" s="23" t="s">
        <v>525</v>
      </c>
      <c r="B316" s="44" t="s">
        <v>526</v>
      </c>
      <c r="C316" s="45"/>
      <c r="D316" s="7"/>
      <c r="E316" s="55"/>
      <c r="F316" s="7"/>
      <c r="G316" s="8"/>
      <c r="H316" s="29"/>
      <c r="I316" s="29"/>
      <c r="J316" s="29"/>
      <c r="K316" s="8"/>
    </row>
    <row r="317" spans="1:11" x14ac:dyDescent="0.25">
      <c r="A317" s="23" t="s">
        <v>527</v>
      </c>
      <c r="B317" s="44" t="s">
        <v>515</v>
      </c>
      <c r="C317" s="45" t="s">
        <v>11</v>
      </c>
      <c r="D317" s="27">
        <v>18</v>
      </c>
      <c r="E317" s="55">
        <v>0</v>
      </c>
      <c r="F317" s="27">
        <v>18</v>
      </c>
      <c r="G317" s="8">
        <f t="shared" si="0"/>
        <v>25.611692591391058</v>
      </c>
      <c r="H317" s="29">
        <v>25.61</v>
      </c>
      <c r="I317" s="29">
        <f t="shared" ref="I317:I321" si="75">H317-J317</f>
        <v>0</v>
      </c>
      <c r="J317" s="38">
        <f t="shared" ref="J317:J321" si="76">H317</f>
        <v>25.61</v>
      </c>
      <c r="K317" s="8">
        <f t="shared" si="4"/>
        <v>-1.6925913910590396E-3</v>
      </c>
    </row>
    <row r="318" spans="1:11" x14ac:dyDescent="0.25">
      <c r="A318" s="23" t="s">
        <v>528</v>
      </c>
      <c r="B318" s="44" t="s">
        <v>517</v>
      </c>
      <c r="C318" s="45" t="s">
        <v>11</v>
      </c>
      <c r="D318" s="27">
        <v>50</v>
      </c>
      <c r="E318" s="55">
        <v>0</v>
      </c>
      <c r="F318" s="27">
        <v>50</v>
      </c>
      <c r="G318" s="8">
        <f t="shared" si="0"/>
        <v>71.14359053164182</v>
      </c>
      <c r="H318" s="29">
        <v>71.14</v>
      </c>
      <c r="I318" s="29">
        <f t="shared" si="75"/>
        <v>0</v>
      </c>
      <c r="J318" s="38">
        <f t="shared" si="76"/>
        <v>71.14</v>
      </c>
      <c r="K318" s="8">
        <f t="shared" si="4"/>
        <v>-3.5905316418194388E-3</v>
      </c>
    </row>
    <row r="319" spans="1:11" x14ac:dyDescent="0.25">
      <c r="A319" s="23" t="s">
        <v>529</v>
      </c>
      <c r="B319" s="44" t="s">
        <v>519</v>
      </c>
      <c r="C319" s="45" t="s">
        <v>11</v>
      </c>
      <c r="D319" s="27">
        <v>320</v>
      </c>
      <c r="E319" s="55">
        <v>0</v>
      </c>
      <c r="F319" s="27">
        <v>320</v>
      </c>
      <c r="G319" s="8">
        <f t="shared" si="0"/>
        <v>455.31897940250769</v>
      </c>
      <c r="H319" s="29">
        <v>455.32</v>
      </c>
      <c r="I319" s="29">
        <f t="shared" si="75"/>
        <v>0</v>
      </c>
      <c r="J319" s="38">
        <f t="shared" si="76"/>
        <v>455.32</v>
      </c>
      <c r="K319" s="8">
        <f t="shared" si="4"/>
        <v>1.0205974922996575E-3</v>
      </c>
    </row>
    <row r="320" spans="1:11" x14ac:dyDescent="0.25">
      <c r="A320" s="23" t="s">
        <v>530</v>
      </c>
      <c r="B320" s="44" t="s">
        <v>521</v>
      </c>
      <c r="C320" s="45" t="s">
        <v>11</v>
      </c>
      <c r="D320" s="27">
        <v>500</v>
      </c>
      <c r="E320" s="55">
        <v>0</v>
      </c>
      <c r="F320" s="27">
        <v>500</v>
      </c>
      <c r="G320" s="8">
        <f t="shared" si="0"/>
        <v>711.43590531641826</v>
      </c>
      <c r="H320" s="29">
        <v>711.44</v>
      </c>
      <c r="I320" s="29">
        <f t="shared" si="75"/>
        <v>0</v>
      </c>
      <c r="J320" s="38">
        <f t="shared" si="76"/>
        <v>711.44</v>
      </c>
      <c r="K320" s="8">
        <f t="shared" si="4"/>
        <v>4.0946835817976535E-3</v>
      </c>
    </row>
    <row r="321" spans="1:11" x14ac:dyDescent="0.25">
      <c r="A321" s="23" t="s">
        <v>531</v>
      </c>
      <c r="B321" s="44" t="s">
        <v>532</v>
      </c>
      <c r="C321" s="45" t="s">
        <v>11</v>
      </c>
      <c r="D321" s="27">
        <v>690</v>
      </c>
      <c r="E321" s="55">
        <v>0</v>
      </c>
      <c r="F321" s="27">
        <v>690</v>
      </c>
      <c r="G321" s="8">
        <f t="shared" si="0"/>
        <v>981.78154933665724</v>
      </c>
      <c r="H321" s="29">
        <v>981.78</v>
      </c>
      <c r="I321" s="29">
        <f t="shared" si="75"/>
        <v>0</v>
      </c>
      <c r="J321" s="38">
        <f t="shared" si="76"/>
        <v>981.78</v>
      </c>
      <c r="K321" s="8">
        <f t="shared" si="4"/>
        <v>-1.5493366572627565E-3</v>
      </c>
    </row>
    <row r="322" spans="1:11" x14ac:dyDescent="0.25">
      <c r="A322" s="68" t="s">
        <v>533</v>
      </c>
      <c r="B322" s="66"/>
      <c r="C322" s="66"/>
      <c r="D322" s="66"/>
      <c r="E322" s="66"/>
      <c r="F322" s="66"/>
      <c r="G322" s="66"/>
      <c r="H322" s="66"/>
      <c r="I322" s="66"/>
      <c r="J322" s="66"/>
      <c r="K322" s="67"/>
    </row>
    <row r="323" spans="1:11" ht="30" x14ac:dyDescent="0.25">
      <c r="A323" s="23" t="s">
        <v>534</v>
      </c>
      <c r="B323" s="44" t="s">
        <v>535</v>
      </c>
      <c r="C323" s="45" t="s">
        <v>11</v>
      </c>
      <c r="D323" s="27">
        <v>700</v>
      </c>
      <c r="E323" s="55">
        <v>0</v>
      </c>
      <c r="F323" s="27">
        <v>700</v>
      </c>
      <c r="G323" s="8">
        <f t="shared" si="0"/>
        <v>996.01026744298554</v>
      </c>
      <c r="H323" s="29">
        <v>996.01</v>
      </c>
      <c r="I323" s="29">
        <f t="shared" ref="I323" si="77">H323-J323</f>
        <v>0</v>
      </c>
      <c r="J323" s="38">
        <f>H323</f>
        <v>996.01</v>
      </c>
      <c r="K323" s="8">
        <f t="shared" ref="K323:K361" si="78">H323-G323</f>
        <v>-2.6744298554604029E-4</v>
      </c>
    </row>
    <row r="324" spans="1:11" ht="30" x14ac:dyDescent="0.25">
      <c r="A324" s="23" t="s">
        <v>536</v>
      </c>
      <c r="B324" s="44" t="s">
        <v>537</v>
      </c>
      <c r="C324" s="45"/>
      <c r="D324" s="27"/>
      <c r="E324" s="55"/>
      <c r="F324" s="27"/>
      <c r="G324" s="8"/>
      <c r="H324" s="29"/>
      <c r="I324" s="29"/>
      <c r="J324" s="29"/>
      <c r="K324" s="8"/>
    </row>
    <row r="325" spans="1:11" ht="30" x14ac:dyDescent="0.25">
      <c r="A325" s="23" t="s">
        <v>538</v>
      </c>
      <c r="B325" s="44" t="s">
        <v>539</v>
      </c>
      <c r="C325" s="45" t="s">
        <v>11</v>
      </c>
      <c r="D325" s="27">
        <v>160</v>
      </c>
      <c r="E325" s="55">
        <v>0</v>
      </c>
      <c r="F325" s="27">
        <v>160</v>
      </c>
      <c r="G325" s="8">
        <f t="shared" si="0"/>
        <v>227.65948970125385</v>
      </c>
      <c r="H325" s="29">
        <v>227.66</v>
      </c>
      <c r="I325" s="29">
        <f t="shared" ref="I325:I335" si="79">H325-J325</f>
        <v>0</v>
      </c>
      <c r="J325" s="38">
        <f t="shared" ref="J325:J335" si="80">H325</f>
        <v>227.66</v>
      </c>
      <c r="K325" s="8">
        <f t="shared" si="78"/>
        <v>5.1029874614982873E-4</v>
      </c>
    </row>
    <row r="326" spans="1:11" ht="30" x14ac:dyDescent="0.25">
      <c r="A326" s="23" t="s">
        <v>540</v>
      </c>
      <c r="B326" s="44" t="s">
        <v>541</v>
      </c>
      <c r="C326" s="45" t="s">
        <v>11</v>
      </c>
      <c r="D326" s="10">
        <v>90</v>
      </c>
      <c r="E326" s="55">
        <v>0</v>
      </c>
      <c r="F326" s="10">
        <v>90</v>
      </c>
      <c r="G326" s="8">
        <f t="shared" si="0"/>
        <v>128.05846295695528</v>
      </c>
      <c r="H326" s="37">
        <v>128.06</v>
      </c>
      <c r="I326" s="29">
        <f t="shared" si="79"/>
        <v>0</v>
      </c>
      <c r="J326" s="38">
        <f t="shared" si="80"/>
        <v>128.06</v>
      </c>
      <c r="K326" s="8">
        <f t="shared" si="78"/>
        <v>1.5370430447205763E-3</v>
      </c>
    </row>
    <row r="327" spans="1:11" x14ac:dyDescent="0.25">
      <c r="A327" s="23" t="s">
        <v>542</v>
      </c>
      <c r="B327" s="44" t="s">
        <v>543</v>
      </c>
      <c r="C327" s="45" t="s">
        <v>642</v>
      </c>
      <c r="D327" s="10">
        <v>90</v>
      </c>
      <c r="E327" s="55">
        <v>0</v>
      </c>
      <c r="F327" s="10">
        <v>90</v>
      </c>
      <c r="G327" s="8">
        <f t="shared" si="0"/>
        <v>128.05846295695528</v>
      </c>
      <c r="H327" s="37">
        <v>128.06</v>
      </c>
      <c r="I327" s="29">
        <f t="shared" si="79"/>
        <v>0</v>
      </c>
      <c r="J327" s="38">
        <f t="shared" si="80"/>
        <v>128.06</v>
      </c>
      <c r="K327" s="8">
        <f t="shared" si="78"/>
        <v>1.5370430447205763E-3</v>
      </c>
    </row>
    <row r="328" spans="1:11" ht="30" x14ac:dyDescent="0.25">
      <c r="A328" s="23" t="s">
        <v>544</v>
      </c>
      <c r="B328" s="44" t="s">
        <v>545</v>
      </c>
      <c r="C328" s="45" t="s">
        <v>11</v>
      </c>
      <c r="D328" s="10">
        <v>90</v>
      </c>
      <c r="E328" s="55">
        <v>0</v>
      </c>
      <c r="F328" s="10">
        <v>90</v>
      </c>
      <c r="G328" s="8">
        <f t="shared" si="0"/>
        <v>128.05846295695528</v>
      </c>
      <c r="H328" s="37">
        <v>128.06</v>
      </c>
      <c r="I328" s="29">
        <f t="shared" si="79"/>
        <v>0</v>
      </c>
      <c r="J328" s="38">
        <f t="shared" si="80"/>
        <v>128.06</v>
      </c>
      <c r="K328" s="8">
        <f t="shared" si="78"/>
        <v>1.5370430447205763E-3</v>
      </c>
    </row>
    <row r="329" spans="1:11" ht="30" x14ac:dyDescent="0.25">
      <c r="A329" s="23" t="s">
        <v>546</v>
      </c>
      <c r="B329" s="44" t="s">
        <v>547</v>
      </c>
      <c r="C329" s="45" t="s">
        <v>641</v>
      </c>
      <c r="D329" s="10">
        <v>800</v>
      </c>
      <c r="E329" s="55">
        <v>0</v>
      </c>
      <c r="F329" s="10">
        <v>800</v>
      </c>
      <c r="G329" s="8">
        <f t="shared" si="0"/>
        <v>1138.2974485062691</v>
      </c>
      <c r="H329" s="37">
        <v>1138.3</v>
      </c>
      <c r="I329" s="29">
        <f t="shared" si="79"/>
        <v>0</v>
      </c>
      <c r="J329" s="38">
        <f t="shared" si="80"/>
        <v>1138.3</v>
      </c>
      <c r="K329" s="8">
        <f t="shared" si="78"/>
        <v>2.5514937308344088E-3</v>
      </c>
    </row>
    <row r="330" spans="1:11" ht="30" x14ac:dyDescent="0.25">
      <c r="A330" s="23" t="s">
        <v>549</v>
      </c>
      <c r="B330" s="44" t="s">
        <v>550</v>
      </c>
      <c r="C330" s="45" t="s">
        <v>551</v>
      </c>
      <c r="D330" s="10">
        <v>350</v>
      </c>
      <c r="E330" s="55">
        <v>0</v>
      </c>
      <c r="F330" s="10">
        <v>350</v>
      </c>
      <c r="G330" s="8">
        <f t="shared" si="0"/>
        <v>498.00513372149277</v>
      </c>
      <c r="H330" s="37">
        <v>498.01</v>
      </c>
      <c r="I330" s="29">
        <f t="shared" si="79"/>
        <v>0</v>
      </c>
      <c r="J330" s="38">
        <f t="shared" si="80"/>
        <v>498.01</v>
      </c>
      <c r="K330" s="8">
        <f t="shared" si="78"/>
        <v>4.8662785072224324E-3</v>
      </c>
    </row>
    <row r="331" spans="1:11" ht="30" x14ac:dyDescent="0.25">
      <c r="A331" s="23" t="s">
        <v>552</v>
      </c>
      <c r="B331" s="44" t="s">
        <v>553</v>
      </c>
      <c r="C331" s="45" t="s">
        <v>554</v>
      </c>
      <c r="D331" s="10">
        <v>160</v>
      </c>
      <c r="E331" s="55">
        <v>0</v>
      </c>
      <c r="F331" s="10">
        <v>160</v>
      </c>
      <c r="G331" s="8">
        <f t="shared" si="0"/>
        <v>227.65948970125385</v>
      </c>
      <c r="H331" s="37">
        <v>227.66</v>
      </c>
      <c r="I331" s="29">
        <f t="shared" si="79"/>
        <v>0</v>
      </c>
      <c r="J331" s="38">
        <f t="shared" si="80"/>
        <v>227.66</v>
      </c>
      <c r="K331" s="8">
        <f t="shared" si="78"/>
        <v>5.1029874614982873E-4</v>
      </c>
    </row>
    <row r="332" spans="1:11" ht="30" x14ac:dyDescent="0.25">
      <c r="A332" s="23" t="s">
        <v>555</v>
      </c>
      <c r="B332" s="44" t="s">
        <v>556</v>
      </c>
      <c r="C332" s="45" t="s">
        <v>557</v>
      </c>
      <c r="D332" s="10">
        <v>50</v>
      </c>
      <c r="E332" s="55">
        <v>0</v>
      </c>
      <c r="F332" s="10">
        <v>50</v>
      </c>
      <c r="G332" s="8">
        <f t="shared" si="0"/>
        <v>71.14359053164182</v>
      </c>
      <c r="H332" s="37">
        <v>71.14</v>
      </c>
      <c r="I332" s="29">
        <f t="shared" si="79"/>
        <v>0</v>
      </c>
      <c r="J332" s="38">
        <f t="shared" si="80"/>
        <v>71.14</v>
      </c>
      <c r="K332" s="8">
        <f t="shared" si="78"/>
        <v>-3.5905316418194388E-3</v>
      </c>
    </row>
    <row r="333" spans="1:11" ht="45" x14ac:dyDescent="0.25">
      <c r="A333" s="23" t="s">
        <v>558</v>
      </c>
      <c r="B333" s="44" t="s">
        <v>559</v>
      </c>
      <c r="C333" s="45" t="s">
        <v>560</v>
      </c>
      <c r="D333" s="10">
        <v>500</v>
      </c>
      <c r="E333" s="55">
        <v>0</v>
      </c>
      <c r="F333" s="10">
        <v>500</v>
      </c>
      <c r="G333" s="8">
        <f t="shared" si="0"/>
        <v>711.43590531641826</v>
      </c>
      <c r="H333" s="37">
        <v>711.44</v>
      </c>
      <c r="I333" s="29">
        <f t="shared" si="79"/>
        <v>0</v>
      </c>
      <c r="J333" s="38">
        <f t="shared" si="80"/>
        <v>711.44</v>
      </c>
      <c r="K333" s="8">
        <f t="shared" si="78"/>
        <v>4.0946835817976535E-3</v>
      </c>
    </row>
    <row r="334" spans="1:11" x14ac:dyDescent="0.25">
      <c r="A334" s="23" t="s">
        <v>561</v>
      </c>
      <c r="B334" s="44" t="s">
        <v>562</v>
      </c>
      <c r="C334" s="45" t="s">
        <v>548</v>
      </c>
      <c r="D334" s="10">
        <v>650</v>
      </c>
      <c r="E334" s="55">
        <v>0</v>
      </c>
      <c r="F334" s="10">
        <v>650</v>
      </c>
      <c r="G334" s="8">
        <f t="shared" si="0"/>
        <v>924.86667691134369</v>
      </c>
      <c r="H334" s="37">
        <v>924.87</v>
      </c>
      <c r="I334" s="29">
        <f t="shared" si="79"/>
        <v>0</v>
      </c>
      <c r="J334" s="38">
        <f t="shared" si="80"/>
        <v>924.87</v>
      </c>
      <c r="K334" s="8">
        <f t="shared" si="78"/>
        <v>3.3230886563160311E-3</v>
      </c>
    </row>
    <row r="335" spans="1:11" x14ac:dyDescent="0.25">
      <c r="A335" s="23" t="s">
        <v>563</v>
      </c>
      <c r="B335" s="44" t="s">
        <v>564</v>
      </c>
      <c r="C335" s="45" t="s">
        <v>11</v>
      </c>
      <c r="D335" s="10">
        <v>350</v>
      </c>
      <c r="E335" s="55">
        <v>0</v>
      </c>
      <c r="F335" s="10">
        <v>350</v>
      </c>
      <c r="G335" s="8">
        <f t="shared" si="0"/>
        <v>498.00513372149277</v>
      </c>
      <c r="H335" s="37">
        <v>498.01</v>
      </c>
      <c r="I335" s="29">
        <f t="shared" si="79"/>
        <v>0</v>
      </c>
      <c r="J335" s="38">
        <f t="shared" si="80"/>
        <v>498.01</v>
      </c>
      <c r="K335" s="8">
        <f t="shared" si="78"/>
        <v>4.8662785072224324E-3</v>
      </c>
    </row>
    <row r="336" spans="1:11" x14ac:dyDescent="0.25">
      <c r="A336" s="65" t="s">
        <v>565</v>
      </c>
      <c r="B336" s="66"/>
      <c r="C336" s="66"/>
      <c r="D336" s="66"/>
      <c r="E336" s="66"/>
      <c r="F336" s="66"/>
      <c r="G336" s="66"/>
      <c r="H336" s="66"/>
      <c r="I336" s="66"/>
      <c r="J336" s="66"/>
      <c r="K336" s="67"/>
    </row>
    <row r="337" spans="1:11" ht="30" x14ac:dyDescent="0.25">
      <c r="A337" s="23" t="s">
        <v>566</v>
      </c>
      <c r="B337" s="44" t="s">
        <v>567</v>
      </c>
      <c r="C337" s="45"/>
      <c r="D337" s="10"/>
      <c r="E337" s="45"/>
      <c r="F337" s="10"/>
      <c r="G337" s="8"/>
      <c r="H337" s="10"/>
      <c r="I337" s="10"/>
      <c r="J337" s="10"/>
      <c r="K337" s="8"/>
    </row>
    <row r="338" spans="1:11" x14ac:dyDescent="0.25">
      <c r="A338" s="23" t="s">
        <v>568</v>
      </c>
      <c r="B338" s="44" t="s">
        <v>569</v>
      </c>
      <c r="C338" s="54" t="s">
        <v>11</v>
      </c>
      <c r="D338" s="10">
        <v>1000</v>
      </c>
      <c r="E338" s="55">
        <v>0</v>
      </c>
      <c r="F338" s="10">
        <v>1000</v>
      </c>
      <c r="G338" s="8">
        <f t="shared" si="0"/>
        <v>1422.8718106328365</v>
      </c>
      <c r="H338" s="10">
        <v>1422.87</v>
      </c>
      <c r="I338" s="29">
        <f t="shared" ref="I338:I342" si="81">H338-J338</f>
        <v>0</v>
      </c>
      <c r="J338" s="38">
        <f t="shared" ref="J338:J342" si="82">H338</f>
        <v>1422.87</v>
      </c>
      <c r="K338" s="8">
        <f t="shared" si="78"/>
        <v>-1.8106328366229718E-3</v>
      </c>
    </row>
    <row r="339" spans="1:11" x14ac:dyDescent="0.25">
      <c r="A339" s="23" t="s">
        <v>570</v>
      </c>
      <c r="B339" s="44" t="s">
        <v>571</v>
      </c>
      <c r="C339" s="54" t="s">
        <v>11</v>
      </c>
      <c r="D339" s="10">
        <v>2500</v>
      </c>
      <c r="E339" s="55">
        <v>0</v>
      </c>
      <c r="F339" s="10">
        <v>2500</v>
      </c>
      <c r="G339" s="8">
        <f t="shared" si="0"/>
        <v>3557.1795265820911</v>
      </c>
      <c r="H339" s="10">
        <v>3557.18</v>
      </c>
      <c r="I339" s="29">
        <f t="shared" si="81"/>
        <v>0</v>
      </c>
      <c r="J339" s="38">
        <f t="shared" si="82"/>
        <v>3557.18</v>
      </c>
      <c r="K339" s="8">
        <f t="shared" si="78"/>
        <v>4.7341790877908352E-4</v>
      </c>
    </row>
    <row r="340" spans="1:11" x14ac:dyDescent="0.25">
      <c r="A340" s="23" t="s">
        <v>572</v>
      </c>
      <c r="B340" s="44" t="s">
        <v>573</v>
      </c>
      <c r="C340" s="54" t="s">
        <v>11</v>
      </c>
      <c r="D340" s="10">
        <v>5000</v>
      </c>
      <c r="E340" s="55">
        <v>0</v>
      </c>
      <c r="F340" s="10">
        <v>5000</v>
      </c>
      <c r="G340" s="8">
        <f t="shared" si="0"/>
        <v>7114.3590531641821</v>
      </c>
      <c r="H340" s="10">
        <v>7114.36</v>
      </c>
      <c r="I340" s="29">
        <f t="shared" si="81"/>
        <v>0</v>
      </c>
      <c r="J340" s="38">
        <f t="shared" si="82"/>
        <v>7114.36</v>
      </c>
      <c r="K340" s="8">
        <f t="shared" si="78"/>
        <v>9.4683581755816704E-4</v>
      </c>
    </row>
    <row r="341" spans="1:11" x14ac:dyDescent="0.25">
      <c r="A341" s="23" t="s">
        <v>574</v>
      </c>
      <c r="B341" s="44" t="s">
        <v>575</v>
      </c>
      <c r="C341" s="54" t="s">
        <v>11</v>
      </c>
      <c r="D341" s="10">
        <v>10000</v>
      </c>
      <c r="E341" s="55">
        <v>0</v>
      </c>
      <c r="F341" s="10">
        <v>10000</v>
      </c>
      <c r="G341" s="8">
        <f t="shared" si="0"/>
        <v>14228.718106328364</v>
      </c>
      <c r="H341" s="10">
        <v>14228.72</v>
      </c>
      <c r="I341" s="29">
        <f t="shared" si="81"/>
        <v>0</v>
      </c>
      <c r="J341" s="38">
        <f t="shared" si="82"/>
        <v>14228.72</v>
      </c>
      <c r="K341" s="8">
        <f t="shared" si="78"/>
        <v>1.8936716351163341E-3</v>
      </c>
    </row>
    <row r="342" spans="1:11" x14ac:dyDescent="0.25">
      <c r="A342" s="23" t="s">
        <v>576</v>
      </c>
      <c r="B342" s="44" t="s">
        <v>577</v>
      </c>
      <c r="C342" s="54" t="s">
        <v>11</v>
      </c>
      <c r="D342" s="10">
        <v>15000</v>
      </c>
      <c r="E342" s="55">
        <v>0</v>
      </c>
      <c r="F342" s="10">
        <v>15000</v>
      </c>
      <c r="G342" s="8">
        <f t="shared" si="0"/>
        <v>21343.077159492546</v>
      </c>
      <c r="H342" s="10">
        <v>21343.08</v>
      </c>
      <c r="I342" s="29">
        <f t="shared" si="81"/>
        <v>0</v>
      </c>
      <c r="J342" s="38">
        <f t="shared" si="82"/>
        <v>21343.08</v>
      </c>
      <c r="K342" s="8">
        <f t="shared" si="78"/>
        <v>2.8405074554029852E-3</v>
      </c>
    </row>
    <row r="343" spans="1:11" ht="30" x14ac:dyDescent="0.25">
      <c r="A343" s="23" t="s">
        <v>578</v>
      </c>
      <c r="B343" s="44" t="s">
        <v>579</v>
      </c>
      <c r="C343" s="54"/>
      <c r="D343" s="10"/>
      <c r="E343" s="55"/>
      <c r="F343" s="10"/>
      <c r="G343" s="8"/>
      <c r="H343" s="10"/>
      <c r="I343" s="10"/>
      <c r="J343" s="10"/>
      <c r="K343" s="8"/>
    </row>
    <row r="344" spans="1:11" x14ac:dyDescent="0.25">
      <c r="A344" s="23" t="s">
        <v>580</v>
      </c>
      <c r="B344" s="44" t="s">
        <v>569</v>
      </c>
      <c r="C344" s="54" t="s">
        <v>11</v>
      </c>
      <c r="D344" s="10">
        <v>500</v>
      </c>
      <c r="E344" s="55">
        <v>0</v>
      </c>
      <c r="F344" s="10">
        <v>500</v>
      </c>
      <c r="G344" s="8">
        <f t="shared" si="0"/>
        <v>711.43590531641826</v>
      </c>
      <c r="H344" s="10">
        <v>711.44</v>
      </c>
      <c r="I344" s="29">
        <f t="shared" ref="I344:I348" si="83">H344-J344</f>
        <v>0</v>
      </c>
      <c r="J344" s="38">
        <f t="shared" ref="J344:J348" si="84">H344</f>
        <v>711.44</v>
      </c>
      <c r="K344" s="8">
        <f t="shared" si="78"/>
        <v>4.0946835817976535E-3</v>
      </c>
    </row>
    <row r="345" spans="1:11" x14ac:dyDescent="0.25">
      <c r="A345" s="23" t="s">
        <v>581</v>
      </c>
      <c r="B345" s="44" t="s">
        <v>571</v>
      </c>
      <c r="C345" s="54" t="s">
        <v>11</v>
      </c>
      <c r="D345" s="10">
        <v>1250</v>
      </c>
      <c r="E345" s="55">
        <v>0</v>
      </c>
      <c r="F345" s="10">
        <v>1250</v>
      </c>
      <c r="G345" s="8">
        <f t="shared" si="0"/>
        <v>1778.5897632910455</v>
      </c>
      <c r="H345" s="10">
        <v>1778.59</v>
      </c>
      <c r="I345" s="29">
        <f t="shared" si="83"/>
        <v>0</v>
      </c>
      <c r="J345" s="38">
        <f t="shared" si="84"/>
        <v>1778.59</v>
      </c>
      <c r="K345" s="8">
        <f t="shared" si="78"/>
        <v>2.3670895438954176E-4</v>
      </c>
    </row>
    <row r="346" spans="1:11" x14ac:dyDescent="0.25">
      <c r="A346" s="23" t="s">
        <v>582</v>
      </c>
      <c r="B346" s="44" t="s">
        <v>573</v>
      </c>
      <c r="C346" s="54" t="s">
        <v>11</v>
      </c>
      <c r="D346" s="10">
        <v>2500</v>
      </c>
      <c r="E346" s="55">
        <v>0</v>
      </c>
      <c r="F346" s="10">
        <v>2500</v>
      </c>
      <c r="G346" s="8">
        <f t="shared" si="0"/>
        <v>3557.1795265820911</v>
      </c>
      <c r="H346" s="10">
        <v>3557.18</v>
      </c>
      <c r="I346" s="29">
        <f t="shared" si="83"/>
        <v>0</v>
      </c>
      <c r="J346" s="38">
        <f t="shared" si="84"/>
        <v>3557.18</v>
      </c>
      <c r="K346" s="8">
        <f t="shared" si="78"/>
        <v>4.7341790877908352E-4</v>
      </c>
    </row>
    <row r="347" spans="1:11" x14ac:dyDescent="0.25">
      <c r="A347" s="23" t="s">
        <v>583</v>
      </c>
      <c r="B347" s="44" t="s">
        <v>575</v>
      </c>
      <c r="C347" s="54" t="s">
        <v>11</v>
      </c>
      <c r="D347" s="10">
        <v>5000</v>
      </c>
      <c r="E347" s="55">
        <v>0</v>
      </c>
      <c r="F347" s="10">
        <v>5000</v>
      </c>
      <c r="G347" s="8">
        <f t="shared" si="0"/>
        <v>7114.3590531641821</v>
      </c>
      <c r="H347" s="10">
        <v>7114.36</v>
      </c>
      <c r="I347" s="29">
        <f t="shared" si="83"/>
        <v>0</v>
      </c>
      <c r="J347" s="38">
        <f t="shared" si="84"/>
        <v>7114.36</v>
      </c>
      <c r="K347" s="8">
        <f t="shared" si="78"/>
        <v>9.4683581755816704E-4</v>
      </c>
    </row>
    <row r="348" spans="1:11" x14ac:dyDescent="0.25">
      <c r="A348" s="23" t="s">
        <v>584</v>
      </c>
      <c r="B348" s="44" t="s">
        <v>577</v>
      </c>
      <c r="C348" s="54" t="s">
        <v>11</v>
      </c>
      <c r="D348" s="10">
        <v>7500</v>
      </c>
      <c r="E348" s="55">
        <v>0</v>
      </c>
      <c r="F348" s="10">
        <v>7500</v>
      </c>
      <c r="G348" s="8">
        <f t="shared" si="0"/>
        <v>10671.538579746273</v>
      </c>
      <c r="H348" s="10">
        <v>10671.54</v>
      </c>
      <c r="I348" s="29">
        <f t="shared" si="83"/>
        <v>0</v>
      </c>
      <c r="J348" s="38">
        <f t="shared" si="84"/>
        <v>10671.54</v>
      </c>
      <c r="K348" s="8">
        <f t="shared" si="78"/>
        <v>1.4202537277014926E-3</v>
      </c>
    </row>
    <row r="349" spans="1:11" x14ac:dyDescent="0.25">
      <c r="A349" s="65" t="s">
        <v>585</v>
      </c>
      <c r="B349" s="66"/>
      <c r="C349" s="66"/>
      <c r="D349" s="66"/>
      <c r="E349" s="66"/>
      <c r="F349" s="66"/>
      <c r="G349" s="66"/>
      <c r="H349" s="66"/>
      <c r="I349" s="66"/>
      <c r="J349" s="66"/>
      <c r="K349" s="67"/>
    </row>
    <row r="350" spans="1:11" ht="30" x14ac:dyDescent="0.25">
      <c r="A350" s="23" t="s">
        <v>586</v>
      </c>
      <c r="B350" s="44" t="s">
        <v>587</v>
      </c>
      <c r="C350" s="45"/>
      <c r="D350" s="10"/>
      <c r="E350" s="45"/>
      <c r="F350" s="10"/>
      <c r="G350" s="8"/>
      <c r="H350" s="10"/>
      <c r="I350" s="10"/>
      <c r="J350" s="10"/>
      <c r="K350" s="8"/>
    </row>
    <row r="351" spans="1:11" x14ac:dyDescent="0.25">
      <c r="A351" s="23" t="s">
        <v>588</v>
      </c>
      <c r="B351" s="44" t="s">
        <v>515</v>
      </c>
      <c r="C351" s="45" t="s">
        <v>264</v>
      </c>
      <c r="D351" s="10">
        <v>35</v>
      </c>
      <c r="E351" s="55">
        <v>0</v>
      </c>
      <c r="F351" s="10">
        <v>35</v>
      </c>
      <c r="G351" s="8">
        <f t="shared" si="0"/>
        <v>49.800513372149275</v>
      </c>
      <c r="H351" s="38">
        <v>49.8</v>
      </c>
      <c r="I351" s="29">
        <f t="shared" ref="I351:I358" si="85">H351-J351</f>
        <v>0</v>
      </c>
      <c r="J351" s="38">
        <f>H351</f>
        <v>49.8</v>
      </c>
      <c r="K351" s="8">
        <f t="shared" si="78"/>
        <v>-5.1337214927826835E-4</v>
      </c>
    </row>
    <row r="352" spans="1:11" x14ac:dyDescent="0.25">
      <c r="A352" s="23" t="s">
        <v>589</v>
      </c>
      <c r="B352" s="44" t="s">
        <v>517</v>
      </c>
      <c r="C352" s="45" t="s">
        <v>264</v>
      </c>
      <c r="D352" s="10">
        <v>90</v>
      </c>
      <c r="E352" s="55">
        <v>0</v>
      </c>
      <c r="F352" s="10">
        <v>90</v>
      </c>
      <c r="G352" s="8">
        <f t="shared" si="0"/>
        <v>128.05846295695528</v>
      </c>
      <c r="H352" s="10">
        <v>128.06</v>
      </c>
      <c r="I352" s="29">
        <f t="shared" si="85"/>
        <v>0</v>
      </c>
      <c r="J352" s="38">
        <f t="shared" ref="J352:J358" si="86">H352</f>
        <v>128.06</v>
      </c>
      <c r="K352" s="8">
        <f t="shared" si="78"/>
        <v>1.5370430447205763E-3</v>
      </c>
    </row>
    <row r="353" spans="1:11" x14ac:dyDescent="0.25">
      <c r="A353" s="23" t="s">
        <v>590</v>
      </c>
      <c r="B353" s="44" t="s">
        <v>519</v>
      </c>
      <c r="C353" s="45" t="s">
        <v>264</v>
      </c>
      <c r="D353" s="10">
        <v>205</v>
      </c>
      <c r="E353" s="55">
        <v>0</v>
      </c>
      <c r="F353" s="10">
        <v>205</v>
      </c>
      <c r="G353" s="8">
        <f t="shared" si="0"/>
        <v>291.68872117973149</v>
      </c>
      <c r="H353" s="10">
        <v>291.69</v>
      </c>
      <c r="I353" s="29">
        <f t="shared" si="85"/>
        <v>0</v>
      </c>
      <c r="J353" s="38">
        <f t="shared" si="86"/>
        <v>291.69</v>
      </c>
      <c r="K353" s="8">
        <f t="shared" si="78"/>
        <v>1.2788202685101169E-3</v>
      </c>
    </row>
    <row r="354" spans="1:11" x14ac:dyDescent="0.25">
      <c r="A354" s="23" t="s">
        <v>591</v>
      </c>
      <c r="B354" s="44" t="s">
        <v>521</v>
      </c>
      <c r="C354" s="45" t="s">
        <v>264</v>
      </c>
      <c r="D354" s="10">
        <v>1200</v>
      </c>
      <c r="E354" s="55">
        <v>0</v>
      </c>
      <c r="F354" s="10">
        <v>1200</v>
      </c>
      <c r="G354" s="8">
        <f t="shared" si="0"/>
        <v>1707.4461727594039</v>
      </c>
      <c r="H354" s="10">
        <v>1707.45</v>
      </c>
      <c r="I354" s="29">
        <f t="shared" si="85"/>
        <v>0</v>
      </c>
      <c r="J354" s="38">
        <f t="shared" si="86"/>
        <v>1707.45</v>
      </c>
      <c r="K354" s="8">
        <f t="shared" si="78"/>
        <v>3.8272405961379263E-3</v>
      </c>
    </row>
    <row r="355" spans="1:11" x14ac:dyDescent="0.25">
      <c r="A355" s="23" t="s">
        <v>592</v>
      </c>
      <c r="B355" s="44" t="s">
        <v>291</v>
      </c>
      <c r="C355" s="45" t="s">
        <v>264</v>
      </c>
      <c r="D355" s="10">
        <v>1500</v>
      </c>
      <c r="E355" s="55">
        <v>0</v>
      </c>
      <c r="F355" s="10">
        <v>1500</v>
      </c>
      <c r="G355" s="8">
        <f t="shared" si="0"/>
        <v>2134.3077159492545</v>
      </c>
      <c r="H355" s="10">
        <v>2134.31</v>
      </c>
      <c r="I355" s="29">
        <f t="shared" si="85"/>
        <v>0</v>
      </c>
      <c r="J355" s="38">
        <f t="shared" si="86"/>
        <v>2134.31</v>
      </c>
      <c r="K355" s="8">
        <f t="shared" si="78"/>
        <v>2.2840507454020553E-3</v>
      </c>
    </row>
    <row r="356" spans="1:11" x14ac:dyDescent="0.25">
      <c r="A356" s="23" t="s">
        <v>593</v>
      </c>
      <c r="B356" s="44" t="s">
        <v>594</v>
      </c>
      <c r="C356" s="45" t="s">
        <v>264</v>
      </c>
      <c r="D356" s="10">
        <v>30</v>
      </c>
      <c r="E356" s="55">
        <v>0</v>
      </c>
      <c r="F356" s="10">
        <v>30</v>
      </c>
      <c r="G356" s="8">
        <f t="shared" si="0"/>
        <v>42.686154318985096</v>
      </c>
      <c r="H356" s="10">
        <v>42.69</v>
      </c>
      <c r="I356" s="29">
        <f t="shared" si="85"/>
        <v>0</v>
      </c>
      <c r="J356" s="38">
        <f t="shared" si="86"/>
        <v>42.69</v>
      </c>
      <c r="K356" s="8">
        <f t="shared" si="78"/>
        <v>3.8456810149014586E-3</v>
      </c>
    </row>
    <row r="357" spans="1:11" x14ac:dyDescent="0.25">
      <c r="A357" s="23" t="s">
        <v>595</v>
      </c>
      <c r="B357" s="44" t="s">
        <v>596</v>
      </c>
      <c r="C357" s="45" t="s">
        <v>264</v>
      </c>
      <c r="D357" s="10">
        <v>80</v>
      </c>
      <c r="E357" s="55">
        <v>0</v>
      </c>
      <c r="F357" s="10">
        <v>80</v>
      </c>
      <c r="G357" s="8">
        <f t="shared" si="0"/>
        <v>113.82974485062692</v>
      </c>
      <c r="H357" s="10">
        <v>113.83</v>
      </c>
      <c r="I357" s="29">
        <f t="shared" si="85"/>
        <v>0</v>
      </c>
      <c r="J357" s="38">
        <f t="shared" si="86"/>
        <v>113.83</v>
      </c>
      <c r="K357" s="8">
        <f t="shared" si="78"/>
        <v>2.5514937307491437E-4</v>
      </c>
    </row>
    <row r="358" spans="1:11" x14ac:dyDescent="0.25">
      <c r="A358" s="23" t="s">
        <v>597</v>
      </c>
      <c r="B358" s="44" t="s">
        <v>598</v>
      </c>
      <c r="C358" s="45" t="s">
        <v>599</v>
      </c>
      <c r="D358" s="10">
        <v>50</v>
      </c>
      <c r="E358" s="55">
        <v>0</v>
      </c>
      <c r="F358" s="10">
        <v>50</v>
      </c>
      <c r="G358" s="8">
        <f t="shared" si="0"/>
        <v>71.14359053164182</v>
      </c>
      <c r="H358" s="10">
        <v>71.14</v>
      </c>
      <c r="I358" s="29">
        <f t="shared" si="85"/>
        <v>0</v>
      </c>
      <c r="J358" s="38">
        <f t="shared" si="86"/>
        <v>71.14</v>
      </c>
      <c r="K358" s="8">
        <f t="shared" si="78"/>
        <v>-3.5905316418194388E-3</v>
      </c>
    </row>
    <row r="359" spans="1:11" x14ac:dyDescent="0.25">
      <c r="A359" s="65" t="s">
        <v>600</v>
      </c>
      <c r="B359" s="66"/>
      <c r="C359" s="66"/>
      <c r="D359" s="66"/>
      <c r="E359" s="66"/>
      <c r="F359" s="66"/>
      <c r="G359" s="66"/>
      <c r="H359" s="66"/>
      <c r="I359" s="66"/>
      <c r="J359" s="66"/>
      <c r="K359" s="67"/>
    </row>
    <row r="360" spans="1:11" ht="30" x14ac:dyDescent="0.25">
      <c r="A360" s="23" t="s">
        <v>601</v>
      </c>
      <c r="B360" s="44" t="s">
        <v>602</v>
      </c>
      <c r="C360" s="45" t="s">
        <v>603</v>
      </c>
      <c r="D360" s="56">
        <v>2</v>
      </c>
      <c r="E360" s="56">
        <f>D360*21%</f>
        <v>0.42</v>
      </c>
      <c r="F360" s="10">
        <v>2.42</v>
      </c>
      <c r="G360" s="8">
        <f t="shared" si="0"/>
        <v>3.4433497817314644</v>
      </c>
      <c r="H360" s="10">
        <v>3.44</v>
      </c>
      <c r="I360" s="29">
        <f t="shared" ref="I360:I361" si="87">H360-J360</f>
        <v>0.59702479338842984</v>
      </c>
      <c r="J360" s="38">
        <f>H360/1.21</f>
        <v>2.8429752066115701</v>
      </c>
      <c r="K360" s="8">
        <f t="shared" si="78"/>
        <v>-3.3497817314644962E-3</v>
      </c>
    </row>
    <row r="361" spans="1:11" x14ac:dyDescent="0.25">
      <c r="A361" s="23" t="s">
        <v>604</v>
      </c>
      <c r="B361" s="44" t="s">
        <v>605</v>
      </c>
      <c r="C361" s="45" t="s">
        <v>606</v>
      </c>
      <c r="D361" s="55">
        <v>0.2</v>
      </c>
      <c r="E361" s="55">
        <f>D361*21%</f>
        <v>4.2000000000000003E-2</v>
      </c>
      <c r="F361" s="38">
        <f>0.2*1.21</f>
        <v>0.24199999999999999</v>
      </c>
      <c r="G361" s="8">
        <f t="shared" si="0"/>
        <v>0.3443349781731464</v>
      </c>
      <c r="H361" s="10">
        <v>0.34</v>
      </c>
      <c r="I361" s="29">
        <f t="shared" si="87"/>
        <v>5.9008264462809934E-2</v>
      </c>
      <c r="J361" s="38">
        <f>H361/1.21</f>
        <v>0.28099173553719009</v>
      </c>
      <c r="K361" s="8">
        <f t="shared" si="78"/>
        <v>-4.3349781731463755E-3</v>
      </c>
    </row>
    <row r="362" spans="1:11" ht="36" customHeight="1" x14ac:dyDescent="0.25"/>
    <row r="363" spans="1:11" x14ac:dyDescent="0.25">
      <c r="A363" s="11"/>
      <c r="B363" s="12"/>
      <c r="C363" s="12"/>
      <c r="D363" s="12"/>
      <c r="E363" s="12"/>
      <c r="F363" s="12"/>
      <c r="G363" s="13"/>
      <c r="H363" s="12"/>
      <c r="I363" s="12"/>
      <c r="J363" s="12"/>
      <c r="K363" s="13"/>
    </row>
    <row r="364" spans="1:11" x14ac:dyDescent="0.25">
      <c r="A364" s="14"/>
      <c r="B364" s="15" t="s">
        <v>621</v>
      </c>
      <c r="C364" s="15"/>
      <c r="D364" s="79" t="s">
        <v>643</v>
      </c>
      <c r="E364" s="79"/>
      <c r="F364" s="79"/>
      <c r="G364" s="16"/>
      <c r="H364" s="79" t="s">
        <v>622</v>
      </c>
      <c r="I364" s="79"/>
      <c r="J364" s="79"/>
      <c r="K364" s="79"/>
    </row>
    <row r="365" spans="1:11" x14ac:dyDescent="0.25">
      <c r="A365" s="12"/>
      <c r="B365" s="12"/>
      <c r="C365" s="12"/>
      <c r="D365" s="104" t="s">
        <v>5</v>
      </c>
      <c r="E365" s="104"/>
      <c r="F365" s="104"/>
      <c r="G365" s="12"/>
      <c r="H365" s="12"/>
      <c r="I365" s="12"/>
      <c r="J365" s="12"/>
      <c r="K365" s="12"/>
    </row>
    <row r="366" spans="1:11" x14ac:dyDescent="0.25">
      <c r="A366" s="4"/>
      <c r="B366" s="4"/>
      <c r="C366" s="4"/>
      <c r="D366" s="4"/>
      <c r="E366" s="4"/>
      <c r="F366" s="4"/>
      <c r="G366" s="4"/>
      <c r="H366" s="4"/>
      <c r="I366" s="4"/>
      <c r="J366" s="4"/>
      <c r="K366" s="4"/>
    </row>
    <row r="367" spans="1:11" ht="51.75" customHeight="1" x14ac:dyDescent="0.25">
      <c r="A367" s="63" t="s">
        <v>644</v>
      </c>
      <c r="B367" s="64"/>
      <c r="C367" s="64"/>
      <c r="D367" s="64"/>
      <c r="E367" s="64"/>
      <c r="F367" s="64"/>
      <c r="G367" s="64"/>
      <c r="H367" s="64"/>
      <c r="I367" s="64"/>
      <c r="J367" s="64"/>
      <c r="K367" s="64"/>
    </row>
    <row r="368" spans="1:11" x14ac:dyDescent="0.25">
      <c r="A368" s="17"/>
      <c r="B368" s="18"/>
      <c r="C368" s="18"/>
      <c r="D368" s="18"/>
      <c r="E368" s="18"/>
      <c r="F368" s="18"/>
      <c r="G368" s="4"/>
      <c r="H368" s="4"/>
      <c r="I368" s="4"/>
      <c r="J368" s="4"/>
      <c r="K368" s="4"/>
    </row>
    <row r="369" spans="1:11" ht="18.75" x14ac:dyDescent="0.25">
      <c r="A369" s="19"/>
      <c r="B369" s="20"/>
      <c r="C369" s="20"/>
      <c r="D369" s="20"/>
      <c r="E369" s="20"/>
      <c r="F369" s="20"/>
      <c r="G369" s="4"/>
      <c r="H369" s="4"/>
      <c r="I369" s="4"/>
      <c r="J369" s="4"/>
      <c r="K369" s="4"/>
    </row>
    <row r="370" spans="1:11" ht="18.75" x14ac:dyDescent="0.25">
      <c r="A370" s="19"/>
      <c r="B370" s="4"/>
      <c r="C370" s="4"/>
      <c r="D370" s="4"/>
      <c r="E370" s="4"/>
      <c r="F370" s="4"/>
      <c r="G370" s="4"/>
      <c r="H370" s="4"/>
      <c r="I370" s="4"/>
      <c r="J370" s="4"/>
      <c r="K370" s="4"/>
    </row>
    <row r="371" spans="1:11" ht="18.75" x14ac:dyDescent="0.25">
      <c r="A371" s="19"/>
      <c r="B371" s="4"/>
      <c r="C371" s="4"/>
      <c r="D371" s="4"/>
      <c r="E371" s="4"/>
      <c r="F371" s="4"/>
      <c r="G371" s="4"/>
      <c r="H371" s="4"/>
      <c r="I371" s="4"/>
      <c r="J371" s="4"/>
      <c r="K371" s="4"/>
    </row>
    <row r="372" spans="1:11" ht="18.75" x14ac:dyDescent="0.25">
      <c r="A372" s="19"/>
      <c r="B372" s="4"/>
      <c r="C372" s="4"/>
      <c r="D372" s="4"/>
      <c r="E372" s="4"/>
      <c r="F372" s="4"/>
      <c r="G372" s="4"/>
      <c r="H372" s="4"/>
      <c r="I372" s="4"/>
      <c r="J372" s="4"/>
      <c r="K372" s="4"/>
    </row>
  </sheetData>
  <mergeCells count="26">
    <mergeCell ref="D364:F364"/>
    <mergeCell ref="D365:F365"/>
    <mergeCell ref="A281:K281"/>
    <mergeCell ref="A282:K282"/>
    <mergeCell ref="A300:K300"/>
    <mergeCell ref="A174:K174"/>
    <mergeCell ref="A241:K241"/>
    <mergeCell ref="A259:K259"/>
    <mergeCell ref="A260:K260"/>
    <mergeCell ref="A278:K278"/>
    <mergeCell ref="H1:K1"/>
    <mergeCell ref="A367:K367"/>
    <mergeCell ref="A349:K349"/>
    <mergeCell ref="A359:K359"/>
    <mergeCell ref="A303:K303"/>
    <mergeCell ref="A308:K308"/>
    <mergeCell ref="A307:K307"/>
    <mergeCell ref="A322:K322"/>
    <mergeCell ref="A336:K336"/>
    <mergeCell ref="F2:K2"/>
    <mergeCell ref="A2:B2"/>
    <mergeCell ref="H364:K364"/>
    <mergeCell ref="A5:K5"/>
    <mergeCell ref="A6:K6"/>
    <mergeCell ref="A162:K162"/>
    <mergeCell ref="A168:K168"/>
  </mergeCells>
  <printOptions horizontalCentered="1"/>
  <pageMargins left="1.1811023622047245" right="0.78740157480314965" top="0.78740157480314965" bottom="0.78740157480314965" header="0" footer="0"/>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370"/>
  <sheetViews>
    <sheetView topLeftCell="A359" workbookViewId="0">
      <selection activeCell="H369" sqref="H369:I369"/>
    </sheetView>
  </sheetViews>
  <sheetFormatPr defaultRowHeight="15" x14ac:dyDescent="0.25"/>
  <cols>
    <col min="2" max="2" width="39.85546875" customWidth="1"/>
    <col min="3" max="3" width="16.5703125" customWidth="1"/>
    <col min="4" max="4" width="7.5703125" customWidth="1"/>
    <col min="5" max="6" width="7.140625" customWidth="1"/>
  </cols>
  <sheetData>
    <row r="3" spans="1:6" ht="60" x14ac:dyDescent="0.25">
      <c r="A3" s="22" t="s">
        <v>8</v>
      </c>
      <c r="B3" s="23" t="s">
        <v>7</v>
      </c>
      <c r="C3" s="24"/>
      <c r="D3" s="24"/>
      <c r="E3" s="24"/>
      <c r="F3" s="24"/>
    </row>
    <row r="4" spans="1:6" x14ac:dyDescent="0.25">
      <c r="A4" s="22" t="s">
        <v>9</v>
      </c>
      <c r="B4" s="23" t="s">
        <v>10</v>
      </c>
      <c r="C4" s="23" t="s">
        <v>11</v>
      </c>
      <c r="D4" s="25">
        <v>15</v>
      </c>
      <c r="E4" s="25" t="s">
        <v>12</v>
      </c>
      <c r="F4" s="25">
        <v>15</v>
      </c>
    </row>
    <row r="5" spans="1:6" x14ac:dyDescent="0.25">
      <c r="A5" s="22" t="s">
        <v>13</v>
      </c>
      <c r="B5" s="23" t="s">
        <v>14</v>
      </c>
      <c r="C5" s="23" t="s">
        <v>11</v>
      </c>
      <c r="D5" s="25">
        <v>15</v>
      </c>
      <c r="E5" s="25" t="s">
        <v>12</v>
      </c>
      <c r="F5" s="25">
        <v>15</v>
      </c>
    </row>
    <row r="6" spans="1:6" ht="30" x14ac:dyDescent="0.25">
      <c r="A6" s="22" t="s">
        <v>15</v>
      </c>
      <c r="B6" s="23" t="s">
        <v>16</v>
      </c>
      <c r="C6" s="23" t="s">
        <v>11</v>
      </c>
      <c r="D6" s="25">
        <v>25</v>
      </c>
      <c r="E6" s="25" t="s">
        <v>12</v>
      </c>
      <c r="F6" s="25">
        <v>25</v>
      </c>
    </row>
    <row r="7" spans="1:6" x14ac:dyDescent="0.25">
      <c r="A7" s="22" t="s">
        <v>17</v>
      </c>
      <c r="B7" s="23" t="s">
        <v>18</v>
      </c>
      <c r="C7" s="23" t="s">
        <v>11</v>
      </c>
      <c r="D7" s="25">
        <v>15</v>
      </c>
      <c r="E7" s="25" t="s">
        <v>12</v>
      </c>
      <c r="F7" s="25">
        <v>15</v>
      </c>
    </row>
    <row r="8" spans="1:6" x14ac:dyDescent="0.25">
      <c r="A8" s="22" t="s">
        <v>19</v>
      </c>
      <c r="B8" s="23" t="s">
        <v>20</v>
      </c>
      <c r="C8" s="23" t="s">
        <v>11</v>
      </c>
      <c r="D8" s="25">
        <v>30</v>
      </c>
      <c r="E8" s="25" t="s">
        <v>12</v>
      </c>
      <c r="F8" s="25">
        <v>30</v>
      </c>
    </row>
    <row r="9" spans="1:6" x14ac:dyDescent="0.25">
      <c r="A9" s="22" t="s">
        <v>21</v>
      </c>
      <c r="B9" s="23" t="s">
        <v>22</v>
      </c>
      <c r="C9" s="23" t="s">
        <v>11</v>
      </c>
      <c r="D9" s="25">
        <v>30</v>
      </c>
      <c r="E9" s="25" t="s">
        <v>12</v>
      </c>
      <c r="F9" s="25">
        <v>30</v>
      </c>
    </row>
    <row r="10" spans="1:6" x14ac:dyDescent="0.25">
      <c r="A10" s="22" t="s">
        <v>23</v>
      </c>
      <c r="B10" s="23" t="s">
        <v>24</v>
      </c>
      <c r="C10" s="23" t="s">
        <v>11</v>
      </c>
      <c r="D10" s="25">
        <v>40</v>
      </c>
      <c r="E10" s="25" t="s">
        <v>12</v>
      </c>
      <c r="F10" s="25">
        <v>40</v>
      </c>
    </row>
    <row r="11" spans="1:6" x14ac:dyDescent="0.25">
      <c r="A11" s="22" t="s">
        <v>25</v>
      </c>
      <c r="B11" s="23" t="s">
        <v>26</v>
      </c>
      <c r="C11" s="23" t="s">
        <v>11</v>
      </c>
      <c r="D11" s="25">
        <v>100</v>
      </c>
      <c r="E11" s="25" t="s">
        <v>12</v>
      </c>
      <c r="F11" s="25">
        <v>100</v>
      </c>
    </row>
    <row r="12" spans="1:6" x14ac:dyDescent="0.25">
      <c r="A12" s="22" t="s">
        <v>27</v>
      </c>
      <c r="B12" s="23" t="s">
        <v>28</v>
      </c>
      <c r="C12" s="23" t="s">
        <v>11</v>
      </c>
      <c r="D12" s="25">
        <v>110</v>
      </c>
      <c r="E12" s="25" t="s">
        <v>12</v>
      </c>
      <c r="F12" s="25">
        <v>110</v>
      </c>
    </row>
    <row r="13" spans="1:6" x14ac:dyDescent="0.25">
      <c r="A13" s="22" t="s">
        <v>29</v>
      </c>
      <c r="B13" s="23" t="s">
        <v>30</v>
      </c>
      <c r="C13" s="23" t="s">
        <v>11</v>
      </c>
      <c r="D13" s="25">
        <v>120</v>
      </c>
      <c r="E13" s="25" t="s">
        <v>12</v>
      </c>
      <c r="F13" s="25">
        <v>120</v>
      </c>
    </row>
    <row r="14" spans="1:6" x14ac:dyDescent="0.25">
      <c r="A14" s="22" t="s">
        <v>31</v>
      </c>
      <c r="B14" s="23" t="s">
        <v>32</v>
      </c>
      <c r="C14" s="23" t="s">
        <v>11</v>
      </c>
      <c r="D14" s="25">
        <v>110</v>
      </c>
      <c r="E14" s="25" t="s">
        <v>12</v>
      </c>
      <c r="F14" s="25">
        <v>110</v>
      </c>
    </row>
    <row r="15" spans="1:6" x14ac:dyDescent="0.25">
      <c r="A15" s="22" t="s">
        <v>33</v>
      </c>
      <c r="B15" s="23" t="s">
        <v>34</v>
      </c>
      <c r="C15" s="23" t="s">
        <v>11</v>
      </c>
      <c r="D15" s="25">
        <v>100</v>
      </c>
      <c r="E15" s="25" t="s">
        <v>12</v>
      </c>
      <c r="F15" s="25">
        <v>100</v>
      </c>
    </row>
    <row r="16" spans="1:6" x14ac:dyDescent="0.25">
      <c r="A16" s="22" t="s">
        <v>35</v>
      </c>
      <c r="B16" s="23" t="s">
        <v>36</v>
      </c>
      <c r="C16" s="23" t="s">
        <v>11</v>
      </c>
      <c r="D16" s="25">
        <v>100</v>
      </c>
      <c r="E16" s="25" t="s">
        <v>12</v>
      </c>
      <c r="F16" s="25">
        <v>100</v>
      </c>
    </row>
    <row r="17" spans="1:6" ht="30" x14ac:dyDescent="0.25">
      <c r="A17" s="22" t="s">
        <v>37</v>
      </c>
      <c r="B17" s="23" t="s">
        <v>38</v>
      </c>
      <c r="C17" s="24"/>
      <c r="D17" s="24"/>
      <c r="E17" s="24"/>
      <c r="F17" s="24"/>
    </row>
    <row r="18" spans="1:6" ht="30" x14ac:dyDescent="0.25">
      <c r="A18" s="22" t="s">
        <v>39</v>
      </c>
      <c r="B18" s="23" t="s">
        <v>14</v>
      </c>
      <c r="C18" s="23" t="s">
        <v>40</v>
      </c>
      <c r="D18" s="25">
        <v>10</v>
      </c>
      <c r="E18" s="25" t="s">
        <v>12</v>
      </c>
      <c r="F18" s="25">
        <v>10</v>
      </c>
    </row>
    <row r="19" spans="1:6" ht="30" x14ac:dyDescent="0.25">
      <c r="A19" s="22" t="s">
        <v>41</v>
      </c>
      <c r="B19" s="23" t="s">
        <v>18</v>
      </c>
      <c r="C19" s="23" t="s">
        <v>40</v>
      </c>
      <c r="D19" s="25">
        <v>15</v>
      </c>
      <c r="E19" s="25" t="s">
        <v>12</v>
      </c>
      <c r="F19" s="25">
        <v>15</v>
      </c>
    </row>
    <row r="20" spans="1:6" ht="30" x14ac:dyDescent="0.25">
      <c r="A20" s="22" t="s">
        <v>42</v>
      </c>
      <c r="B20" s="23" t="s">
        <v>20</v>
      </c>
      <c r="C20" s="23" t="s">
        <v>40</v>
      </c>
      <c r="D20" s="25">
        <v>15</v>
      </c>
      <c r="E20" s="25" t="s">
        <v>12</v>
      </c>
      <c r="F20" s="25">
        <v>15</v>
      </c>
    </row>
    <row r="21" spans="1:6" ht="30" x14ac:dyDescent="0.25">
      <c r="A21" s="22" t="s">
        <v>43</v>
      </c>
      <c r="B21" s="23" t="s">
        <v>22</v>
      </c>
      <c r="C21" s="23" t="s">
        <v>40</v>
      </c>
      <c r="D21" s="25">
        <v>15</v>
      </c>
      <c r="E21" s="25" t="s">
        <v>12</v>
      </c>
      <c r="F21" s="25">
        <v>15</v>
      </c>
    </row>
    <row r="22" spans="1:6" ht="30" x14ac:dyDescent="0.25">
      <c r="A22" s="22" t="s">
        <v>44</v>
      </c>
      <c r="B22" s="23" t="s">
        <v>24</v>
      </c>
      <c r="C22" s="23" t="s">
        <v>40</v>
      </c>
      <c r="D22" s="25">
        <v>20</v>
      </c>
      <c r="E22" s="25" t="s">
        <v>12</v>
      </c>
      <c r="F22" s="25">
        <v>20</v>
      </c>
    </row>
    <row r="23" spans="1:6" ht="30" x14ac:dyDescent="0.25">
      <c r="A23" s="22" t="s">
        <v>45</v>
      </c>
      <c r="B23" s="23" t="s">
        <v>26</v>
      </c>
      <c r="C23" s="23" t="s">
        <v>40</v>
      </c>
      <c r="D23" s="25">
        <v>35</v>
      </c>
      <c r="E23" s="25" t="s">
        <v>12</v>
      </c>
      <c r="F23" s="25">
        <v>35</v>
      </c>
    </row>
    <row r="24" spans="1:6" ht="30" x14ac:dyDescent="0.25">
      <c r="A24" s="22" t="s">
        <v>46</v>
      </c>
      <c r="B24" s="23" t="s">
        <v>30</v>
      </c>
      <c r="C24" s="23" t="s">
        <v>40</v>
      </c>
      <c r="D24" s="25">
        <v>40</v>
      </c>
      <c r="E24" s="25" t="s">
        <v>12</v>
      </c>
      <c r="F24" s="25">
        <v>40</v>
      </c>
    </row>
    <row r="25" spans="1:6" ht="30" x14ac:dyDescent="0.25">
      <c r="A25" s="22" t="s">
        <v>47</v>
      </c>
      <c r="B25" s="23" t="s">
        <v>32</v>
      </c>
      <c r="C25" s="23" t="s">
        <v>40</v>
      </c>
      <c r="D25" s="25">
        <v>35</v>
      </c>
      <c r="E25" s="25" t="s">
        <v>12</v>
      </c>
      <c r="F25" s="25">
        <v>35</v>
      </c>
    </row>
    <row r="26" spans="1:6" ht="30" x14ac:dyDescent="0.25">
      <c r="A26" s="22" t="s">
        <v>48</v>
      </c>
      <c r="B26" s="23" t="s">
        <v>34</v>
      </c>
      <c r="C26" s="23" t="s">
        <v>40</v>
      </c>
      <c r="D26" s="25">
        <v>35</v>
      </c>
      <c r="E26" s="25" t="s">
        <v>12</v>
      </c>
      <c r="F26" s="25">
        <v>35</v>
      </c>
    </row>
    <row r="27" spans="1:6" ht="30" x14ac:dyDescent="0.25">
      <c r="A27" s="22" t="s">
        <v>49</v>
      </c>
      <c r="B27" s="23" t="s">
        <v>36</v>
      </c>
      <c r="C27" s="23" t="s">
        <v>40</v>
      </c>
      <c r="D27" s="25">
        <v>35</v>
      </c>
      <c r="E27" s="25" t="s">
        <v>12</v>
      </c>
      <c r="F27" s="25">
        <v>35</v>
      </c>
    </row>
    <row r="28" spans="1:6" ht="30" x14ac:dyDescent="0.25">
      <c r="A28" s="22" t="s">
        <v>50</v>
      </c>
      <c r="B28" s="23" t="s">
        <v>51</v>
      </c>
      <c r="C28" s="23" t="s">
        <v>40</v>
      </c>
      <c r="D28" s="25">
        <v>30</v>
      </c>
      <c r="E28" s="25" t="s">
        <v>12</v>
      </c>
      <c r="F28" s="25">
        <v>30</v>
      </c>
    </row>
    <row r="29" spans="1:6" ht="60" x14ac:dyDescent="0.25">
      <c r="A29" s="22" t="s">
        <v>52</v>
      </c>
      <c r="B29" s="23" t="s">
        <v>53</v>
      </c>
      <c r="C29" s="24"/>
      <c r="D29" s="24"/>
      <c r="E29" s="24"/>
      <c r="F29" s="24"/>
    </row>
    <row r="30" spans="1:6" x14ac:dyDescent="0.25">
      <c r="A30" s="22" t="s">
        <v>54</v>
      </c>
      <c r="B30" s="23" t="s">
        <v>55</v>
      </c>
      <c r="C30" s="23" t="s">
        <v>56</v>
      </c>
      <c r="D30" s="25">
        <v>50</v>
      </c>
      <c r="E30" s="25" t="s">
        <v>12</v>
      </c>
      <c r="F30" s="25">
        <v>50</v>
      </c>
    </row>
    <row r="31" spans="1:6" x14ac:dyDescent="0.25">
      <c r="A31" s="22" t="s">
        <v>57</v>
      </c>
      <c r="B31" s="23" t="s">
        <v>58</v>
      </c>
      <c r="C31" s="23" t="s">
        <v>56</v>
      </c>
      <c r="D31" s="25">
        <v>70</v>
      </c>
      <c r="E31" s="25" t="s">
        <v>12</v>
      </c>
      <c r="F31" s="25">
        <v>70</v>
      </c>
    </row>
    <row r="32" spans="1:6" x14ac:dyDescent="0.25">
      <c r="A32" s="22" t="s">
        <v>59</v>
      </c>
      <c r="B32" s="23" t="s">
        <v>60</v>
      </c>
      <c r="C32" s="23" t="s">
        <v>56</v>
      </c>
      <c r="D32" s="25">
        <v>85</v>
      </c>
      <c r="E32" s="25" t="s">
        <v>12</v>
      </c>
      <c r="F32" s="25">
        <v>85</v>
      </c>
    </row>
    <row r="33" spans="1:6" x14ac:dyDescent="0.25">
      <c r="A33" s="22" t="s">
        <v>61</v>
      </c>
      <c r="B33" s="23" t="s">
        <v>62</v>
      </c>
      <c r="C33" s="23" t="s">
        <v>56</v>
      </c>
      <c r="D33" s="25">
        <v>100</v>
      </c>
      <c r="E33" s="25" t="s">
        <v>12</v>
      </c>
      <c r="F33" s="25">
        <v>100</v>
      </c>
    </row>
    <row r="34" spans="1:6" ht="105" x14ac:dyDescent="0.25">
      <c r="A34" s="22" t="s">
        <v>63</v>
      </c>
      <c r="B34" s="23" t="s">
        <v>64</v>
      </c>
      <c r="C34" s="23" t="s">
        <v>40</v>
      </c>
      <c r="D34" s="25">
        <v>40</v>
      </c>
      <c r="E34" s="25" t="s">
        <v>12</v>
      </c>
      <c r="F34" s="25">
        <v>40</v>
      </c>
    </row>
    <row r="35" spans="1:6" ht="75" x14ac:dyDescent="0.25">
      <c r="A35" s="22" t="s">
        <v>65</v>
      </c>
      <c r="B35" s="23" t="s">
        <v>66</v>
      </c>
      <c r="C35" s="24"/>
      <c r="D35" s="24"/>
      <c r="E35" s="24"/>
      <c r="F35" s="24"/>
    </row>
    <row r="36" spans="1:6" ht="30" x14ac:dyDescent="0.25">
      <c r="A36" s="22" t="s">
        <v>67</v>
      </c>
      <c r="B36" s="23" t="s">
        <v>68</v>
      </c>
      <c r="C36" s="23" t="s">
        <v>40</v>
      </c>
      <c r="D36" s="25">
        <v>40</v>
      </c>
      <c r="E36" s="25" t="s">
        <v>12</v>
      </c>
      <c r="F36" s="25">
        <v>40</v>
      </c>
    </row>
    <row r="37" spans="1:6" ht="30" x14ac:dyDescent="0.25">
      <c r="A37" s="22" t="s">
        <v>69</v>
      </c>
      <c r="B37" s="23" t="s">
        <v>70</v>
      </c>
      <c r="C37" s="23" t="s">
        <v>40</v>
      </c>
      <c r="D37" s="25">
        <v>10</v>
      </c>
      <c r="E37" s="25" t="s">
        <v>12</v>
      </c>
      <c r="F37" s="25">
        <v>10</v>
      </c>
    </row>
    <row r="38" spans="1:6" ht="45" x14ac:dyDescent="0.25">
      <c r="A38" s="22" t="s">
        <v>71</v>
      </c>
      <c r="B38" s="23" t="s">
        <v>72</v>
      </c>
      <c r="C38" s="23" t="s">
        <v>40</v>
      </c>
      <c r="D38" s="25">
        <v>10</v>
      </c>
      <c r="E38" s="25" t="s">
        <v>12</v>
      </c>
      <c r="F38" s="25">
        <v>10</v>
      </c>
    </row>
    <row r="39" spans="1:6" ht="30" x14ac:dyDescent="0.25">
      <c r="A39" s="22" t="s">
        <v>73</v>
      </c>
      <c r="B39" s="23" t="s">
        <v>74</v>
      </c>
      <c r="C39" s="23" t="s">
        <v>40</v>
      </c>
      <c r="D39" s="25">
        <v>30</v>
      </c>
      <c r="E39" s="25" t="s">
        <v>12</v>
      </c>
      <c r="F39" s="25">
        <v>30</v>
      </c>
    </row>
    <row r="40" spans="1:6" ht="45" x14ac:dyDescent="0.25">
      <c r="A40" s="22" t="s">
        <v>75</v>
      </c>
      <c r="B40" s="23" t="s">
        <v>76</v>
      </c>
      <c r="C40" s="24"/>
      <c r="D40" s="24"/>
      <c r="E40" s="24"/>
      <c r="F40" s="24"/>
    </row>
    <row r="41" spans="1:6" ht="30" x14ac:dyDescent="0.25">
      <c r="A41" s="22" t="s">
        <v>77</v>
      </c>
      <c r="B41" s="23" t="s">
        <v>14</v>
      </c>
      <c r="C41" s="23" t="s">
        <v>78</v>
      </c>
      <c r="D41" s="25">
        <v>10</v>
      </c>
      <c r="E41" s="25" t="s">
        <v>12</v>
      </c>
      <c r="F41" s="25">
        <v>10</v>
      </c>
    </row>
    <row r="42" spans="1:6" ht="30" x14ac:dyDescent="0.25">
      <c r="A42" s="22" t="s">
        <v>79</v>
      </c>
      <c r="B42" s="23" t="s">
        <v>16</v>
      </c>
      <c r="C42" s="23" t="s">
        <v>78</v>
      </c>
      <c r="D42" s="25">
        <v>20</v>
      </c>
      <c r="E42" s="25" t="s">
        <v>12</v>
      </c>
      <c r="F42" s="25">
        <v>20</v>
      </c>
    </row>
    <row r="43" spans="1:6" ht="30" x14ac:dyDescent="0.25">
      <c r="A43" s="22" t="s">
        <v>80</v>
      </c>
      <c r="B43" s="23" t="s">
        <v>18</v>
      </c>
      <c r="C43" s="23" t="s">
        <v>78</v>
      </c>
      <c r="D43" s="25">
        <v>30</v>
      </c>
      <c r="E43" s="25" t="s">
        <v>12</v>
      </c>
      <c r="F43" s="25">
        <v>30</v>
      </c>
    </row>
    <row r="44" spans="1:6" ht="30" x14ac:dyDescent="0.25">
      <c r="A44" s="22" t="s">
        <v>81</v>
      </c>
      <c r="B44" s="23" t="s">
        <v>20</v>
      </c>
      <c r="C44" s="23" t="s">
        <v>78</v>
      </c>
      <c r="D44" s="25">
        <v>60</v>
      </c>
      <c r="E44" s="25" t="s">
        <v>12</v>
      </c>
      <c r="F44" s="25">
        <v>60</v>
      </c>
    </row>
    <row r="45" spans="1:6" ht="30" x14ac:dyDescent="0.25">
      <c r="A45" s="22" t="s">
        <v>82</v>
      </c>
      <c r="B45" s="23" t="s">
        <v>22</v>
      </c>
      <c r="C45" s="23" t="s">
        <v>78</v>
      </c>
      <c r="D45" s="25">
        <v>50</v>
      </c>
      <c r="E45" s="25" t="s">
        <v>12</v>
      </c>
      <c r="F45" s="25">
        <v>50</v>
      </c>
    </row>
    <row r="46" spans="1:6" ht="30" x14ac:dyDescent="0.25">
      <c r="A46" s="22" t="s">
        <v>83</v>
      </c>
      <c r="B46" s="23" t="s">
        <v>24</v>
      </c>
      <c r="C46" s="23" t="s">
        <v>78</v>
      </c>
      <c r="D46" s="25">
        <v>85</v>
      </c>
      <c r="E46" s="25" t="s">
        <v>12</v>
      </c>
      <c r="F46" s="25">
        <v>85</v>
      </c>
    </row>
    <row r="47" spans="1:6" ht="30" x14ac:dyDescent="0.25">
      <c r="A47" s="22" t="s">
        <v>84</v>
      </c>
      <c r="B47" s="23" t="s">
        <v>26</v>
      </c>
      <c r="C47" s="23" t="s">
        <v>78</v>
      </c>
      <c r="D47" s="25">
        <v>180</v>
      </c>
      <c r="E47" s="25" t="s">
        <v>12</v>
      </c>
      <c r="F47" s="25">
        <v>180</v>
      </c>
    </row>
    <row r="48" spans="1:6" ht="30" x14ac:dyDescent="0.25">
      <c r="A48" s="22" t="s">
        <v>85</v>
      </c>
      <c r="B48" s="23" t="s">
        <v>30</v>
      </c>
      <c r="C48" s="23" t="s">
        <v>78</v>
      </c>
      <c r="D48" s="25">
        <v>220</v>
      </c>
      <c r="E48" s="25" t="s">
        <v>12</v>
      </c>
      <c r="F48" s="25">
        <v>220</v>
      </c>
    </row>
    <row r="49" spans="1:6" ht="45" x14ac:dyDescent="0.25">
      <c r="A49" s="22" t="s">
        <v>86</v>
      </c>
      <c r="B49" s="23" t="s">
        <v>30</v>
      </c>
      <c r="C49" s="23" t="s">
        <v>87</v>
      </c>
      <c r="D49" s="25">
        <v>140</v>
      </c>
      <c r="E49" s="25" t="s">
        <v>12</v>
      </c>
      <c r="F49" s="25">
        <v>140</v>
      </c>
    </row>
    <row r="50" spans="1:6" ht="30" x14ac:dyDescent="0.25">
      <c r="A50" s="22" t="s">
        <v>88</v>
      </c>
      <c r="B50" s="23" t="s">
        <v>32</v>
      </c>
      <c r="C50" s="23" t="s">
        <v>78</v>
      </c>
      <c r="D50" s="25">
        <v>160</v>
      </c>
      <c r="E50" s="25" t="s">
        <v>12</v>
      </c>
      <c r="F50" s="25">
        <v>160</v>
      </c>
    </row>
    <row r="51" spans="1:6" ht="45" x14ac:dyDescent="0.25">
      <c r="A51" s="22" t="s">
        <v>89</v>
      </c>
      <c r="B51" s="23" t="s">
        <v>32</v>
      </c>
      <c r="C51" s="23" t="s">
        <v>87</v>
      </c>
      <c r="D51" s="25">
        <v>120</v>
      </c>
      <c r="E51" s="25" t="s">
        <v>12</v>
      </c>
      <c r="F51" s="25">
        <v>120</v>
      </c>
    </row>
    <row r="52" spans="1:6" ht="30" x14ac:dyDescent="0.25">
      <c r="A52" s="22" t="s">
        <v>90</v>
      </c>
      <c r="B52" s="23" t="s">
        <v>34</v>
      </c>
      <c r="C52" s="23" t="s">
        <v>78</v>
      </c>
      <c r="D52" s="25">
        <v>130</v>
      </c>
      <c r="E52" s="25" t="s">
        <v>12</v>
      </c>
      <c r="F52" s="25">
        <v>130</v>
      </c>
    </row>
    <row r="53" spans="1:6" ht="45" x14ac:dyDescent="0.25">
      <c r="A53" s="22" t="s">
        <v>91</v>
      </c>
      <c r="B53" s="23" t="s">
        <v>34</v>
      </c>
      <c r="C53" s="23" t="s">
        <v>87</v>
      </c>
      <c r="D53" s="25">
        <v>100</v>
      </c>
      <c r="E53" s="25" t="s">
        <v>12</v>
      </c>
      <c r="F53" s="25">
        <v>100</v>
      </c>
    </row>
    <row r="54" spans="1:6" ht="30" x14ac:dyDescent="0.25">
      <c r="A54" s="22" t="s">
        <v>92</v>
      </c>
      <c r="B54" s="23" t="s">
        <v>36</v>
      </c>
      <c r="C54" s="23" t="s">
        <v>78</v>
      </c>
      <c r="D54" s="25">
        <v>130</v>
      </c>
      <c r="E54" s="25" t="s">
        <v>12</v>
      </c>
      <c r="F54" s="25">
        <v>130</v>
      </c>
    </row>
    <row r="55" spans="1:6" ht="45" x14ac:dyDescent="0.25">
      <c r="A55" s="22" t="s">
        <v>93</v>
      </c>
      <c r="B55" s="23" t="s">
        <v>36</v>
      </c>
      <c r="C55" s="23" t="s">
        <v>87</v>
      </c>
      <c r="D55" s="25">
        <v>100</v>
      </c>
      <c r="E55" s="25" t="s">
        <v>12</v>
      </c>
      <c r="F55" s="25">
        <v>100</v>
      </c>
    </row>
    <row r="56" spans="1:6" ht="30" x14ac:dyDescent="0.25">
      <c r="A56" s="22" t="s">
        <v>94</v>
      </c>
      <c r="B56" s="23" t="s">
        <v>51</v>
      </c>
      <c r="C56" s="23" t="s">
        <v>78</v>
      </c>
      <c r="D56" s="25">
        <v>180</v>
      </c>
      <c r="E56" s="25" t="s">
        <v>12</v>
      </c>
      <c r="F56" s="25">
        <v>180</v>
      </c>
    </row>
    <row r="57" spans="1:6" ht="30" x14ac:dyDescent="0.25">
      <c r="A57" s="22" t="s">
        <v>95</v>
      </c>
      <c r="B57" s="23" t="s">
        <v>96</v>
      </c>
      <c r="C57" s="23" t="s">
        <v>78</v>
      </c>
      <c r="D57" s="25">
        <v>220</v>
      </c>
      <c r="E57" s="25" t="s">
        <v>12</v>
      </c>
      <c r="F57" s="25">
        <v>220</v>
      </c>
    </row>
    <row r="58" spans="1:6" ht="45" x14ac:dyDescent="0.25">
      <c r="A58" s="22" t="s">
        <v>97</v>
      </c>
      <c r="B58" s="23" t="s">
        <v>96</v>
      </c>
      <c r="C58" s="23" t="s">
        <v>87</v>
      </c>
      <c r="D58" s="25">
        <v>140</v>
      </c>
      <c r="E58" s="25" t="s">
        <v>12</v>
      </c>
      <c r="F58" s="25">
        <v>140</v>
      </c>
    </row>
    <row r="59" spans="1:6" ht="135" x14ac:dyDescent="0.25">
      <c r="A59" s="22" t="s">
        <v>98</v>
      </c>
      <c r="B59" s="23" t="s">
        <v>99</v>
      </c>
      <c r="C59" s="23" t="s">
        <v>78</v>
      </c>
      <c r="D59" s="25">
        <v>220</v>
      </c>
      <c r="E59" s="25" t="s">
        <v>12</v>
      </c>
      <c r="F59" s="25">
        <v>220</v>
      </c>
    </row>
    <row r="60" spans="1:6" ht="135" x14ac:dyDescent="0.25">
      <c r="A60" s="22" t="s">
        <v>100</v>
      </c>
      <c r="B60" s="23" t="s">
        <v>99</v>
      </c>
      <c r="C60" s="23" t="s">
        <v>87</v>
      </c>
      <c r="D60" s="25">
        <v>140</v>
      </c>
      <c r="E60" s="25" t="s">
        <v>12</v>
      </c>
      <c r="F60" s="25">
        <v>140</v>
      </c>
    </row>
    <row r="61" spans="1:6" ht="30" x14ac:dyDescent="0.25">
      <c r="A61" s="22" t="s">
        <v>101</v>
      </c>
      <c r="B61" s="23" t="s">
        <v>102</v>
      </c>
      <c r="C61" s="24"/>
      <c r="D61" s="24"/>
      <c r="E61" s="24"/>
      <c r="F61" s="24"/>
    </row>
    <row r="62" spans="1:6" ht="30" x14ac:dyDescent="0.25">
      <c r="A62" s="22" t="s">
        <v>103</v>
      </c>
      <c r="B62" s="23" t="s">
        <v>14</v>
      </c>
      <c r="C62" s="23" t="s">
        <v>78</v>
      </c>
      <c r="D62" s="25">
        <v>7.5</v>
      </c>
      <c r="E62" s="25" t="s">
        <v>12</v>
      </c>
      <c r="F62" s="25">
        <v>7.5</v>
      </c>
    </row>
    <row r="63" spans="1:6" ht="30" x14ac:dyDescent="0.25">
      <c r="A63" s="22" t="s">
        <v>104</v>
      </c>
      <c r="B63" s="23" t="s">
        <v>16</v>
      </c>
      <c r="C63" s="23" t="s">
        <v>78</v>
      </c>
      <c r="D63" s="25">
        <v>15</v>
      </c>
      <c r="E63" s="25" t="s">
        <v>12</v>
      </c>
      <c r="F63" s="25">
        <v>15</v>
      </c>
    </row>
    <row r="64" spans="1:6" ht="30" x14ac:dyDescent="0.25">
      <c r="A64" s="22" t="s">
        <v>105</v>
      </c>
      <c r="B64" s="23" t="s">
        <v>18</v>
      </c>
      <c r="C64" s="23" t="s">
        <v>78</v>
      </c>
      <c r="D64" s="25">
        <v>22.5</v>
      </c>
      <c r="E64" s="25" t="s">
        <v>12</v>
      </c>
      <c r="F64" s="25">
        <v>22.5</v>
      </c>
    </row>
    <row r="65" spans="1:6" ht="30" x14ac:dyDescent="0.25">
      <c r="A65" s="22" t="s">
        <v>106</v>
      </c>
      <c r="B65" s="23" t="s">
        <v>20</v>
      </c>
      <c r="C65" s="23" t="s">
        <v>78</v>
      </c>
      <c r="D65" s="25">
        <v>45</v>
      </c>
      <c r="E65" s="25" t="s">
        <v>12</v>
      </c>
      <c r="F65" s="25">
        <v>45</v>
      </c>
    </row>
    <row r="66" spans="1:6" ht="30" x14ac:dyDescent="0.25">
      <c r="A66" s="22" t="s">
        <v>107</v>
      </c>
      <c r="B66" s="23" t="s">
        <v>22</v>
      </c>
      <c r="C66" s="23" t="s">
        <v>78</v>
      </c>
      <c r="D66" s="25">
        <v>37.5</v>
      </c>
      <c r="E66" s="25" t="s">
        <v>12</v>
      </c>
      <c r="F66" s="25">
        <v>37.5</v>
      </c>
    </row>
    <row r="67" spans="1:6" ht="30" x14ac:dyDescent="0.25">
      <c r="A67" s="22" t="s">
        <v>108</v>
      </c>
      <c r="B67" s="23" t="s">
        <v>24</v>
      </c>
      <c r="C67" s="23" t="s">
        <v>78</v>
      </c>
      <c r="D67" s="25">
        <v>63.75</v>
      </c>
      <c r="E67" s="25" t="s">
        <v>12</v>
      </c>
      <c r="F67" s="25">
        <v>63.75</v>
      </c>
    </row>
    <row r="68" spans="1:6" ht="30" x14ac:dyDescent="0.25">
      <c r="A68" s="22" t="s">
        <v>109</v>
      </c>
      <c r="B68" s="23" t="s">
        <v>26</v>
      </c>
      <c r="C68" s="23" t="s">
        <v>78</v>
      </c>
      <c r="D68" s="25">
        <v>135</v>
      </c>
      <c r="E68" s="25" t="s">
        <v>12</v>
      </c>
      <c r="F68" s="25">
        <v>135</v>
      </c>
    </row>
    <row r="69" spans="1:6" ht="30" x14ac:dyDescent="0.25">
      <c r="A69" s="22" t="s">
        <v>110</v>
      </c>
      <c r="B69" s="23" t="s">
        <v>30</v>
      </c>
      <c r="C69" s="23" t="s">
        <v>78</v>
      </c>
      <c r="D69" s="25">
        <v>165</v>
      </c>
      <c r="E69" s="25" t="s">
        <v>12</v>
      </c>
      <c r="F69" s="25">
        <v>165</v>
      </c>
    </row>
    <row r="70" spans="1:6" ht="45" x14ac:dyDescent="0.25">
      <c r="A70" s="22" t="s">
        <v>111</v>
      </c>
      <c r="B70" s="23" t="s">
        <v>30</v>
      </c>
      <c r="C70" s="23" t="s">
        <v>87</v>
      </c>
      <c r="D70" s="25">
        <v>105</v>
      </c>
      <c r="E70" s="25" t="s">
        <v>12</v>
      </c>
      <c r="F70" s="25">
        <v>105</v>
      </c>
    </row>
    <row r="71" spans="1:6" ht="30" x14ac:dyDescent="0.25">
      <c r="A71" s="22" t="s">
        <v>112</v>
      </c>
      <c r="B71" s="23" t="s">
        <v>32</v>
      </c>
      <c r="C71" s="23" t="s">
        <v>78</v>
      </c>
      <c r="D71" s="25">
        <v>120</v>
      </c>
      <c r="E71" s="25" t="s">
        <v>12</v>
      </c>
      <c r="F71" s="25">
        <v>120</v>
      </c>
    </row>
    <row r="72" spans="1:6" ht="45" x14ac:dyDescent="0.25">
      <c r="A72" s="22" t="s">
        <v>113</v>
      </c>
      <c r="B72" s="23" t="s">
        <v>32</v>
      </c>
      <c r="C72" s="23" t="s">
        <v>87</v>
      </c>
      <c r="D72" s="25">
        <v>90</v>
      </c>
      <c r="E72" s="25" t="s">
        <v>12</v>
      </c>
      <c r="F72" s="25">
        <v>90</v>
      </c>
    </row>
    <row r="73" spans="1:6" ht="30" x14ac:dyDescent="0.25">
      <c r="A73" s="22" t="s">
        <v>114</v>
      </c>
      <c r="B73" s="23" t="s">
        <v>34</v>
      </c>
      <c r="C73" s="23" t="s">
        <v>78</v>
      </c>
      <c r="D73" s="25">
        <v>97.5</v>
      </c>
      <c r="E73" s="25" t="s">
        <v>12</v>
      </c>
      <c r="F73" s="25">
        <v>97.5</v>
      </c>
    </row>
    <row r="74" spans="1:6" ht="45" x14ac:dyDescent="0.25">
      <c r="A74" s="22" t="s">
        <v>115</v>
      </c>
      <c r="B74" s="23" t="s">
        <v>34</v>
      </c>
      <c r="C74" s="23" t="s">
        <v>87</v>
      </c>
      <c r="D74" s="25">
        <v>75</v>
      </c>
      <c r="E74" s="25" t="s">
        <v>12</v>
      </c>
      <c r="F74" s="25">
        <v>75</v>
      </c>
    </row>
    <row r="75" spans="1:6" ht="30" x14ac:dyDescent="0.25">
      <c r="A75" s="22" t="s">
        <v>116</v>
      </c>
      <c r="B75" s="23" t="s">
        <v>36</v>
      </c>
      <c r="C75" s="23" t="s">
        <v>78</v>
      </c>
      <c r="D75" s="25">
        <v>97.5</v>
      </c>
      <c r="E75" s="25" t="s">
        <v>12</v>
      </c>
      <c r="F75" s="25">
        <v>97.5</v>
      </c>
    </row>
    <row r="76" spans="1:6" ht="45" x14ac:dyDescent="0.25">
      <c r="A76" s="22" t="s">
        <v>117</v>
      </c>
      <c r="B76" s="23" t="s">
        <v>36</v>
      </c>
      <c r="C76" s="23" t="s">
        <v>87</v>
      </c>
      <c r="D76" s="25">
        <v>75</v>
      </c>
      <c r="E76" s="25" t="s">
        <v>12</v>
      </c>
      <c r="F76" s="25">
        <v>75</v>
      </c>
    </row>
    <row r="77" spans="1:6" ht="30" x14ac:dyDescent="0.25">
      <c r="A77" s="22" t="s">
        <v>118</v>
      </c>
      <c r="B77" s="23" t="s">
        <v>119</v>
      </c>
      <c r="C77" s="23" t="s">
        <v>78</v>
      </c>
      <c r="D77" s="25">
        <v>135</v>
      </c>
      <c r="E77" s="25" t="s">
        <v>12</v>
      </c>
      <c r="F77" s="25">
        <v>135</v>
      </c>
    </row>
    <row r="78" spans="1:6" ht="30" x14ac:dyDescent="0.25">
      <c r="A78" s="22" t="s">
        <v>120</v>
      </c>
      <c r="B78" s="23" t="s">
        <v>121</v>
      </c>
      <c r="C78" s="23" t="s">
        <v>78</v>
      </c>
      <c r="D78" s="25">
        <v>165</v>
      </c>
      <c r="E78" s="25" t="s">
        <v>12</v>
      </c>
      <c r="F78" s="25">
        <v>165</v>
      </c>
    </row>
    <row r="79" spans="1:6" ht="45" x14ac:dyDescent="0.25">
      <c r="A79" s="22" t="s">
        <v>122</v>
      </c>
      <c r="B79" s="23" t="s">
        <v>121</v>
      </c>
      <c r="C79" s="23" t="s">
        <v>87</v>
      </c>
      <c r="D79" s="25">
        <v>105</v>
      </c>
      <c r="E79" s="25" t="s">
        <v>12</v>
      </c>
      <c r="F79" s="25">
        <v>105</v>
      </c>
    </row>
    <row r="80" spans="1:6" ht="135" x14ac:dyDescent="0.25">
      <c r="A80" s="22" t="s">
        <v>123</v>
      </c>
      <c r="B80" s="23" t="s">
        <v>99</v>
      </c>
      <c r="C80" s="23" t="s">
        <v>78</v>
      </c>
      <c r="D80" s="25">
        <v>165</v>
      </c>
      <c r="E80" s="25" t="s">
        <v>12</v>
      </c>
      <c r="F80" s="25">
        <v>165</v>
      </c>
    </row>
    <row r="81" spans="1:6" ht="135" x14ac:dyDescent="0.25">
      <c r="A81" s="22" t="s">
        <v>124</v>
      </c>
      <c r="B81" s="23" t="s">
        <v>99</v>
      </c>
      <c r="C81" s="23" t="s">
        <v>87</v>
      </c>
      <c r="D81" s="25">
        <v>105</v>
      </c>
      <c r="E81" s="25" t="s">
        <v>12</v>
      </c>
      <c r="F81" s="25">
        <v>105</v>
      </c>
    </row>
    <row r="82" spans="1:6" ht="45" x14ac:dyDescent="0.25">
      <c r="A82" s="23" t="s">
        <v>125</v>
      </c>
      <c r="B82" s="23" t="s">
        <v>126</v>
      </c>
      <c r="C82" s="24"/>
      <c r="D82" s="24"/>
      <c r="E82" s="24"/>
      <c r="F82" s="24"/>
    </row>
    <row r="83" spans="1:6" x14ac:dyDescent="0.25">
      <c r="A83" s="23" t="s">
        <v>127</v>
      </c>
      <c r="B83" s="23" t="s">
        <v>128</v>
      </c>
      <c r="C83" s="24"/>
      <c r="D83" s="24"/>
      <c r="E83" s="24"/>
      <c r="F83" s="24"/>
    </row>
    <row r="84" spans="1:6" ht="30" x14ac:dyDescent="0.25">
      <c r="A84" s="23" t="s">
        <v>129</v>
      </c>
      <c r="B84" s="23" t="s">
        <v>130</v>
      </c>
      <c r="C84" s="23" t="s">
        <v>131</v>
      </c>
      <c r="D84" s="25">
        <v>35</v>
      </c>
      <c r="E84" s="25" t="s">
        <v>12</v>
      </c>
      <c r="F84" s="25">
        <v>35</v>
      </c>
    </row>
    <row r="85" spans="1:6" ht="45" x14ac:dyDescent="0.25">
      <c r="A85" s="23" t="s">
        <v>132</v>
      </c>
      <c r="B85" s="23" t="s">
        <v>133</v>
      </c>
      <c r="C85" s="23" t="s">
        <v>131</v>
      </c>
      <c r="D85" s="25">
        <v>50</v>
      </c>
      <c r="E85" s="25" t="s">
        <v>12</v>
      </c>
      <c r="F85" s="25">
        <v>50</v>
      </c>
    </row>
    <row r="86" spans="1:6" ht="30" x14ac:dyDescent="0.25">
      <c r="A86" s="23" t="s">
        <v>134</v>
      </c>
      <c r="B86" s="23" t="s">
        <v>135</v>
      </c>
      <c r="C86" s="23" t="s">
        <v>131</v>
      </c>
      <c r="D86" s="25">
        <v>25</v>
      </c>
      <c r="E86" s="25" t="s">
        <v>12</v>
      </c>
      <c r="F86" s="25">
        <v>25</v>
      </c>
    </row>
    <row r="87" spans="1:6" ht="30" x14ac:dyDescent="0.25">
      <c r="A87" s="23" t="s">
        <v>136</v>
      </c>
      <c r="B87" s="23" t="s">
        <v>137</v>
      </c>
      <c r="C87" s="23" t="s">
        <v>138</v>
      </c>
      <c r="D87" s="25">
        <v>25</v>
      </c>
      <c r="E87" s="25" t="s">
        <v>12</v>
      </c>
      <c r="F87" s="25">
        <v>25</v>
      </c>
    </row>
    <row r="88" spans="1:6" ht="30" x14ac:dyDescent="0.25">
      <c r="A88" s="23" t="s">
        <v>139</v>
      </c>
      <c r="B88" s="23" t="s">
        <v>140</v>
      </c>
      <c r="C88" s="23" t="s">
        <v>131</v>
      </c>
      <c r="D88" s="25">
        <v>30</v>
      </c>
      <c r="E88" s="25" t="s">
        <v>12</v>
      </c>
      <c r="F88" s="25">
        <v>30</v>
      </c>
    </row>
    <row r="89" spans="1:6" ht="30" x14ac:dyDescent="0.25">
      <c r="A89" s="23" t="s">
        <v>141</v>
      </c>
      <c r="B89" s="23" t="s">
        <v>142</v>
      </c>
      <c r="C89" s="23" t="s">
        <v>131</v>
      </c>
      <c r="D89" s="25">
        <v>35</v>
      </c>
      <c r="E89" s="25" t="s">
        <v>12</v>
      </c>
      <c r="F89" s="25">
        <v>35</v>
      </c>
    </row>
    <row r="90" spans="1:6" ht="30" x14ac:dyDescent="0.25">
      <c r="A90" s="23" t="s">
        <v>143</v>
      </c>
      <c r="B90" s="23" t="s">
        <v>144</v>
      </c>
      <c r="C90" s="23" t="s">
        <v>131</v>
      </c>
      <c r="D90" s="25">
        <v>20</v>
      </c>
      <c r="E90" s="25" t="s">
        <v>12</v>
      </c>
      <c r="F90" s="25">
        <v>20</v>
      </c>
    </row>
    <row r="91" spans="1:6" ht="105" x14ac:dyDescent="0.25">
      <c r="A91" s="23" t="s">
        <v>145</v>
      </c>
      <c r="B91" s="23" t="s">
        <v>146</v>
      </c>
      <c r="C91" s="24"/>
      <c r="D91" s="24"/>
      <c r="E91" s="24"/>
      <c r="F91" s="24"/>
    </row>
    <row r="92" spans="1:6" ht="45" x14ac:dyDescent="0.25">
      <c r="A92" s="23" t="s">
        <v>147</v>
      </c>
      <c r="B92" s="23" t="s">
        <v>148</v>
      </c>
      <c r="C92" s="24"/>
      <c r="D92" s="24"/>
      <c r="E92" s="24"/>
      <c r="F92" s="24"/>
    </row>
    <row r="93" spans="1:6" ht="45" x14ac:dyDescent="0.25">
      <c r="A93" s="23" t="s">
        <v>149</v>
      </c>
      <c r="B93" s="23" t="s">
        <v>150</v>
      </c>
      <c r="C93" s="23" t="s">
        <v>151</v>
      </c>
      <c r="D93" s="25">
        <v>15</v>
      </c>
      <c r="E93" s="25" t="s">
        <v>12</v>
      </c>
      <c r="F93" s="25">
        <v>15</v>
      </c>
    </row>
    <row r="94" spans="1:6" ht="45" x14ac:dyDescent="0.25">
      <c r="A94" s="23" t="s">
        <v>152</v>
      </c>
      <c r="B94" s="23" t="s">
        <v>153</v>
      </c>
      <c r="C94" s="23" t="s">
        <v>151</v>
      </c>
      <c r="D94" s="25">
        <v>30</v>
      </c>
      <c r="E94" s="25" t="s">
        <v>12</v>
      </c>
      <c r="F94" s="25">
        <v>30</v>
      </c>
    </row>
    <row r="95" spans="1:6" ht="45" x14ac:dyDescent="0.25">
      <c r="A95" s="23" t="s">
        <v>154</v>
      </c>
      <c r="B95" s="23" t="s">
        <v>155</v>
      </c>
      <c r="C95" s="23" t="s">
        <v>151</v>
      </c>
      <c r="D95" s="25">
        <v>30</v>
      </c>
      <c r="E95" s="25" t="s">
        <v>12</v>
      </c>
      <c r="F95" s="25">
        <v>30</v>
      </c>
    </row>
    <row r="96" spans="1:6" ht="45" x14ac:dyDescent="0.25">
      <c r="A96" s="23" t="s">
        <v>156</v>
      </c>
      <c r="B96" s="23" t="s">
        <v>157</v>
      </c>
      <c r="C96" s="23" t="s">
        <v>151</v>
      </c>
      <c r="D96" s="25">
        <v>45</v>
      </c>
      <c r="E96" s="25" t="s">
        <v>12</v>
      </c>
      <c r="F96" s="25">
        <v>45</v>
      </c>
    </row>
    <row r="97" spans="1:6" ht="45" x14ac:dyDescent="0.25">
      <c r="A97" s="23" t="s">
        <v>158</v>
      </c>
      <c r="B97" s="23" t="s">
        <v>159</v>
      </c>
      <c r="C97" s="23" t="s">
        <v>131</v>
      </c>
      <c r="D97" s="25">
        <v>15</v>
      </c>
      <c r="E97" s="25" t="s">
        <v>12</v>
      </c>
      <c r="F97" s="25">
        <v>15</v>
      </c>
    </row>
    <row r="98" spans="1:6" ht="30" x14ac:dyDescent="0.25">
      <c r="A98" s="23" t="s">
        <v>160</v>
      </c>
      <c r="B98" s="23" t="s">
        <v>135</v>
      </c>
      <c r="C98" s="23" t="s">
        <v>131</v>
      </c>
      <c r="D98" s="25">
        <v>15</v>
      </c>
      <c r="E98" s="25" t="s">
        <v>12</v>
      </c>
      <c r="F98" s="25">
        <v>15</v>
      </c>
    </row>
    <row r="99" spans="1:6" ht="45" x14ac:dyDescent="0.25">
      <c r="A99" s="23" t="s">
        <v>161</v>
      </c>
      <c r="B99" s="23" t="s">
        <v>162</v>
      </c>
      <c r="C99" s="23" t="s">
        <v>138</v>
      </c>
      <c r="D99" s="25">
        <v>15</v>
      </c>
      <c r="E99" s="25" t="s">
        <v>12</v>
      </c>
      <c r="F99" s="25">
        <v>15</v>
      </c>
    </row>
    <row r="100" spans="1:6" ht="30" x14ac:dyDescent="0.25">
      <c r="A100" s="23" t="s">
        <v>163</v>
      </c>
      <c r="B100" s="23" t="s">
        <v>142</v>
      </c>
      <c r="C100" s="23" t="s">
        <v>131</v>
      </c>
      <c r="D100" s="25">
        <v>25</v>
      </c>
      <c r="E100" s="25" t="s">
        <v>12</v>
      </c>
      <c r="F100" s="25">
        <v>25</v>
      </c>
    </row>
    <row r="101" spans="1:6" ht="30" x14ac:dyDescent="0.25">
      <c r="A101" s="23" t="s">
        <v>164</v>
      </c>
      <c r="B101" s="23" t="s">
        <v>165</v>
      </c>
      <c r="C101" s="23" t="s">
        <v>131</v>
      </c>
      <c r="D101" s="25">
        <v>80</v>
      </c>
      <c r="E101" s="25" t="s">
        <v>12</v>
      </c>
      <c r="F101" s="25">
        <v>80</v>
      </c>
    </row>
    <row r="102" spans="1:6" ht="30" x14ac:dyDescent="0.25">
      <c r="A102" s="23" t="s">
        <v>166</v>
      </c>
      <c r="B102" s="23" t="s">
        <v>167</v>
      </c>
      <c r="C102" s="23" t="s">
        <v>131</v>
      </c>
      <c r="D102" s="25">
        <v>180</v>
      </c>
      <c r="E102" s="25" t="s">
        <v>12</v>
      </c>
      <c r="F102" s="25">
        <v>180</v>
      </c>
    </row>
    <row r="103" spans="1:6" ht="45" x14ac:dyDescent="0.25">
      <c r="A103" s="23" t="s">
        <v>168</v>
      </c>
      <c r="B103" s="23" t="s">
        <v>169</v>
      </c>
      <c r="C103" s="24"/>
      <c r="D103" s="24"/>
      <c r="E103" s="24"/>
      <c r="F103" s="24"/>
    </row>
    <row r="104" spans="1:6" x14ac:dyDescent="0.25">
      <c r="A104" s="23" t="s">
        <v>170</v>
      </c>
      <c r="B104" s="23" t="s">
        <v>171</v>
      </c>
      <c r="C104" s="24"/>
      <c r="D104" s="24"/>
      <c r="E104" s="24"/>
      <c r="F104" s="24"/>
    </row>
    <row r="105" spans="1:6" x14ac:dyDescent="0.25">
      <c r="A105" s="23" t="s">
        <v>172</v>
      </c>
      <c r="B105" s="23" t="s">
        <v>10</v>
      </c>
      <c r="C105" s="23" t="s">
        <v>11</v>
      </c>
      <c r="D105" s="25">
        <v>7.5</v>
      </c>
      <c r="E105" s="25" t="s">
        <v>12</v>
      </c>
      <c r="F105" s="25">
        <v>7.5</v>
      </c>
    </row>
    <row r="106" spans="1:6" x14ac:dyDescent="0.25">
      <c r="A106" s="23" t="s">
        <v>173</v>
      </c>
      <c r="B106" s="23" t="s">
        <v>14</v>
      </c>
      <c r="C106" s="23" t="s">
        <v>11</v>
      </c>
      <c r="D106" s="25">
        <v>7.5</v>
      </c>
      <c r="E106" s="25" t="s">
        <v>12</v>
      </c>
      <c r="F106" s="25">
        <v>7.5</v>
      </c>
    </row>
    <row r="107" spans="1:6" ht="30" x14ac:dyDescent="0.25">
      <c r="A107" s="23" t="s">
        <v>174</v>
      </c>
      <c r="B107" s="23" t="s">
        <v>16</v>
      </c>
      <c r="C107" s="23" t="s">
        <v>11</v>
      </c>
      <c r="D107" s="25">
        <v>12.5</v>
      </c>
      <c r="E107" s="25" t="s">
        <v>12</v>
      </c>
      <c r="F107" s="25">
        <v>12.5</v>
      </c>
    </row>
    <row r="108" spans="1:6" x14ac:dyDescent="0.25">
      <c r="A108" s="23" t="s">
        <v>175</v>
      </c>
      <c r="B108" s="23" t="s">
        <v>18</v>
      </c>
      <c r="C108" s="23" t="s">
        <v>11</v>
      </c>
      <c r="D108" s="25">
        <v>7.5</v>
      </c>
      <c r="E108" s="25" t="s">
        <v>12</v>
      </c>
      <c r="F108" s="25">
        <v>7.5</v>
      </c>
    </row>
    <row r="109" spans="1:6" x14ac:dyDescent="0.25">
      <c r="A109" s="23" t="s">
        <v>176</v>
      </c>
      <c r="B109" s="23" t="s">
        <v>20</v>
      </c>
      <c r="C109" s="23" t="s">
        <v>11</v>
      </c>
      <c r="D109" s="25">
        <v>15</v>
      </c>
      <c r="E109" s="25" t="s">
        <v>12</v>
      </c>
      <c r="F109" s="25">
        <v>15</v>
      </c>
    </row>
    <row r="110" spans="1:6" x14ac:dyDescent="0.25">
      <c r="A110" s="23" t="s">
        <v>177</v>
      </c>
      <c r="B110" s="23" t="s">
        <v>22</v>
      </c>
      <c r="C110" s="23" t="s">
        <v>11</v>
      </c>
      <c r="D110" s="25">
        <v>15</v>
      </c>
      <c r="E110" s="25" t="s">
        <v>12</v>
      </c>
      <c r="F110" s="25">
        <v>15</v>
      </c>
    </row>
    <row r="111" spans="1:6" x14ac:dyDescent="0.25">
      <c r="A111" s="23" t="s">
        <v>178</v>
      </c>
      <c r="B111" s="23" t="s">
        <v>24</v>
      </c>
      <c r="C111" s="23" t="s">
        <v>11</v>
      </c>
      <c r="D111" s="25">
        <v>20</v>
      </c>
      <c r="E111" s="25" t="s">
        <v>12</v>
      </c>
      <c r="F111" s="25">
        <v>20</v>
      </c>
    </row>
    <row r="112" spans="1:6" x14ac:dyDescent="0.25">
      <c r="A112" s="23" t="s">
        <v>179</v>
      </c>
      <c r="B112" s="23" t="s">
        <v>26</v>
      </c>
      <c r="C112" s="23" t="s">
        <v>11</v>
      </c>
      <c r="D112" s="25">
        <v>50</v>
      </c>
      <c r="E112" s="25" t="s">
        <v>12</v>
      </c>
      <c r="F112" s="25">
        <v>50</v>
      </c>
    </row>
    <row r="113" spans="1:6" x14ac:dyDescent="0.25">
      <c r="A113" s="23" t="s">
        <v>180</v>
      </c>
      <c r="B113" s="23" t="s">
        <v>30</v>
      </c>
      <c r="C113" s="23" t="s">
        <v>11</v>
      </c>
      <c r="D113" s="25">
        <v>60</v>
      </c>
      <c r="E113" s="25" t="s">
        <v>12</v>
      </c>
      <c r="F113" s="25">
        <v>60</v>
      </c>
    </row>
    <row r="114" spans="1:6" x14ac:dyDescent="0.25">
      <c r="A114" s="23" t="s">
        <v>181</v>
      </c>
      <c r="B114" s="23" t="s">
        <v>32</v>
      </c>
      <c r="C114" s="23" t="s">
        <v>11</v>
      </c>
      <c r="D114" s="25">
        <v>55</v>
      </c>
      <c r="E114" s="25" t="s">
        <v>12</v>
      </c>
      <c r="F114" s="25">
        <v>55</v>
      </c>
    </row>
    <row r="115" spans="1:6" x14ac:dyDescent="0.25">
      <c r="A115" s="23" t="s">
        <v>182</v>
      </c>
      <c r="B115" s="23" t="s">
        <v>34</v>
      </c>
      <c r="C115" s="23" t="s">
        <v>11</v>
      </c>
      <c r="D115" s="25">
        <v>50</v>
      </c>
      <c r="E115" s="25" t="s">
        <v>12</v>
      </c>
      <c r="F115" s="25">
        <v>50</v>
      </c>
    </row>
    <row r="116" spans="1:6" x14ac:dyDescent="0.25">
      <c r="A116" s="23" t="s">
        <v>183</v>
      </c>
      <c r="B116" s="23" t="s">
        <v>36</v>
      </c>
      <c r="C116" s="23" t="s">
        <v>11</v>
      </c>
      <c r="D116" s="25">
        <v>50</v>
      </c>
      <c r="E116" s="25" t="s">
        <v>12</v>
      </c>
      <c r="F116" s="25">
        <v>50</v>
      </c>
    </row>
    <row r="117" spans="1:6" ht="60" x14ac:dyDescent="0.25">
      <c r="A117" s="23" t="s">
        <v>184</v>
      </c>
      <c r="B117" s="23" t="s">
        <v>185</v>
      </c>
      <c r="C117" s="23" t="s">
        <v>186</v>
      </c>
      <c r="D117" s="25">
        <v>15</v>
      </c>
      <c r="E117" s="25" t="s">
        <v>12</v>
      </c>
      <c r="F117" s="25">
        <v>15</v>
      </c>
    </row>
    <row r="118" spans="1:6" ht="60" x14ac:dyDescent="0.25">
      <c r="A118" s="23" t="s">
        <v>187</v>
      </c>
      <c r="B118" s="23" t="s">
        <v>188</v>
      </c>
      <c r="C118" s="24"/>
      <c r="D118" s="24"/>
      <c r="E118" s="24"/>
      <c r="F118" s="24"/>
    </row>
    <row r="119" spans="1:6" x14ac:dyDescent="0.25">
      <c r="A119" s="23" t="s">
        <v>189</v>
      </c>
      <c r="B119" s="23" t="s">
        <v>10</v>
      </c>
      <c r="C119" s="23" t="s">
        <v>11</v>
      </c>
      <c r="D119" s="25">
        <v>7.5</v>
      </c>
      <c r="E119" s="25" t="s">
        <v>12</v>
      </c>
      <c r="F119" s="25">
        <v>7.5</v>
      </c>
    </row>
    <row r="120" spans="1:6" x14ac:dyDescent="0.25">
      <c r="A120" s="23" t="s">
        <v>190</v>
      </c>
      <c r="B120" s="23" t="s">
        <v>14</v>
      </c>
      <c r="C120" s="23" t="s">
        <v>11</v>
      </c>
      <c r="D120" s="25">
        <v>7.5</v>
      </c>
      <c r="E120" s="25" t="s">
        <v>12</v>
      </c>
      <c r="F120" s="25">
        <v>7.5</v>
      </c>
    </row>
    <row r="121" spans="1:6" ht="30" x14ac:dyDescent="0.25">
      <c r="A121" s="23" t="s">
        <v>191</v>
      </c>
      <c r="B121" s="23" t="s">
        <v>16</v>
      </c>
      <c r="C121" s="23" t="s">
        <v>11</v>
      </c>
      <c r="D121" s="25">
        <v>12.5</v>
      </c>
      <c r="E121" s="25" t="s">
        <v>12</v>
      </c>
      <c r="F121" s="25">
        <v>12.5</v>
      </c>
    </row>
    <row r="122" spans="1:6" x14ac:dyDescent="0.25">
      <c r="A122" s="23" t="s">
        <v>192</v>
      </c>
      <c r="B122" s="23" t="s">
        <v>18</v>
      </c>
      <c r="C122" s="23" t="s">
        <v>11</v>
      </c>
      <c r="D122" s="25">
        <v>7.5</v>
      </c>
      <c r="E122" s="25" t="s">
        <v>12</v>
      </c>
      <c r="F122" s="25">
        <v>7.5</v>
      </c>
    </row>
    <row r="123" spans="1:6" x14ac:dyDescent="0.25">
      <c r="A123" s="23" t="s">
        <v>193</v>
      </c>
      <c r="B123" s="23" t="s">
        <v>20</v>
      </c>
      <c r="C123" s="23" t="s">
        <v>11</v>
      </c>
      <c r="D123" s="25">
        <v>15</v>
      </c>
      <c r="E123" s="25" t="s">
        <v>12</v>
      </c>
      <c r="F123" s="25">
        <v>15</v>
      </c>
    </row>
    <row r="124" spans="1:6" x14ac:dyDescent="0.25">
      <c r="A124" s="23" t="s">
        <v>194</v>
      </c>
      <c r="B124" s="23" t="s">
        <v>22</v>
      </c>
      <c r="C124" s="23" t="s">
        <v>11</v>
      </c>
      <c r="D124" s="25">
        <v>15</v>
      </c>
      <c r="E124" s="25" t="s">
        <v>12</v>
      </c>
      <c r="F124" s="25">
        <v>15</v>
      </c>
    </row>
    <row r="125" spans="1:6" x14ac:dyDescent="0.25">
      <c r="A125" s="23" t="s">
        <v>195</v>
      </c>
      <c r="B125" s="23" t="s">
        <v>24</v>
      </c>
      <c r="C125" s="23" t="s">
        <v>11</v>
      </c>
      <c r="D125" s="25">
        <v>20</v>
      </c>
      <c r="E125" s="25" t="s">
        <v>12</v>
      </c>
      <c r="F125" s="25">
        <v>20</v>
      </c>
    </row>
    <row r="126" spans="1:6" x14ac:dyDescent="0.25">
      <c r="A126" s="23" t="s">
        <v>196</v>
      </c>
      <c r="B126" s="23" t="s">
        <v>26</v>
      </c>
      <c r="C126" s="23" t="s">
        <v>11</v>
      </c>
      <c r="D126" s="25">
        <v>50</v>
      </c>
      <c r="E126" s="25" t="s">
        <v>12</v>
      </c>
      <c r="F126" s="25">
        <v>50</v>
      </c>
    </row>
    <row r="127" spans="1:6" x14ac:dyDescent="0.25">
      <c r="A127" s="23" t="s">
        <v>197</v>
      </c>
      <c r="B127" s="23" t="s">
        <v>30</v>
      </c>
      <c r="C127" s="23" t="s">
        <v>11</v>
      </c>
      <c r="D127" s="25">
        <v>60</v>
      </c>
      <c r="E127" s="25" t="s">
        <v>12</v>
      </c>
      <c r="F127" s="25">
        <v>60</v>
      </c>
    </row>
    <row r="128" spans="1:6" x14ac:dyDescent="0.25">
      <c r="A128" s="23" t="s">
        <v>198</v>
      </c>
      <c r="B128" s="23" t="s">
        <v>32</v>
      </c>
      <c r="C128" s="23" t="s">
        <v>11</v>
      </c>
      <c r="D128" s="25">
        <v>55</v>
      </c>
      <c r="E128" s="25" t="s">
        <v>12</v>
      </c>
      <c r="F128" s="25">
        <v>55</v>
      </c>
    </row>
    <row r="129" spans="1:6" x14ac:dyDescent="0.25">
      <c r="A129" s="23" t="s">
        <v>199</v>
      </c>
      <c r="B129" s="23" t="s">
        <v>34</v>
      </c>
      <c r="C129" s="23" t="s">
        <v>11</v>
      </c>
      <c r="D129" s="25">
        <v>50</v>
      </c>
      <c r="E129" s="25" t="s">
        <v>12</v>
      </c>
      <c r="F129" s="25">
        <v>50</v>
      </c>
    </row>
    <row r="130" spans="1:6" x14ac:dyDescent="0.25">
      <c r="A130" s="23" t="s">
        <v>200</v>
      </c>
      <c r="B130" s="23" t="s">
        <v>36</v>
      </c>
      <c r="C130" s="23" t="s">
        <v>11</v>
      </c>
      <c r="D130" s="25">
        <v>50</v>
      </c>
      <c r="E130" s="25" t="s">
        <v>12</v>
      </c>
      <c r="F130" s="25">
        <v>50</v>
      </c>
    </row>
    <row r="131" spans="1:6" ht="45" x14ac:dyDescent="0.25">
      <c r="A131" s="23" t="s">
        <v>201</v>
      </c>
      <c r="B131" s="23" t="s">
        <v>202</v>
      </c>
      <c r="C131" s="23" t="s">
        <v>131</v>
      </c>
      <c r="D131" s="25">
        <v>15</v>
      </c>
      <c r="E131" s="25" t="s">
        <v>12</v>
      </c>
      <c r="F131" s="25">
        <v>15</v>
      </c>
    </row>
    <row r="132" spans="1:6" ht="60" x14ac:dyDescent="0.25">
      <c r="A132" s="23" t="s">
        <v>203</v>
      </c>
      <c r="B132" s="23" t="s">
        <v>204</v>
      </c>
      <c r="C132" s="24"/>
      <c r="D132" s="24"/>
      <c r="E132" s="24"/>
      <c r="F132" s="24"/>
    </row>
    <row r="133" spans="1:6" x14ac:dyDescent="0.25">
      <c r="A133" s="23" t="s">
        <v>205</v>
      </c>
      <c r="B133" s="23" t="s">
        <v>10</v>
      </c>
      <c r="C133" s="23" t="s">
        <v>11</v>
      </c>
      <c r="D133" s="25">
        <v>4.5</v>
      </c>
      <c r="E133" s="25" t="s">
        <v>12</v>
      </c>
      <c r="F133" s="25">
        <v>4.5</v>
      </c>
    </row>
    <row r="134" spans="1:6" x14ac:dyDescent="0.25">
      <c r="A134" s="23" t="s">
        <v>206</v>
      </c>
      <c r="B134" s="23" t="s">
        <v>14</v>
      </c>
      <c r="C134" s="23" t="s">
        <v>11</v>
      </c>
      <c r="D134" s="25">
        <v>4.5</v>
      </c>
      <c r="E134" s="25" t="s">
        <v>12</v>
      </c>
      <c r="F134" s="25">
        <v>4.5</v>
      </c>
    </row>
    <row r="135" spans="1:6" ht="30" x14ac:dyDescent="0.25">
      <c r="A135" s="23" t="s">
        <v>207</v>
      </c>
      <c r="B135" s="23" t="s">
        <v>16</v>
      </c>
      <c r="C135" s="23" t="s">
        <v>11</v>
      </c>
      <c r="D135" s="25">
        <v>7.5</v>
      </c>
      <c r="E135" s="25" t="s">
        <v>12</v>
      </c>
      <c r="F135" s="25">
        <v>7.5</v>
      </c>
    </row>
    <row r="136" spans="1:6" x14ac:dyDescent="0.25">
      <c r="A136" s="23" t="s">
        <v>208</v>
      </c>
      <c r="B136" s="23" t="s">
        <v>18</v>
      </c>
      <c r="C136" s="23" t="s">
        <v>11</v>
      </c>
      <c r="D136" s="25">
        <v>4.5</v>
      </c>
      <c r="E136" s="25" t="s">
        <v>12</v>
      </c>
      <c r="F136" s="25">
        <v>4.5</v>
      </c>
    </row>
    <row r="137" spans="1:6" x14ac:dyDescent="0.25">
      <c r="A137" s="23" t="s">
        <v>209</v>
      </c>
      <c r="B137" s="23" t="s">
        <v>20</v>
      </c>
      <c r="C137" s="23" t="s">
        <v>11</v>
      </c>
      <c r="D137" s="25">
        <v>9</v>
      </c>
      <c r="E137" s="25" t="s">
        <v>12</v>
      </c>
      <c r="F137" s="25">
        <v>9</v>
      </c>
    </row>
    <row r="138" spans="1:6" x14ac:dyDescent="0.25">
      <c r="A138" s="23" t="s">
        <v>210</v>
      </c>
      <c r="B138" s="23" t="s">
        <v>22</v>
      </c>
      <c r="C138" s="23" t="s">
        <v>11</v>
      </c>
      <c r="D138" s="25">
        <v>9</v>
      </c>
      <c r="E138" s="25" t="s">
        <v>12</v>
      </c>
      <c r="F138" s="25">
        <v>9</v>
      </c>
    </row>
    <row r="139" spans="1:6" x14ac:dyDescent="0.25">
      <c r="A139" s="23" t="s">
        <v>211</v>
      </c>
      <c r="B139" s="23" t="s">
        <v>24</v>
      </c>
      <c r="C139" s="23" t="s">
        <v>11</v>
      </c>
      <c r="D139" s="25">
        <v>12</v>
      </c>
      <c r="E139" s="25" t="s">
        <v>12</v>
      </c>
      <c r="F139" s="25">
        <v>12</v>
      </c>
    </row>
    <row r="140" spans="1:6" x14ac:dyDescent="0.25">
      <c r="A140" s="23" t="s">
        <v>212</v>
      </c>
      <c r="B140" s="23" t="s">
        <v>26</v>
      </c>
      <c r="C140" s="23" t="s">
        <v>11</v>
      </c>
      <c r="D140" s="25">
        <v>30</v>
      </c>
      <c r="E140" s="25" t="s">
        <v>12</v>
      </c>
      <c r="F140" s="25">
        <v>30</v>
      </c>
    </row>
    <row r="141" spans="1:6" x14ac:dyDescent="0.25">
      <c r="A141" s="23" t="s">
        <v>213</v>
      </c>
      <c r="B141" s="23" t="s">
        <v>30</v>
      </c>
      <c r="C141" s="23" t="s">
        <v>11</v>
      </c>
      <c r="D141" s="25">
        <v>36</v>
      </c>
      <c r="E141" s="25" t="s">
        <v>12</v>
      </c>
      <c r="F141" s="25">
        <v>36</v>
      </c>
    </row>
    <row r="142" spans="1:6" x14ac:dyDescent="0.25">
      <c r="A142" s="23" t="s">
        <v>214</v>
      </c>
      <c r="B142" s="23" t="s">
        <v>32</v>
      </c>
      <c r="C142" s="23" t="s">
        <v>11</v>
      </c>
      <c r="D142" s="25">
        <v>33</v>
      </c>
      <c r="E142" s="25" t="s">
        <v>12</v>
      </c>
      <c r="F142" s="25">
        <v>33</v>
      </c>
    </row>
    <row r="143" spans="1:6" x14ac:dyDescent="0.25">
      <c r="A143" s="23" t="s">
        <v>215</v>
      </c>
      <c r="B143" s="23" t="s">
        <v>34</v>
      </c>
      <c r="C143" s="23" t="s">
        <v>11</v>
      </c>
      <c r="D143" s="25">
        <v>30</v>
      </c>
      <c r="E143" s="25" t="s">
        <v>12</v>
      </c>
      <c r="F143" s="25">
        <v>30</v>
      </c>
    </row>
    <row r="144" spans="1:6" x14ac:dyDescent="0.25">
      <c r="A144" s="23" t="s">
        <v>216</v>
      </c>
      <c r="B144" s="23" t="s">
        <v>36</v>
      </c>
      <c r="C144" s="23" t="s">
        <v>11</v>
      </c>
      <c r="D144" s="25">
        <v>30</v>
      </c>
      <c r="E144" s="25" t="s">
        <v>12</v>
      </c>
      <c r="F144" s="25">
        <v>30</v>
      </c>
    </row>
    <row r="145" spans="1:6" ht="45" x14ac:dyDescent="0.25">
      <c r="A145" s="23" t="s">
        <v>217</v>
      </c>
      <c r="B145" s="23" t="s">
        <v>202</v>
      </c>
      <c r="C145" s="23" t="s">
        <v>131</v>
      </c>
      <c r="D145" s="25">
        <v>15</v>
      </c>
      <c r="E145" s="25" t="s">
        <v>12</v>
      </c>
      <c r="F145" s="25">
        <v>15</v>
      </c>
    </row>
    <row r="146" spans="1:6" ht="30" x14ac:dyDescent="0.25">
      <c r="A146" s="23" t="s">
        <v>218</v>
      </c>
      <c r="B146" s="23" t="s">
        <v>219</v>
      </c>
      <c r="C146" s="24"/>
      <c r="D146" s="24"/>
      <c r="E146" s="24"/>
      <c r="F146" s="24"/>
    </row>
    <row r="147" spans="1:6" ht="45" x14ac:dyDescent="0.25">
      <c r="A147" s="23" t="s">
        <v>220</v>
      </c>
      <c r="B147" s="23" t="s">
        <v>221</v>
      </c>
      <c r="C147" s="23" t="s">
        <v>131</v>
      </c>
      <c r="D147" s="25">
        <v>15</v>
      </c>
      <c r="E147" s="25" t="s">
        <v>12</v>
      </c>
      <c r="F147" s="25">
        <v>15</v>
      </c>
    </row>
    <row r="148" spans="1:6" ht="30" x14ac:dyDescent="0.25">
      <c r="A148" s="23" t="s">
        <v>222</v>
      </c>
      <c r="B148" s="23" t="s">
        <v>223</v>
      </c>
      <c r="C148" s="23" t="s">
        <v>131</v>
      </c>
      <c r="D148" s="25">
        <v>25</v>
      </c>
      <c r="E148" s="25" t="s">
        <v>12</v>
      </c>
      <c r="F148" s="25">
        <v>25</v>
      </c>
    </row>
    <row r="149" spans="1:6" ht="30" x14ac:dyDescent="0.25">
      <c r="A149" s="23" t="s">
        <v>224</v>
      </c>
      <c r="B149" s="23" t="s">
        <v>225</v>
      </c>
      <c r="C149" s="24"/>
      <c r="D149" s="24"/>
      <c r="E149" s="24"/>
      <c r="F149" s="24"/>
    </row>
    <row r="150" spans="1:6" ht="30" x14ac:dyDescent="0.25">
      <c r="A150" s="23" t="s">
        <v>226</v>
      </c>
      <c r="B150" s="23" t="s">
        <v>227</v>
      </c>
      <c r="C150" s="24"/>
      <c r="D150" s="24"/>
      <c r="E150" s="24"/>
      <c r="F150" s="24"/>
    </row>
    <row r="151" spans="1:6" x14ac:dyDescent="0.25">
      <c r="A151" s="23" t="s">
        <v>228</v>
      </c>
      <c r="B151" s="23" t="s">
        <v>10</v>
      </c>
      <c r="C151" s="23" t="s">
        <v>11</v>
      </c>
      <c r="D151" s="25">
        <v>15</v>
      </c>
      <c r="E151" s="25" t="s">
        <v>12</v>
      </c>
      <c r="F151" s="25">
        <v>15</v>
      </c>
    </row>
    <row r="152" spans="1:6" x14ac:dyDescent="0.25">
      <c r="A152" s="23" t="s">
        <v>229</v>
      </c>
      <c r="B152" s="23" t="s">
        <v>24</v>
      </c>
      <c r="C152" s="23" t="s">
        <v>11</v>
      </c>
      <c r="D152" s="25">
        <v>40</v>
      </c>
      <c r="E152" s="25" t="s">
        <v>12</v>
      </c>
      <c r="F152" s="25">
        <v>40</v>
      </c>
    </row>
    <row r="153" spans="1:6" x14ac:dyDescent="0.25">
      <c r="A153" s="23" t="s">
        <v>230</v>
      </c>
      <c r="B153" s="23" t="s">
        <v>26</v>
      </c>
      <c r="C153" s="23" t="s">
        <v>11</v>
      </c>
      <c r="D153" s="25">
        <v>100</v>
      </c>
      <c r="E153" s="25" t="s">
        <v>12</v>
      </c>
      <c r="F153" s="25">
        <v>100</v>
      </c>
    </row>
    <row r="154" spans="1:6" x14ac:dyDescent="0.25">
      <c r="A154" s="23" t="s">
        <v>231</v>
      </c>
      <c r="B154" s="23" t="s">
        <v>232</v>
      </c>
      <c r="C154" s="23" t="s">
        <v>11</v>
      </c>
      <c r="D154" s="25">
        <v>110</v>
      </c>
      <c r="E154" s="25" t="s">
        <v>12</v>
      </c>
      <c r="F154" s="25">
        <v>110</v>
      </c>
    </row>
    <row r="155" spans="1:6" x14ac:dyDescent="0.25">
      <c r="A155" s="23" t="s">
        <v>233</v>
      </c>
      <c r="B155" s="23" t="s">
        <v>30</v>
      </c>
      <c r="C155" s="23" t="s">
        <v>11</v>
      </c>
      <c r="D155" s="25">
        <v>120</v>
      </c>
      <c r="E155" s="25" t="s">
        <v>12</v>
      </c>
      <c r="F155" s="25">
        <v>120</v>
      </c>
    </row>
    <row r="156" spans="1:6" x14ac:dyDescent="0.25">
      <c r="A156" s="23" t="s">
        <v>234</v>
      </c>
      <c r="B156" s="23" t="s">
        <v>32</v>
      </c>
      <c r="C156" s="23" t="s">
        <v>11</v>
      </c>
      <c r="D156" s="25">
        <v>110</v>
      </c>
      <c r="E156" s="25" t="s">
        <v>12</v>
      </c>
      <c r="F156" s="25">
        <v>110</v>
      </c>
    </row>
    <row r="157" spans="1:6" ht="60" x14ac:dyDescent="0.25">
      <c r="A157" s="23" t="s">
        <v>235</v>
      </c>
      <c r="B157" s="23" t="s">
        <v>236</v>
      </c>
      <c r="C157" s="23" t="s">
        <v>186</v>
      </c>
      <c r="D157" s="25">
        <v>15</v>
      </c>
      <c r="E157" s="25" t="s">
        <v>12</v>
      </c>
      <c r="F157" s="25">
        <v>15</v>
      </c>
    </row>
    <row r="158" spans="1:6" ht="45" customHeight="1" x14ac:dyDescent="0.25">
      <c r="A158" s="100" t="s">
        <v>237</v>
      </c>
      <c r="B158" s="101"/>
      <c r="C158" s="101"/>
      <c r="D158" s="101"/>
      <c r="E158" s="101"/>
      <c r="F158" s="102"/>
    </row>
    <row r="159" spans="1:6" ht="30" x14ac:dyDescent="0.25">
      <c r="A159" s="23" t="s">
        <v>238</v>
      </c>
      <c r="B159" s="23" t="s">
        <v>239</v>
      </c>
      <c r="C159" s="23" t="s">
        <v>11</v>
      </c>
      <c r="D159" s="25">
        <v>30</v>
      </c>
      <c r="E159" s="25" t="s">
        <v>12</v>
      </c>
      <c r="F159" s="25">
        <v>30</v>
      </c>
    </row>
    <row r="160" spans="1:6" ht="30" x14ac:dyDescent="0.25">
      <c r="A160" s="23" t="s">
        <v>240</v>
      </c>
      <c r="B160" s="23" t="s">
        <v>241</v>
      </c>
      <c r="C160" s="23" t="s">
        <v>40</v>
      </c>
      <c r="D160" s="25">
        <v>15</v>
      </c>
      <c r="E160" s="25" t="s">
        <v>12</v>
      </c>
      <c r="F160" s="25">
        <v>15</v>
      </c>
    </row>
    <row r="161" spans="1:6" ht="30" x14ac:dyDescent="0.25">
      <c r="A161" s="23" t="s">
        <v>242</v>
      </c>
      <c r="B161" s="23" t="s">
        <v>243</v>
      </c>
      <c r="C161" s="23" t="s">
        <v>40</v>
      </c>
      <c r="D161" s="25">
        <v>30</v>
      </c>
      <c r="E161" s="25" t="s">
        <v>12</v>
      </c>
      <c r="F161" s="25">
        <v>30</v>
      </c>
    </row>
    <row r="162" spans="1:6" ht="30" x14ac:dyDescent="0.25">
      <c r="A162" s="23" t="s">
        <v>244</v>
      </c>
      <c r="B162" s="23" t="s">
        <v>245</v>
      </c>
      <c r="C162" s="23" t="s">
        <v>11</v>
      </c>
      <c r="D162" s="25">
        <v>15</v>
      </c>
      <c r="E162" s="25" t="s">
        <v>12</v>
      </c>
      <c r="F162" s="25">
        <v>15</v>
      </c>
    </row>
    <row r="163" spans="1:6" ht="30" x14ac:dyDescent="0.25">
      <c r="A163" s="23" t="s">
        <v>246</v>
      </c>
      <c r="B163" s="23" t="s">
        <v>247</v>
      </c>
      <c r="C163" s="23" t="s">
        <v>131</v>
      </c>
      <c r="D163" s="25">
        <v>30</v>
      </c>
      <c r="E163" s="25" t="s">
        <v>12</v>
      </c>
      <c r="F163" s="25">
        <v>30</v>
      </c>
    </row>
    <row r="164" spans="1:6" ht="21.75" customHeight="1" x14ac:dyDescent="0.25">
      <c r="A164" s="100" t="s">
        <v>248</v>
      </c>
      <c r="B164" s="101"/>
      <c r="C164" s="101"/>
      <c r="D164" s="101"/>
      <c r="E164" s="101"/>
      <c r="F164" s="102"/>
    </row>
    <row r="165" spans="1:6" ht="30" x14ac:dyDescent="0.25">
      <c r="A165" s="23" t="s">
        <v>249</v>
      </c>
      <c r="B165" s="23" t="s">
        <v>250</v>
      </c>
      <c r="C165" s="23" t="s">
        <v>11</v>
      </c>
      <c r="D165" s="25">
        <v>5</v>
      </c>
      <c r="E165" s="25" t="s">
        <v>12</v>
      </c>
      <c r="F165" s="25">
        <v>5</v>
      </c>
    </row>
    <row r="166" spans="1:6" ht="30" x14ac:dyDescent="0.25">
      <c r="A166" s="23" t="s">
        <v>251</v>
      </c>
      <c r="B166" s="23" t="s">
        <v>252</v>
      </c>
      <c r="C166" s="23" t="s">
        <v>11</v>
      </c>
      <c r="D166" s="25">
        <v>30</v>
      </c>
      <c r="E166" s="25" t="s">
        <v>12</v>
      </c>
      <c r="F166" s="25">
        <v>30</v>
      </c>
    </row>
    <row r="167" spans="1:6" ht="30" x14ac:dyDescent="0.25">
      <c r="A167" s="23" t="s">
        <v>253</v>
      </c>
      <c r="B167" s="23" t="s">
        <v>254</v>
      </c>
      <c r="C167" s="23" t="s">
        <v>11</v>
      </c>
      <c r="D167" s="25">
        <v>15</v>
      </c>
      <c r="E167" s="25" t="s">
        <v>12</v>
      </c>
      <c r="F167" s="25">
        <v>15</v>
      </c>
    </row>
    <row r="168" spans="1:6" ht="45" x14ac:dyDescent="0.25">
      <c r="A168" s="23" t="s">
        <v>255</v>
      </c>
      <c r="B168" s="23" t="s">
        <v>256</v>
      </c>
      <c r="C168" s="23" t="s">
        <v>11</v>
      </c>
      <c r="D168" s="25">
        <v>10</v>
      </c>
      <c r="E168" s="25" t="s">
        <v>12</v>
      </c>
      <c r="F168" s="25">
        <v>10</v>
      </c>
    </row>
    <row r="169" spans="1:6" ht="30" x14ac:dyDescent="0.25">
      <c r="A169" s="23" t="s">
        <v>257</v>
      </c>
      <c r="B169" s="23" t="s">
        <v>258</v>
      </c>
      <c r="C169" s="23" t="s">
        <v>11</v>
      </c>
      <c r="D169" s="25">
        <v>25</v>
      </c>
      <c r="E169" s="25" t="s">
        <v>12</v>
      </c>
      <c r="F169" s="25">
        <v>25</v>
      </c>
    </row>
    <row r="170" spans="1:6" x14ac:dyDescent="0.25">
      <c r="A170" s="100" t="s">
        <v>259</v>
      </c>
      <c r="B170" s="101"/>
      <c r="C170" s="101"/>
      <c r="D170" s="101"/>
      <c r="E170" s="101"/>
      <c r="F170" s="102"/>
    </row>
    <row r="171" spans="1:6" ht="30" x14ac:dyDescent="0.25">
      <c r="A171" s="23" t="s">
        <v>260</v>
      </c>
      <c r="B171" s="23" t="s">
        <v>261</v>
      </c>
      <c r="C171" s="24"/>
      <c r="D171" s="24"/>
      <c r="E171" s="24"/>
      <c r="F171" s="24"/>
    </row>
    <row r="172" spans="1:6" ht="30" x14ac:dyDescent="0.25">
      <c r="A172" s="23" t="s">
        <v>262</v>
      </c>
      <c r="B172" s="23" t="s">
        <v>263</v>
      </c>
      <c r="C172" s="23" t="s">
        <v>264</v>
      </c>
      <c r="D172" s="25">
        <v>270</v>
      </c>
      <c r="E172" s="25" t="s">
        <v>12</v>
      </c>
      <c r="F172" s="25">
        <v>270</v>
      </c>
    </row>
    <row r="173" spans="1:6" ht="45" x14ac:dyDescent="0.25">
      <c r="A173" s="23" t="s">
        <v>265</v>
      </c>
      <c r="B173" s="23" t="s">
        <v>266</v>
      </c>
      <c r="C173" s="23" t="s">
        <v>267</v>
      </c>
      <c r="D173" s="25">
        <v>605</v>
      </c>
      <c r="E173" s="25" t="s">
        <v>12</v>
      </c>
      <c r="F173" s="25">
        <v>605</v>
      </c>
    </row>
    <row r="174" spans="1:6" ht="45" x14ac:dyDescent="0.25">
      <c r="A174" s="23" t="s">
        <v>268</v>
      </c>
      <c r="B174" s="23" t="s">
        <v>269</v>
      </c>
      <c r="C174" s="23" t="s">
        <v>267</v>
      </c>
      <c r="D174" s="25">
        <v>605</v>
      </c>
      <c r="E174" s="25" t="s">
        <v>12</v>
      </c>
      <c r="F174" s="25">
        <v>605</v>
      </c>
    </row>
    <row r="175" spans="1:6" ht="45" x14ac:dyDescent="0.25">
      <c r="A175" s="23" t="s">
        <v>270</v>
      </c>
      <c r="B175" s="23" t="s">
        <v>271</v>
      </c>
      <c r="C175" s="23" t="s">
        <v>267</v>
      </c>
      <c r="D175" s="25">
        <v>605</v>
      </c>
      <c r="E175" s="25" t="s">
        <v>12</v>
      </c>
      <c r="F175" s="25">
        <v>605</v>
      </c>
    </row>
    <row r="176" spans="1:6" ht="75" x14ac:dyDescent="0.25">
      <c r="A176" s="23" t="s">
        <v>272</v>
      </c>
      <c r="B176" s="23" t="s">
        <v>273</v>
      </c>
      <c r="C176" s="23" t="s">
        <v>267</v>
      </c>
      <c r="D176" s="25">
        <v>120</v>
      </c>
      <c r="E176" s="25" t="s">
        <v>12</v>
      </c>
      <c r="F176" s="25">
        <v>120</v>
      </c>
    </row>
    <row r="177" spans="1:6" ht="60" x14ac:dyDescent="0.25">
      <c r="A177" s="23" t="s">
        <v>274</v>
      </c>
      <c r="B177" s="23" t="s">
        <v>275</v>
      </c>
      <c r="C177" s="24"/>
      <c r="D177" s="24"/>
      <c r="E177" s="24"/>
      <c r="F177" s="24"/>
    </row>
    <row r="178" spans="1:6" x14ac:dyDescent="0.25">
      <c r="A178" s="23" t="s">
        <v>276</v>
      </c>
      <c r="B178" s="23" t="s">
        <v>277</v>
      </c>
      <c r="C178" s="23" t="s">
        <v>138</v>
      </c>
      <c r="D178" s="25">
        <v>75</v>
      </c>
      <c r="E178" s="25" t="s">
        <v>12</v>
      </c>
      <c r="F178" s="25">
        <v>75</v>
      </c>
    </row>
    <row r="179" spans="1:6" x14ac:dyDescent="0.25">
      <c r="A179" s="23" t="s">
        <v>278</v>
      </c>
      <c r="B179" s="23" t="s">
        <v>279</v>
      </c>
      <c r="C179" s="23" t="s">
        <v>138</v>
      </c>
      <c r="D179" s="25">
        <v>145</v>
      </c>
      <c r="E179" s="25" t="s">
        <v>12</v>
      </c>
      <c r="F179" s="25">
        <v>145</v>
      </c>
    </row>
    <row r="180" spans="1:6" x14ac:dyDescent="0.25">
      <c r="A180" s="23" t="s">
        <v>280</v>
      </c>
      <c r="B180" s="23" t="s">
        <v>281</v>
      </c>
      <c r="C180" s="23" t="s">
        <v>138</v>
      </c>
      <c r="D180" s="24"/>
      <c r="E180" s="24"/>
      <c r="F180" s="24"/>
    </row>
    <row r="181" spans="1:6" x14ac:dyDescent="0.25">
      <c r="A181" s="23" t="s">
        <v>282</v>
      </c>
      <c r="B181" s="23" t="s">
        <v>283</v>
      </c>
      <c r="C181" s="23" t="s">
        <v>138</v>
      </c>
      <c r="D181" s="25">
        <v>140</v>
      </c>
      <c r="E181" s="25" t="s">
        <v>12</v>
      </c>
      <c r="F181" s="25">
        <v>140</v>
      </c>
    </row>
    <row r="182" spans="1:6" x14ac:dyDescent="0.25">
      <c r="A182" s="23" t="s">
        <v>284</v>
      </c>
      <c r="B182" s="23" t="s">
        <v>285</v>
      </c>
      <c r="C182" s="23" t="s">
        <v>138</v>
      </c>
      <c r="D182" s="25">
        <v>280</v>
      </c>
      <c r="E182" s="25" t="s">
        <v>12</v>
      </c>
      <c r="F182" s="25">
        <v>280</v>
      </c>
    </row>
    <row r="183" spans="1:6" x14ac:dyDescent="0.25">
      <c r="A183" s="23" t="s">
        <v>286</v>
      </c>
      <c r="B183" s="23" t="s">
        <v>287</v>
      </c>
      <c r="C183" s="23" t="s">
        <v>138</v>
      </c>
      <c r="D183" s="25">
        <v>425</v>
      </c>
      <c r="E183" s="25" t="s">
        <v>12</v>
      </c>
      <c r="F183" s="25">
        <v>425</v>
      </c>
    </row>
    <row r="184" spans="1:6" x14ac:dyDescent="0.25">
      <c r="A184" s="23" t="s">
        <v>288</v>
      </c>
      <c r="B184" s="23" t="s">
        <v>289</v>
      </c>
      <c r="C184" s="23" t="s">
        <v>138</v>
      </c>
      <c r="D184" s="25">
        <v>565</v>
      </c>
      <c r="E184" s="25" t="s">
        <v>12</v>
      </c>
      <c r="F184" s="25">
        <v>565</v>
      </c>
    </row>
    <row r="185" spans="1:6" x14ac:dyDescent="0.25">
      <c r="A185" s="23" t="s">
        <v>290</v>
      </c>
      <c r="B185" s="23" t="s">
        <v>291</v>
      </c>
      <c r="C185" s="23" t="s">
        <v>138</v>
      </c>
      <c r="D185" s="25">
        <v>730</v>
      </c>
      <c r="E185" s="25" t="s">
        <v>12</v>
      </c>
      <c r="F185" s="25">
        <v>730</v>
      </c>
    </row>
    <row r="186" spans="1:6" ht="45" x14ac:dyDescent="0.25">
      <c r="A186" s="23" t="s">
        <v>292</v>
      </c>
      <c r="B186" s="23" t="s">
        <v>293</v>
      </c>
      <c r="C186" s="23" t="s">
        <v>138</v>
      </c>
      <c r="D186" s="25">
        <v>300</v>
      </c>
      <c r="E186" s="25" t="s">
        <v>12</v>
      </c>
      <c r="F186" s="25">
        <v>300</v>
      </c>
    </row>
    <row r="187" spans="1:6" ht="45" x14ac:dyDescent="0.25">
      <c r="A187" s="23" t="s">
        <v>294</v>
      </c>
      <c r="B187" s="23" t="s">
        <v>295</v>
      </c>
      <c r="C187" s="23" t="s">
        <v>138</v>
      </c>
      <c r="D187" s="25">
        <v>300</v>
      </c>
      <c r="E187" s="25" t="s">
        <v>12</v>
      </c>
      <c r="F187" s="25">
        <v>300</v>
      </c>
    </row>
    <row r="188" spans="1:6" ht="45" x14ac:dyDescent="0.25">
      <c r="A188" s="23" t="s">
        <v>296</v>
      </c>
      <c r="B188" s="23" t="s">
        <v>297</v>
      </c>
      <c r="C188" s="23" t="s">
        <v>138</v>
      </c>
      <c r="D188" s="25">
        <v>600</v>
      </c>
      <c r="E188" s="25" t="s">
        <v>12</v>
      </c>
      <c r="F188" s="25">
        <v>600</v>
      </c>
    </row>
    <row r="189" spans="1:6" ht="45" x14ac:dyDescent="0.25">
      <c r="A189" s="23" t="s">
        <v>298</v>
      </c>
      <c r="B189" s="23" t="s">
        <v>299</v>
      </c>
      <c r="C189" s="23" t="s">
        <v>138</v>
      </c>
      <c r="D189" s="25">
        <v>500</v>
      </c>
      <c r="E189" s="25" t="s">
        <v>12</v>
      </c>
      <c r="F189" s="25">
        <v>500</v>
      </c>
    </row>
    <row r="190" spans="1:6" ht="45" x14ac:dyDescent="0.25">
      <c r="A190" s="23" t="s">
        <v>300</v>
      </c>
      <c r="B190" s="23" t="s">
        <v>301</v>
      </c>
      <c r="C190" s="23" t="s">
        <v>138</v>
      </c>
      <c r="D190" s="25">
        <v>500</v>
      </c>
      <c r="E190" s="25" t="s">
        <v>12</v>
      </c>
      <c r="F190" s="25">
        <v>500</v>
      </c>
    </row>
    <row r="191" spans="1:6" ht="45" x14ac:dyDescent="0.25">
      <c r="A191" s="23" t="s">
        <v>302</v>
      </c>
      <c r="B191" s="23" t="s">
        <v>303</v>
      </c>
      <c r="C191" s="23" t="s">
        <v>138</v>
      </c>
      <c r="D191" s="25">
        <v>1000</v>
      </c>
      <c r="E191" s="25" t="s">
        <v>12</v>
      </c>
      <c r="F191" s="25">
        <v>1000</v>
      </c>
    </row>
    <row r="192" spans="1:6" ht="30" x14ac:dyDescent="0.25">
      <c r="A192" s="23" t="s">
        <v>304</v>
      </c>
      <c r="B192" s="23" t="s">
        <v>305</v>
      </c>
      <c r="C192" s="23" t="s">
        <v>138</v>
      </c>
      <c r="D192" s="25">
        <v>50</v>
      </c>
      <c r="E192" s="25" t="s">
        <v>12</v>
      </c>
      <c r="F192" s="25">
        <v>50</v>
      </c>
    </row>
    <row r="193" spans="1:6" ht="30" x14ac:dyDescent="0.25">
      <c r="A193" s="23" t="s">
        <v>306</v>
      </c>
      <c r="B193" s="23" t="s">
        <v>307</v>
      </c>
      <c r="C193" s="24"/>
      <c r="D193" s="24"/>
      <c r="E193" s="24"/>
      <c r="F193" s="24"/>
    </row>
    <row r="194" spans="1:6" ht="30" x14ac:dyDescent="0.25">
      <c r="A194" s="23" t="s">
        <v>308</v>
      </c>
      <c r="B194" s="23" t="s">
        <v>309</v>
      </c>
      <c r="C194" s="23" t="s">
        <v>138</v>
      </c>
      <c r="D194" s="25">
        <v>140</v>
      </c>
      <c r="E194" s="25" t="s">
        <v>12</v>
      </c>
      <c r="F194" s="25">
        <v>140</v>
      </c>
    </row>
    <row r="195" spans="1:6" ht="30" x14ac:dyDescent="0.25">
      <c r="A195" s="23" t="s">
        <v>310</v>
      </c>
      <c r="B195" s="23" t="s">
        <v>311</v>
      </c>
      <c r="C195" s="23" t="s">
        <v>138</v>
      </c>
      <c r="D195" s="25">
        <v>180</v>
      </c>
      <c r="E195" s="25" t="s">
        <v>12</v>
      </c>
      <c r="F195" s="25">
        <v>180</v>
      </c>
    </row>
    <row r="196" spans="1:6" x14ac:dyDescent="0.25">
      <c r="A196" s="23" t="s">
        <v>312</v>
      </c>
      <c r="B196" s="23" t="s">
        <v>313</v>
      </c>
      <c r="C196" s="23" t="s">
        <v>138</v>
      </c>
      <c r="D196" s="25">
        <v>210</v>
      </c>
      <c r="E196" s="25" t="s">
        <v>12</v>
      </c>
      <c r="F196" s="25">
        <v>210</v>
      </c>
    </row>
    <row r="197" spans="1:6" x14ac:dyDescent="0.25">
      <c r="A197" s="23" t="s">
        <v>314</v>
      </c>
      <c r="B197" s="23" t="s">
        <v>315</v>
      </c>
      <c r="C197" s="24"/>
      <c r="D197" s="24"/>
      <c r="E197" s="24"/>
      <c r="F197" s="24"/>
    </row>
    <row r="198" spans="1:6" ht="30" x14ac:dyDescent="0.25">
      <c r="A198" s="23" t="s">
        <v>316</v>
      </c>
      <c r="B198" s="23" t="s">
        <v>317</v>
      </c>
      <c r="C198" s="23" t="s">
        <v>318</v>
      </c>
      <c r="D198" s="25">
        <v>180</v>
      </c>
      <c r="E198" s="25">
        <v>32.4</v>
      </c>
      <c r="F198" s="25">
        <v>212.4</v>
      </c>
    </row>
    <row r="199" spans="1:6" ht="45" x14ac:dyDescent="0.25">
      <c r="A199" s="23" t="s">
        <v>319</v>
      </c>
      <c r="B199" s="23" t="s">
        <v>320</v>
      </c>
      <c r="C199" s="23" t="s">
        <v>318</v>
      </c>
      <c r="D199" s="25">
        <v>90</v>
      </c>
      <c r="E199" s="25">
        <v>16.2</v>
      </c>
      <c r="F199" s="25">
        <v>106.2</v>
      </c>
    </row>
    <row r="200" spans="1:6" x14ac:dyDescent="0.25">
      <c r="A200" s="23" t="s">
        <v>321</v>
      </c>
      <c r="B200" s="23" t="s">
        <v>322</v>
      </c>
      <c r="C200" s="23" t="s">
        <v>318</v>
      </c>
      <c r="D200" s="25">
        <v>50</v>
      </c>
      <c r="E200" s="25">
        <v>9</v>
      </c>
      <c r="F200" s="25">
        <v>59</v>
      </c>
    </row>
    <row r="201" spans="1:6" ht="75" x14ac:dyDescent="0.25">
      <c r="A201" s="23" t="s">
        <v>323</v>
      </c>
      <c r="B201" s="23" t="s">
        <v>324</v>
      </c>
      <c r="C201" s="24"/>
      <c r="D201" s="24"/>
      <c r="E201" s="24"/>
      <c r="F201" s="24"/>
    </row>
    <row r="202" spans="1:6" ht="45" x14ac:dyDescent="0.25">
      <c r="A202" s="23" t="s">
        <v>325</v>
      </c>
      <c r="B202" s="23" t="s">
        <v>326</v>
      </c>
      <c r="C202" s="23" t="s">
        <v>138</v>
      </c>
      <c r="D202" s="25">
        <v>70</v>
      </c>
      <c r="E202" s="25" t="s">
        <v>12</v>
      </c>
      <c r="F202" s="25">
        <v>70</v>
      </c>
    </row>
    <row r="203" spans="1:6" ht="45" x14ac:dyDescent="0.25">
      <c r="A203" s="23" t="s">
        <v>327</v>
      </c>
      <c r="B203" s="23" t="s">
        <v>328</v>
      </c>
      <c r="C203" s="23" t="s">
        <v>138</v>
      </c>
      <c r="D203" s="25">
        <v>270</v>
      </c>
      <c r="E203" s="25" t="s">
        <v>12</v>
      </c>
      <c r="F203" s="25">
        <v>270</v>
      </c>
    </row>
    <row r="204" spans="1:6" ht="75" x14ac:dyDescent="0.25">
      <c r="A204" s="23" t="s">
        <v>329</v>
      </c>
      <c r="B204" s="23" t="s">
        <v>330</v>
      </c>
      <c r="C204" s="23" t="s">
        <v>138</v>
      </c>
      <c r="D204" s="25">
        <v>120</v>
      </c>
      <c r="E204" s="25" t="s">
        <v>12</v>
      </c>
      <c r="F204" s="25">
        <v>120</v>
      </c>
    </row>
    <row r="205" spans="1:6" ht="45" x14ac:dyDescent="0.25">
      <c r="A205" s="23" t="s">
        <v>331</v>
      </c>
      <c r="B205" s="23" t="s">
        <v>332</v>
      </c>
      <c r="C205" s="23" t="s">
        <v>138</v>
      </c>
      <c r="D205" s="25">
        <v>35</v>
      </c>
      <c r="E205" s="25" t="s">
        <v>12</v>
      </c>
      <c r="F205" s="25">
        <v>35</v>
      </c>
    </row>
    <row r="206" spans="1:6" ht="60" x14ac:dyDescent="0.25">
      <c r="A206" s="23" t="s">
        <v>333</v>
      </c>
      <c r="B206" s="23" t="s">
        <v>334</v>
      </c>
      <c r="C206" s="23" t="s">
        <v>138</v>
      </c>
      <c r="D206" s="25">
        <v>135</v>
      </c>
      <c r="E206" s="25" t="s">
        <v>12</v>
      </c>
      <c r="F206" s="25">
        <v>135</v>
      </c>
    </row>
    <row r="207" spans="1:6" ht="75" x14ac:dyDescent="0.25">
      <c r="A207" s="23" t="s">
        <v>335</v>
      </c>
      <c r="B207" s="23" t="s">
        <v>336</v>
      </c>
      <c r="C207" s="23" t="s">
        <v>138</v>
      </c>
      <c r="D207" s="25">
        <v>60</v>
      </c>
      <c r="E207" s="25" t="s">
        <v>12</v>
      </c>
      <c r="F207" s="25">
        <v>60</v>
      </c>
    </row>
    <row r="208" spans="1:6" x14ac:dyDescent="0.25">
      <c r="A208" s="23" t="s">
        <v>337</v>
      </c>
      <c r="B208" s="23" t="s">
        <v>338</v>
      </c>
      <c r="C208" s="24"/>
      <c r="D208" s="24"/>
      <c r="E208" s="24"/>
      <c r="F208" s="24"/>
    </row>
    <row r="209" spans="1:6" ht="30" x14ac:dyDescent="0.25">
      <c r="A209" s="23" t="s">
        <v>339</v>
      </c>
      <c r="B209" s="23" t="s">
        <v>340</v>
      </c>
      <c r="C209" s="23" t="s">
        <v>341</v>
      </c>
      <c r="D209" s="25">
        <v>55</v>
      </c>
      <c r="E209" s="25" t="s">
        <v>12</v>
      </c>
      <c r="F209" s="25">
        <v>55</v>
      </c>
    </row>
    <row r="210" spans="1:6" ht="45" x14ac:dyDescent="0.25">
      <c r="A210" s="23" t="s">
        <v>342</v>
      </c>
      <c r="B210" s="23" t="s">
        <v>343</v>
      </c>
      <c r="C210" s="23" t="s">
        <v>341</v>
      </c>
      <c r="D210" s="25">
        <v>30</v>
      </c>
      <c r="E210" s="25" t="s">
        <v>12</v>
      </c>
      <c r="F210" s="25">
        <v>30</v>
      </c>
    </row>
    <row r="211" spans="1:6" ht="60" x14ac:dyDescent="0.25">
      <c r="A211" s="23" t="s">
        <v>344</v>
      </c>
      <c r="B211" s="23" t="s">
        <v>345</v>
      </c>
      <c r="C211" s="24"/>
      <c r="D211" s="24"/>
      <c r="E211" s="24"/>
      <c r="F211" s="24"/>
    </row>
    <row r="212" spans="1:6" ht="45" x14ac:dyDescent="0.25">
      <c r="A212" s="23" t="s">
        <v>346</v>
      </c>
      <c r="B212" s="23" t="s">
        <v>347</v>
      </c>
      <c r="C212" s="23" t="s">
        <v>267</v>
      </c>
      <c r="D212" s="25">
        <v>135</v>
      </c>
      <c r="E212" s="25" t="s">
        <v>12</v>
      </c>
      <c r="F212" s="25">
        <v>135</v>
      </c>
    </row>
    <row r="213" spans="1:6" ht="45" x14ac:dyDescent="0.25">
      <c r="A213" s="23" t="s">
        <v>348</v>
      </c>
      <c r="B213" s="23" t="s">
        <v>349</v>
      </c>
      <c r="C213" s="23" t="s">
        <v>267</v>
      </c>
      <c r="D213" s="25">
        <v>302.5</v>
      </c>
      <c r="E213" s="25" t="s">
        <v>12</v>
      </c>
      <c r="F213" s="25">
        <v>302.5</v>
      </c>
    </row>
    <row r="214" spans="1:6" ht="45" x14ac:dyDescent="0.25">
      <c r="A214" s="23" t="s">
        <v>350</v>
      </c>
      <c r="B214" s="23" t="s">
        <v>351</v>
      </c>
      <c r="C214" s="23" t="s">
        <v>267</v>
      </c>
      <c r="D214" s="25">
        <v>302.5</v>
      </c>
      <c r="E214" s="25" t="s">
        <v>12</v>
      </c>
      <c r="F214" s="25">
        <v>302.5</v>
      </c>
    </row>
    <row r="215" spans="1:6" ht="60" x14ac:dyDescent="0.25">
      <c r="A215" s="23" t="s">
        <v>352</v>
      </c>
      <c r="B215" s="23" t="s">
        <v>353</v>
      </c>
      <c r="C215" s="23" t="s">
        <v>267</v>
      </c>
      <c r="D215" s="25">
        <v>302.5</v>
      </c>
      <c r="E215" s="25" t="s">
        <v>12</v>
      </c>
      <c r="F215" s="25">
        <v>302.5</v>
      </c>
    </row>
    <row r="216" spans="1:6" ht="90" x14ac:dyDescent="0.25">
      <c r="A216" s="23" t="s">
        <v>354</v>
      </c>
      <c r="B216" s="23" t="s">
        <v>355</v>
      </c>
      <c r="C216" s="23" t="s">
        <v>267</v>
      </c>
      <c r="D216" s="25">
        <v>60</v>
      </c>
      <c r="E216" s="25" t="s">
        <v>12</v>
      </c>
      <c r="F216" s="25">
        <v>60</v>
      </c>
    </row>
    <row r="217" spans="1:6" ht="45" x14ac:dyDescent="0.25">
      <c r="A217" s="23" t="s">
        <v>356</v>
      </c>
      <c r="B217" s="23" t="s">
        <v>357</v>
      </c>
      <c r="C217" s="24"/>
      <c r="D217" s="24"/>
      <c r="E217" s="24"/>
      <c r="F217" s="24"/>
    </row>
    <row r="218" spans="1:6" x14ac:dyDescent="0.25">
      <c r="A218" s="23" t="s">
        <v>358</v>
      </c>
      <c r="B218" s="23" t="s">
        <v>277</v>
      </c>
      <c r="C218" s="23" t="s">
        <v>11</v>
      </c>
      <c r="D218" s="25">
        <v>37.5</v>
      </c>
      <c r="E218" s="25" t="s">
        <v>12</v>
      </c>
      <c r="F218" s="25">
        <v>37.5</v>
      </c>
    </row>
    <row r="219" spans="1:6" x14ac:dyDescent="0.25">
      <c r="A219" s="23" t="s">
        <v>359</v>
      </c>
      <c r="B219" s="23" t="s">
        <v>279</v>
      </c>
      <c r="C219" s="23" t="s">
        <v>11</v>
      </c>
      <c r="D219" s="25">
        <v>72.5</v>
      </c>
      <c r="E219" s="25" t="s">
        <v>12</v>
      </c>
      <c r="F219" s="25">
        <v>72.5</v>
      </c>
    </row>
    <row r="220" spans="1:6" x14ac:dyDescent="0.25">
      <c r="A220" s="23" t="s">
        <v>360</v>
      </c>
      <c r="B220" s="23" t="s">
        <v>281</v>
      </c>
      <c r="C220" s="24"/>
      <c r="D220" s="26"/>
      <c r="E220" s="26"/>
      <c r="F220" s="26"/>
    </row>
    <row r="221" spans="1:6" x14ac:dyDescent="0.25">
      <c r="A221" s="23" t="s">
        <v>361</v>
      </c>
      <c r="B221" s="23" t="s">
        <v>283</v>
      </c>
      <c r="C221" s="23" t="s">
        <v>11</v>
      </c>
      <c r="D221" s="25">
        <v>70</v>
      </c>
      <c r="E221" s="25" t="s">
        <v>12</v>
      </c>
      <c r="F221" s="25">
        <v>70</v>
      </c>
    </row>
    <row r="222" spans="1:6" x14ac:dyDescent="0.25">
      <c r="A222" s="23" t="s">
        <v>362</v>
      </c>
      <c r="B222" s="23" t="s">
        <v>285</v>
      </c>
      <c r="C222" s="23" t="s">
        <v>11</v>
      </c>
      <c r="D222" s="25">
        <v>140</v>
      </c>
      <c r="E222" s="25" t="s">
        <v>12</v>
      </c>
      <c r="F222" s="25">
        <v>140</v>
      </c>
    </row>
    <row r="223" spans="1:6" x14ac:dyDescent="0.25">
      <c r="A223" s="23" t="s">
        <v>363</v>
      </c>
      <c r="B223" s="23" t="s">
        <v>364</v>
      </c>
      <c r="C223" s="23" t="s">
        <v>11</v>
      </c>
      <c r="D223" s="25">
        <v>212.5</v>
      </c>
      <c r="E223" s="25" t="s">
        <v>12</v>
      </c>
      <c r="F223" s="25">
        <v>212.5</v>
      </c>
    </row>
    <row r="224" spans="1:6" x14ac:dyDescent="0.25">
      <c r="A224" s="23" t="s">
        <v>365</v>
      </c>
      <c r="B224" s="23" t="s">
        <v>366</v>
      </c>
      <c r="C224" s="23" t="s">
        <v>11</v>
      </c>
      <c r="D224" s="25">
        <v>282.5</v>
      </c>
      <c r="E224" s="25" t="s">
        <v>12</v>
      </c>
      <c r="F224" s="25">
        <v>282.5</v>
      </c>
    </row>
    <row r="225" spans="1:6" x14ac:dyDescent="0.25">
      <c r="A225" s="23" t="s">
        <v>367</v>
      </c>
      <c r="B225" s="23" t="s">
        <v>291</v>
      </c>
      <c r="C225" s="23" t="s">
        <v>11</v>
      </c>
      <c r="D225" s="25">
        <v>365</v>
      </c>
      <c r="E225" s="25" t="s">
        <v>12</v>
      </c>
      <c r="F225" s="25">
        <v>365</v>
      </c>
    </row>
    <row r="226" spans="1:6" ht="45" x14ac:dyDescent="0.25">
      <c r="A226" s="23" t="s">
        <v>368</v>
      </c>
      <c r="B226" s="23" t="s">
        <v>369</v>
      </c>
      <c r="C226" s="23" t="s">
        <v>138</v>
      </c>
      <c r="D226" s="25">
        <v>150</v>
      </c>
      <c r="E226" s="25" t="s">
        <v>12</v>
      </c>
      <c r="F226" s="25">
        <v>150</v>
      </c>
    </row>
    <row r="227" spans="1:6" ht="45" x14ac:dyDescent="0.25">
      <c r="A227" s="23" t="s">
        <v>370</v>
      </c>
      <c r="B227" s="23" t="s">
        <v>371</v>
      </c>
      <c r="C227" s="23" t="s">
        <v>138</v>
      </c>
      <c r="D227" s="25">
        <v>150</v>
      </c>
      <c r="E227" s="25" t="s">
        <v>12</v>
      </c>
      <c r="F227" s="25">
        <v>150</v>
      </c>
    </row>
    <row r="228" spans="1:6" ht="45" x14ac:dyDescent="0.25">
      <c r="A228" s="23" t="s">
        <v>372</v>
      </c>
      <c r="B228" s="23" t="s">
        <v>373</v>
      </c>
      <c r="C228" s="23" t="s">
        <v>138</v>
      </c>
      <c r="D228" s="25">
        <v>300</v>
      </c>
      <c r="E228" s="25" t="s">
        <v>12</v>
      </c>
      <c r="F228" s="25">
        <v>300</v>
      </c>
    </row>
    <row r="229" spans="1:6" ht="45" x14ac:dyDescent="0.25">
      <c r="A229" s="23" t="s">
        <v>374</v>
      </c>
      <c r="B229" s="23" t="s">
        <v>375</v>
      </c>
      <c r="C229" s="23" t="s">
        <v>138</v>
      </c>
      <c r="D229" s="25">
        <v>250</v>
      </c>
      <c r="E229" s="25" t="s">
        <v>12</v>
      </c>
      <c r="F229" s="25">
        <v>250</v>
      </c>
    </row>
    <row r="230" spans="1:6" ht="45" x14ac:dyDescent="0.25">
      <c r="A230" s="23" t="s">
        <v>376</v>
      </c>
      <c r="B230" s="23" t="s">
        <v>377</v>
      </c>
      <c r="C230" s="23" t="s">
        <v>138</v>
      </c>
      <c r="D230" s="25">
        <v>250</v>
      </c>
      <c r="E230" s="25" t="s">
        <v>12</v>
      </c>
      <c r="F230" s="25">
        <v>250</v>
      </c>
    </row>
    <row r="231" spans="1:6" ht="45" x14ac:dyDescent="0.25">
      <c r="A231" s="23" t="s">
        <v>378</v>
      </c>
      <c r="B231" s="23" t="s">
        <v>379</v>
      </c>
      <c r="C231" s="23" t="s">
        <v>138</v>
      </c>
      <c r="D231" s="25">
        <v>500</v>
      </c>
      <c r="E231" s="25" t="s">
        <v>12</v>
      </c>
      <c r="F231" s="25">
        <v>500</v>
      </c>
    </row>
    <row r="232" spans="1:6" ht="30" x14ac:dyDescent="0.25">
      <c r="A232" s="23" t="s">
        <v>380</v>
      </c>
      <c r="B232" s="23" t="s">
        <v>305</v>
      </c>
      <c r="C232" s="23" t="s">
        <v>138</v>
      </c>
      <c r="D232" s="25">
        <v>25</v>
      </c>
      <c r="E232" s="25" t="s">
        <v>12</v>
      </c>
      <c r="F232" s="25">
        <v>25</v>
      </c>
    </row>
    <row r="233" spans="1:6" ht="30" x14ac:dyDescent="0.25">
      <c r="A233" s="23" t="s">
        <v>381</v>
      </c>
      <c r="B233" s="23" t="s">
        <v>307</v>
      </c>
      <c r="C233" s="24"/>
      <c r="D233" s="24"/>
      <c r="E233" s="24"/>
      <c r="F233" s="24"/>
    </row>
    <row r="234" spans="1:6" ht="30" x14ac:dyDescent="0.25">
      <c r="A234" s="23" t="s">
        <v>382</v>
      </c>
      <c r="B234" s="23" t="s">
        <v>309</v>
      </c>
      <c r="C234" s="23" t="s">
        <v>138</v>
      </c>
      <c r="D234" s="25">
        <v>70</v>
      </c>
      <c r="E234" s="25" t="s">
        <v>12</v>
      </c>
      <c r="F234" s="25">
        <v>70</v>
      </c>
    </row>
    <row r="235" spans="1:6" ht="30" x14ac:dyDescent="0.25">
      <c r="A235" s="23" t="s">
        <v>383</v>
      </c>
      <c r="B235" s="23" t="s">
        <v>311</v>
      </c>
      <c r="C235" s="23" t="s">
        <v>138</v>
      </c>
      <c r="D235" s="25">
        <v>90</v>
      </c>
      <c r="E235" s="25" t="s">
        <v>12</v>
      </c>
      <c r="F235" s="25">
        <v>90</v>
      </c>
    </row>
    <row r="236" spans="1:6" x14ac:dyDescent="0.25">
      <c r="A236" s="23" t="s">
        <v>384</v>
      </c>
      <c r="B236" s="23" t="s">
        <v>385</v>
      </c>
      <c r="C236" s="23" t="s">
        <v>138</v>
      </c>
      <c r="D236" s="25">
        <v>105</v>
      </c>
      <c r="E236" s="25" t="s">
        <v>12</v>
      </c>
      <c r="F236" s="25">
        <v>105</v>
      </c>
    </row>
    <row r="237" spans="1:6" x14ac:dyDescent="0.25">
      <c r="A237" s="100" t="s">
        <v>386</v>
      </c>
      <c r="B237" s="101"/>
      <c r="C237" s="101"/>
      <c r="D237" s="101"/>
      <c r="E237" s="101"/>
      <c r="F237" s="102"/>
    </row>
    <row r="238" spans="1:6" ht="75" x14ac:dyDescent="0.25">
      <c r="A238" s="23" t="s">
        <v>387</v>
      </c>
      <c r="B238" s="23" t="s">
        <v>388</v>
      </c>
      <c r="C238" s="23" t="s">
        <v>267</v>
      </c>
      <c r="D238" s="25">
        <v>500</v>
      </c>
      <c r="E238" s="25" t="s">
        <v>12</v>
      </c>
      <c r="F238" s="25">
        <v>500</v>
      </c>
    </row>
    <row r="239" spans="1:6" ht="60" x14ac:dyDescent="0.25">
      <c r="A239" s="23" t="s">
        <v>389</v>
      </c>
      <c r="B239" s="23" t="s">
        <v>390</v>
      </c>
      <c r="C239" s="23" t="s">
        <v>267</v>
      </c>
      <c r="D239" s="25">
        <v>30</v>
      </c>
      <c r="E239" s="25" t="s">
        <v>12</v>
      </c>
      <c r="F239" s="25">
        <v>30</v>
      </c>
    </row>
    <row r="240" spans="1:6" ht="75" x14ac:dyDescent="0.25">
      <c r="A240" s="23" t="s">
        <v>391</v>
      </c>
      <c r="B240" s="23" t="s">
        <v>392</v>
      </c>
      <c r="C240" s="23" t="s">
        <v>267</v>
      </c>
      <c r="D240" s="25">
        <v>45</v>
      </c>
      <c r="E240" s="25" t="s">
        <v>12</v>
      </c>
      <c r="F240" s="25">
        <v>45</v>
      </c>
    </row>
    <row r="241" spans="1:6" ht="75" x14ac:dyDescent="0.25">
      <c r="A241" s="23" t="s">
        <v>393</v>
      </c>
      <c r="B241" s="23" t="s">
        <v>394</v>
      </c>
      <c r="C241" s="23" t="s">
        <v>395</v>
      </c>
      <c r="D241" s="25">
        <v>7</v>
      </c>
      <c r="E241" s="25" t="s">
        <v>12</v>
      </c>
      <c r="F241" s="25">
        <v>7</v>
      </c>
    </row>
    <row r="242" spans="1:6" ht="45" x14ac:dyDescent="0.25">
      <c r="A242" s="23" t="s">
        <v>396</v>
      </c>
      <c r="B242" s="23" t="s">
        <v>397</v>
      </c>
      <c r="C242" s="24"/>
      <c r="D242" s="24"/>
      <c r="E242" s="24"/>
      <c r="F242" s="24"/>
    </row>
    <row r="243" spans="1:6" ht="75" x14ac:dyDescent="0.25">
      <c r="A243" s="23" t="s">
        <v>398</v>
      </c>
      <c r="B243" s="23" t="s">
        <v>399</v>
      </c>
      <c r="C243" s="23" t="s">
        <v>267</v>
      </c>
      <c r="D243" s="25">
        <v>300</v>
      </c>
      <c r="E243" s="25" t="s">
        <v>12</v>
      </c>
      <c r="F243" s="25">
        <v>300</v>
      </c>
    </row>
    <row r="244" spans="1:6" ht="75" x14ac:dyDescent="0.25">
      <c r="A244" s="23" t="s">
        <v>400</v>
      </c>
      <c r="B244" s="23" t="s">
        <v>401</v>
      </c>
      <c r="C244" s="23" t="s">
        <v>267</v>
      </c>
      <c r="D244" s="25">
        <v>500</v>
      </c>
      <c r="E244" s="25" t="s">
        <v>12</v>
      </c>
      <c r="F244" s="25">
        <v>500</v>
      </c>
    </row>
    <row r="245" spans="1:6" ht="90" x14ac:dyDescent="0.25">
      <c r="A245" s="23" t="s">
        <v>402</v>
      </c>
      <c r="B245" s="23" t="s">
        <v>403</v>
      </c>
      <c r="C245" s="23" t="s">
        <v>404</v>
      </c>
      <c r="D245" s="25">
        <v>300</v>
      </c>
      <c r="E245" s="25">
        <v>54</v>
      </c>
      <c r="F245" s="25">
        <v>354</v>
      </c>
    </row>
    <row r="246" spans="1:6" ht="90" x14ac:dyDescent="0.25">
      <c r="A246" s="23" t="s">
        <v>405</v>
      </c>
      <c r="B246" s="23" t="s">
        <v>406</v>
      </c>
      <c r="C246" s="23" t="s">
        <v>404</v>
      </c>
      <c r="D246" s="25">
        <v>400</v>
      </c>
      <c r="E246" s="25">
        <v>72</v>
      </c>
      <c r="F246" s="25">
        <v>472</v>
      </c>
    </row>
    <row r="247" spans="1:6" ht="90" x14ac:dyDescent="0.25">
      <c r="A247" s="23" t="s">
        <v>407</v>
      </c>
      <c r="B247" s="23" t="s">
        <v>408</v>
      </c>
      <c r="C247" s="23" t="s">
        <v>404</v>
      </c>
      <c r="D247" s="25">
        <v>150</v>
      </c>
      <c r="E247" s="25">
        <v>27</v>
      </c>
      <c r="F247" s="25">
        <v>177</v>
      </c>
    </row>
    <row r="248" spans="1:6" ht="90" x14ac:dyDescent="0.25">
      <c r="A248" s="23" t="s">
        <v>409</v>
      </c>
      <c r="B248" s="23" t="s">
        <v>410</v>
      </c>
      <c r="C248" s="23" t="s">
        <v>404</v>
      </c>
      <c r="D248" s="25">
        <v>200</v>
      </c>
      <c r="E248" s="25">
        <v>36</v>
      </c>
      <c r="F248" s="25">
        <v>236</v>
      </c>
    </row>
    <row r="249" spans="1:6" ht="45" x14ac:dyDescent="0.25">
      <c r="A249" s="23" t="s">
        <v>411</v>
      </c>
      <c r="B249" s="23" t="s">
        <v>412</v>
      </c>
      <c r="C249" s="23" t="s">
        <v>267</v>
      </c>
      <c r="D249" s="25">
        <v>300</v>
      </c>
      <c r="E249" s="25" t="s">
        <v>12</v>
      </c>
      <c r="F249" s="25">
        <v>300</v>
      </c>
    </row>
    <row r="250" spans="1:6" ht="75" x14ac:dyDescent="0.25">
      <c r="A250" s="23" t="s">
        <v>413</v>
      </c>
      <c r="B250" s="23" t="s">
        <v>414</v>
      </c>
      <c r="C250" s="23" t="s">
        <v>267</v>
      </c>
      <c r="D250" s="25">
        <v>300</v>
      </c>
      <c r="E250" s="25" t="s">
        <v>12</v>
      </c>
      <c r="F250" s="25">
        <v>300</v>
      </c>
    </row>
    <row r="251" spans="1:6" ht="75" x14ac:dyDescent="0.25">
      <c r="A251" s="23" t="s">
        <v>415</v>
      </c>
      <c r="B251" s="23" t="s">
        <v>416</v>
      </c>
      <c r="C251" s="23" t="s">
        <v>267</v>
      </c>
      <c r="D251" s="25">
        <v>20</v>
      </c>
      <c r="E251" s="25" t="s">
        <v>12</v>
      </c>
      <c r="F251" s="25">
        <v>20</v>
      </c>
    </row>
    <row r="252" spans="1:6" ht="75" x14ac:dyDescent="0.25">
      <c r="A252" s="23" t="s">
        <v>417</v>
      </c>
      <c r="B252" s="23" t="s">
        <v>418</v>
      </c>
      <c r="C252" s="23" t="s">
        <v>267</v>
      </c>
      <c r="D252" s="25">
        <v>30</v>
      </c>
      <c r="E252" s="25" t="s">
        <v>12</v>
      </c>
      <c r="F252" s="25">
        <v>30</v>
      </c>
    </row>
    <row r="253" spans="1:6" ht="75" x14ac:dyDescent="0.25">
      <c r="A253" s="23" t="s">
        <v>419</v>
      </c>
      <c r="B253" s="23" t="s">
        <v>420</v>
      </c>
      <c r="C253" s="23" t="s">
        <v>267</v>
      </c>
      <c r="D253" s="25">
        <v>150</v>
      </c>
      <c r="E253" s="25" t="s">
        <v>12</v>
      </c>
      <c r="F253" s="25">
        <v>150</v>
      </c>
    </row>
    <row r="254" spans="1:6" ht="75" x14ac:dyDescent="0.25">
      <c r="A254" s="23" t="s">
        <v>421</v>
      </c>
      <c r="B254" s="23" t="s">
        <v>422</v>
      </c>
      <c r="C254" s="23" t="s">
        <v>267</v>
      </c>
      <c r="D254" s="25">
        <v>250</v>
      </c>
      <c r="E254" s="25" t="s">
        <v>12</v>
      </c>
      <c r="F254" s="25">
        <v>250</v>
      </c>
    </row>
    <row r="255" spans="1:6" ht="15" customHeight="1" x14ac:dyDescent="0.25">
      <c r="A255" s="97" t="s">
        <v>423</v>
      </c>
      <c r="B255" s="98"/>
      <c r="C255" s="98"/>
      <c r="D255" s="98"/>
      <c r="E255" s="98"/>
      <c r="F255" s="99"/>
    </row>
    <row r="256" spans="1:6" x14ac:dyDescent="0.25">
      <c r="A256" s="100" t="s">
        <v>424</v>
      </c>
      <c r="B256" s="101"/>
      <c r="C256" s="101"/>
      <c r="D256" s="101"/>
      <c r="E256" s="101"/>
      <c r="F256" s="102"/>
    </row>
    <row r="257" spans="1:6" ht="30" x14ac:dyDescent="0.25">
      <c r="A257" s="23" t="s">
        <v>425</v>
      </c>
      <c r="B257" s="23" t="s">
        <v>426</v>
      </c>
      <c r="C257" s="23" t="s">
        <v>427</v>
      </c>
      <c r="D257" s="25">
        <v>605</v>
      </c>
      <c r="E257" s="25" t="s">
        <v>12</v>
      </c>
      <c r="F257" s="25">
        <v>605</v>
      </c>
    </row>
    <row r="258" spans="1:6" ht="45" x14ac:dyDescent="0.25">
      <c r="A258" s="23" t="s">
        <v>428</v>
      </c>
      <c r="B258" s="23" t="s">
        <v>429</v>
      </c>
      <c r="C258" s="23" t="s">
        <v>11</v>
      </c>
      <c r="D258" s="25">
        <v>4845</v>
      </c>
      <c r="E258" s="25" t="s">
        <v>12</v>
      </c>
      <c r="F258" s="25">
        <v>4845</v>
      </c>
    </row>
    <row r="259" spans="1:6" ht="60" x14ac:dyDescent="0.25">
      <c r="A259" s="23" t="s">
        <v>430</v>
      </c>
      <c r="B259" s="23" t="s">
        <v>431</v>
      </c>
      <c r="C259" s="23" t="s">
        <v>11</v>
      </c>
      <c r="D259" s="25">
        <v>1815</v>
      </c>
      <c r="E259" s="25" t="s">
        <v>12</v>
      </c>
      <c r="F259" s="25">
        <v>1815</v>
      </c>
    </row>
    <row r="260" spans="1:6" ht="45" x14ac:dyDescent="0.25">
      <c r="A260" s="23" t="s">
        <v>432</v>
      </c>
      <c r="B260" s="23" t="s">
        <v>433</v>
      </c>
      <c r="C260" s="23" t="s">
        <v>11</v>
      </c>
      <c r="D260" s="25">
        <v>1815</v>
      </c>
      <c r="E260" s="25" t="s">
        <v>12</v>
      </c>
      <c r="F260" s="25">
        <v>1815</v>
      </c>
    </row>
    <row r="261" spans="1:6" ht="45" x14ac:dyDescent="0.25">
      <c r="A261" s="23" t="s">
        <v>434</v>
      </c>
      <c r="B261" s="23" t="s">
        <v>435</v>
      </c>
      <c r="C261" s="23" t="s">
        <v>11</v>
      </c>
      <c r="D261" s="25">
        <v>605</v>
      </c>
      <c r="E261" s="25" t="s">
        <v>12</v>
      </c>
      <c r="F261" s="25">
        <v>605</v>
      </c>
    </row>
    <row r="262" spans="1:6" ht="60" x14ac:dyDescent="0.25">
      <c r="A262" s="23" t="s">
        <v>436</v>
      </c>
      <c r="B262" s="23" t="s">
        <v>437</v>
      </c>
      <c r="C262" s="23" t="s">
        <v>438</v>
      </c>
      <c r="D262" s="25">
        <v>60</v>
      </c>
      <c r="E262" s="25" t="s">
        <v>12</v>
      </c>
      <c r="F262" s="25">
        <v>60</v>
      </c>
    </row>
    <row r="263" spans="1:6" ht="60" x14ac:dyDescent="0.25">
      <c r="A263" s="23" t="s">
        <v>439</v>
      </c>
      <c r="B263" s="23" t="s">
        <v>440</v>
      </c>
      <c r="C263" s="24"/>
      <c r="D263" s="24"/>
      <c r="E263" s="24"/>
      <c r="F263" s="24"/>
    </row>
    <row r="264" spans="1:6" x14ac:dyDescent="0.25">
      <c r="A264" s="23" t="s">
        <v>441</v>
      </c>
      <c r="B264" s="23" t="s">
        <v>442</v>
      </c>
      <c r="C264" s="23" t="s">
        <v>11</v>
      </c>
      <c r="D264" s="25">
        <v>300</v>
      </c>
      <c r="E264" s="25" t="s">
        <v>12</v>
      </c>
      <c r="F264" s="25">
        <v>300</v>
      </c>
    </row>
    <row r="265" spans="1:6" x14ac:dyDescent="0.25">
      <c r="A265" s="23" t="s">
        <v>443</v>
      </c>
      <c r="B265" s="23" t="s">
        <v>444</v>
      </c>
      <c r="C265" s="23" t="s">
        <v>11</v>
      </c>
      <c r="D265" s="25">
        <v>1000</v>
      </c>
      <c r="E265" s="25" t="s">
        <v>12</v>
      </c>
      <c r="F265" s="25">
        <v>1000</v>
      </c>
    </row>
    <row r="266" spans="1:6" x14ac:dyDescent="0.25">
      <c r="A266" s="23" t="s">
        <v>445</v>
      </c>
      <c r="B266" s="23" t="s">
        <v>446</v>
      </c>
      <c r="C266" s="23" t="s">
        <v>11</v>
      </c>
      <c r="D266" s="25">
        <v>2000</v>
      </c>
      <c r="E266" s="25" t="s">
        <v>12</v>
      </c>
      <c r="F266" s="25">
        <v>2000</v>
      </c>
    </row>
    <row r="267" spans="1:6" ht="75" x14ac:dyDescent="0.25">
      <c r="A267" s="23" t="s">
        <v>447</v>
      </c>
      <c r="B267" s="23" t="s">
        <v>448</v>
      </c>
      <c r="C267" s="23" t="s">
        <v>11</v>
      </c>
      <c r="D267" s="25">
        <v>605</v>
      </c>
      <c r="E267" s="25" t="s">
        <v>12</v>
      </c>
      <c r="F267" s="25">
        <v>605</v>
      </c>
    </row>
    <row r="268" spans="1:6" ht="30" x14ac:dyDescent="0.25">
      <c r="A268" s="23" t="s">
        <v>449</v>
      </c>
      <c r="B268" s="23" t="s">
        <v>450</v>
      </c>
      <c r="C268" s="24"/>
      <c r="D268" s="24"/>
      <c r="E268" s="24"/>
      <c r="F268" s="24"/>
    </row>
    <row r="269" spans="1:6" ht="45" x14ac:dyDescent="0.25">
      <c r="A269" s="23" t="s">
        <v>451</v>
      </c>
      <c r="B269" s="23" t="s">
        <v>452</v>
      </c>
      <c r="C269" s="23" t="s">
        <v>427</v>
      </c>
      <c r="D269" s="25">
        <v>50</v>
      </c>
      <c r="E269" s="25" t="s">
        <v>12</v>
      </c>
      <c r="F269" s="25">
        <v>50</v>
      </c>
    </row>
    <row r="270" spans="1:6" ht="45" x14ac:dyDescent="0.25">
      <c r="A270" s="23" t="s">
        <v>453</v>
      </c>
      <c r="B270" s="23" t="s">
        <v>454</v>
      </c>
      <c r="C270" s="23" t="s">
        <v>427</v>
      </c>
      <c r="D270" s="25">
        <v>100</v>
      </c>
      <c r="E270" s="25" t="s">
        <v>12</v>
      </c>
      <c r="F270" s="25">
        <v>100</v>
      </c>
    </row>
    <row r="271" spans="1:6" ht="30" x14ac:dyDescent="0.25">
      <c r="A271" s="23" t="s">
        <v>455</v>
      </c>
      <c r="B271" s="23" t="s">
        <v>456</v>
      </c>
      <c r="C271" s="23" t="s">
        <v>457</v>
      </c>
      <c r="D271" s="25">
        <v>110</v>
      </c>
      <c r="E271" s="25" t="s">
        <v>12</v>
      </c>
      <c r="F271" s="25">
        <v>110</v>
      </c>
    </row>
    <row r="272" spans="1:6" ht="60" x14ac:dyDescent="0.25">
      <c r="A272" s="23" t="s">
        <v>458</v>
      </c>
      <c r="B272" s="23" t="s">
        <v>459</v>
      </c>
      <c r="C272" s="23" t="s">
        <v>427</v>
      </c>
      <c r="D272" s="25">
        <v>1000</v>
      </c>
      <c r="E272" s="25" t="s">
        <v>12</v>
      </c>
      <c r="F272" s="25">
        <v>1000</v>
      </c>
    </row>
    <row r="273" spans="1:6" ht="45" x14ac:dyDescent="0.25">
      <c r="A273" s="23" t="s">
        <v>460</v>
      </c>
      <c r="B273" s="23" t="s">
        <v>461</v>
      </c>
      <c r="C273" s="23" t="s">
        <v>427</v>
      </c>
      <c r="D273" s="25">
        <v>70</v>
      </c>
      <c r="E273" s="25" t="s">
        <v>12</v>
      </c>
      <c r="F273" s="25">
        <v>70</v>
      </c>
    </row>
    <row r="274" spans="1:6" x14ac:dyDescent="0.25">
      <c r="A274" s="100" t="s">
        <v>462</v>
      </c>
      <c r="B274" s="101"/>
      <c r="C274" s="101"/>
      <c r="D274" s="101"/>
      <c r="E274" s="101"/>
      <c r="F274" s="102"/>
    </row>
    <row r="275" spans="1:6" ht="30" x14ac:dyDescent="0.25">
      <c r="A275" s="23" t="s">
        <v>463</v>
      </c>
      <c r="B275" s="23" t="s">
        <v>464</v>
      </c>
      <c r="C275" s="23" t="s">
        <v>438</v>
      </c>
      <c r="D275" s="25">
        <v>10</v>
      </c>
      <c r="E275" s="25" t="s">
        <v>12</v>
      </c>
      <c r="F275" s="25">
        <v>10</v>
      </c>
    </row>
    <row r="276" spans="1:6" x14ac:dyDescent="0.25">
      <c r="A276" s="23" t="s">
        <v>465</v>
      </c>
      <c r="B276" s="23" t="s">
        <v>466</v>
      </c>
      <c r="C276" s="23" t="s">
        <v>427</v>
      </c>
      <c r="D276" s="25">
        <v>80</v>
      </c>
      <c r="E276" s="25" t="s">
        <v>12</v>
      </c>
      <c r="F276" s="25">
        <v>80</v>
      </c>
    </row>
    <row r="277" spans="1:6" ht="15" customHeight="1" x14ac:dyDescent="0.25">
      <c r="A277" s="97" t="s">
        <v>467</v>
      </c>
      <c r="B277" s="98"/>
      <c r="C277" s="98"/>
      <c r="D277" s="98"/>
      <c r="E277" s="98"/>
      <c r="F277" s="99"/>
    </row>
    <row r="278" spans="1:6" ht="30" customHeight="1" x14ac:dyDescent="0.25">
      <c r="A278" s="100" t="s">
        <v>468</v>
      </c>
      <c r="B278" s="101"/>
      <c r="C278" s="101"/>
      <c r="D278" s="101"/>
      <c r="E278" s="101"/>
      <c r="F278" s="102"/>
    </row>
    <row r="279" spans="1:6" ht="30" x14ac:dyDescent="0.25">
      <c r="A279" s="23" t="s">
        <v>469</v>
      </c>
      <c r="B279" s="23" t="s">
        <v>470</v>
      </c>
      <c r="C279" s="24"/>
      <c r="D279" s="24"/>
      <c r="E279" s="24"/>
      <c r="F279" s="24"/>
    </row>
    <row r="280" spans="1:6" ht="30" x14ac:dyDescent="0.25">
      <c r="A280" s="23" t="s">
        <v>471</v>
      </c>
      <c r="B280" s="23" t="s">
        <v>472</v>
      </c>
      <c r="C280" s="23" t="s">
        <v>11</v>
      </c>
      <c r="D280" s="25">
        <v>80</v>
      </c>
      <c r="E280" s="25" t="s">
        <v>12</v>
      </c>
      <c r="F280" s="25">
        <v>80</v>
      </c>
    </row>
    <row r="281" spans="1:6" x14ac:dyDescent="0.25">
      <c r="A281" s="23" t="s">
        <v>473</v>
      </c>
      <c r="B281" s="23" t="s">
        <v>474</v>
      </c>
      <c r="C281" s="23" t="s">
        <v>11</v>
      </c>
      <c r="D281" s="25">
        <v>350</v>
      </c>
      <c r="E281" s="25" t="s">
        <v>12</v>
      </c>
      <c r="F281" s="25">
        <v>350</v>
      </c>
    </row>
    <row r="282" spans="1:6" x14ac:dyDescent="0.25">
      <c r="A282" s="23" t="s">
        <v>475</v>
      </c>
      <c r="B282" s="23" t="s">
        <v>476</v>
      </c>
      <c r="C282" s="23" t="s">
        <v>11</v>
      </c>
      <c r="D282" s="25">
        <v>2500</v>
      </c>
      <c r="E282" s="25" t="s">
        <v>12</v>
      </c>
      <c r="F282" s="25">
        <v>2500</v>
      </c>
    </row>
    <row r="283" spans="1:6" ht="30" x14ac:dyDescent="0.25">
      <c r="A283" s="23" t="s">
        <v>477</v>
      </c>
      <c r="B283" s="23" t="s">
        <v>478</v>
      </c>
      <c r="C283" s="23" t="s">
        <v>11</v>
      </c>
      <c r="D283" s="25">
        <v>5000</v>
      </c>
      <c r="E283" s="25" t="s">
        <v>12</v>
      </c>
      <c r="F283" s="25">
        <v>5000</v>
      </c>
    </row>
    <row r="284" spans="1:6" ht="30" x14ac:dyDescent="0.25">
      <c r="A284" s="23" t="s">
        <v>479</v>
      </c>
      <c r="B284" s="23" t="s">
        <v>480</v>
      </c>
      <c r="C284" s="23" t="s">
        <v>11</v>
      </c>
      <c r="D284" s="25">
        <v>9000</v>
      </c>
      <c r="E284" s="25" t="s">
        <v>12</v>
      </c>
      <c r="F284" s="25">
        <v>9000</v>
      </c>
    </row>
    <row r="285" spans="1:6" ht="30" x14ac:dyDescent="0.25">
      <c r="A285" s="23" t="s">
        <v>481</v>
      </c>
      <c r="B285" s="23" t="s">
        <v>482</v>
      </c>
      <c r="C285" s="24"/>
      <c r="D285" s="24"/>
      <c r="E285" s="24"/>
      <c r="F285" s="24"/>
    </row>
    <row r="286" spans="1:6" ht="30" x14ac:dyDescent="0.25">
      <c r="A286" s="23" t="s">
        <v>483</v>
      </c>
      <c r="B286" s="23" t="s">
        <v>472</v>
      </c>
      <c r="C286" s="23" t="s">
        <v>11</v>
      </c>
      <c r="D286" s="25">
        <v>40</v>
      </c>
      <c r="E286" s="25" t="s">
        <v>12</v>
      </c>
      <c r="F286" s="25">
        <v>40</v>
      </c>
    </row>
    <row r="287" spans="1:6" x14ac:dyDescent="0.25">
      <c r="A287" s="23" t="s">
        <v>484</v>
      </c>
      <c r="B287" s="23" t="s">
        <v>474</v>
      </c>
      <c r="C287" s="23" t="s">
        <v>11</v>
      </c>
      <c r="D287" s="25">
        <v>175</v>
      </c>
      <c r="E287" s="25" t="s">
        <v>12</v>
      </c>
      <c r="F287" s="25">
        <v>175</v>
      </c>
    </row>
    <row r="288" spans="1:6" x14ac:dyDescent="0.25">
      <c r="A288" s="23" t="s">
        <v>485</v>
      </c>
      <c r="B288" s="23" t="s">
        <v>476</v>
      </c>
      <c r="C288" s="23" t="s">
        <v>11</v>
      </c>
      <c r="D288" s="25">
        <v>1250</v>
      </c>
      <c r="E288" s="25" t="s">
        <v>12</v>
      </c>
      <c r="F288" s="25">
        <v>1250</v>
      </c>
    </row>
    <row r="289" spans="1:6" ht="30" x14ac:dyDescent="0.25">
      <c r="A289" s="23" t="s">
        <v>486</v>
      </c>
      <c r="B289" s="23" t="s">
        <v>478</v>
      </c>
      <c r="C289" s="23" t="s">
        <v>11</v>
      </c>
      <c r="D289" s="25">
        <v>2500</v>
      </c>
      <c r="E289" s="25" t="s">
        <v>12</v>
      </c>
      <c r="F289" s="25">
        <v>2500</v>
      </c>
    </row>
    <row r="290" spans="1:6" ht="30" x14ac:dyDescent="0.25">
      <c r="A290" s="23" t="s">
        <v>487</v>
      </c>
      <c r="B290" s="23" t="s">
        <v>480</v>
      </c>
      <c r="C290" s="23" t="s">
        <v>11</v>
      </c>
      <c r="D290" s="25">
        <v>4500</v>
      </c>
      <c r="E290" s="25" t="s">
        <v>12</v>
      </c>
      <c r="F290" s="25">
        <v>4500</v>
      </c>
    </row>
    <row r="291" spans="1:6" ht="30" x14ac:dyDescent="0.25">
      <c r="A291" s="23" t="s">
        <v>488</v>
      </c>
      <c r="B291" s="23" t="s">
        <v>489</v>
      </c>
      <c r="C291" s="24"/>
      <c r="D291" s="24"/>
      <c r="E291" s="24"/>
      <c r="F291" s="24"/>
    </row>
    <row r="292" spans="1:6" x14ac:dyDescent="0.25">
      <c r="A292" s="23" t="s">
        <v>490</v>
      </c>
      <c r="B292" s="23" t="s">
        <v>491</v>
      </c>
      <c r="C292" s="23" t="s">
        <v>138</v>
      </c>
      <c r="D292" s="25">
        <v>10</v>
      </c>
      <c r="E292" s="25" t="s">
        <v>12</v>
      </c>
      <c r="F292" s="25">
        <v>10</v>
      </c>
    </row>
    <row r="293" spans="1:6" x14ac:dyDescent="0.25">
      <c r="A293" s="23" t="s">
        <v>492</v>
      </c>
      <c r="B293" s="23" t="s">
        <v>493</v>
      </c>
      <c r="C293" s="23" t="s">
        <v>138</v>
      </c>
      <c r="D293" s="25">
        <v>50</v>
      </c>
      <c r="E293" s="25" t="s">
        <v>12</v>
      </c>
      <c r="F293" s="25">
        <v>50</v>
      </c>
    </row>
    <row r="294" spans="1:6" ht="30" x14ac:dyDescent="0.25">
      <c r="A294" s="23" t="s">
        <v>494</v>
      </c>
      <c r="B294" s="23" t="s">
        <v>495</v>
      </c>
      <c r="C294" s="23" t="s">
        <v>138</v>
      </c>
      <c r="D294" s="25">
        <v>30</v>
      </c>
      <c r="E294" s="25" t="s">
        <v>12</v>
      </c>
      <c r="F294" s="25">
        <v>30</v>
      </c>
    </row>
    <row r="295" spans="1:6" x14ac:dyDescent="0.25">
      <c r="A295" s="23" t="s">
        <v>496</v>
      </c>
      <c r="B295" s="23" t="s">
        <v>497</v>
      </c>
      <c r="C295" s="23" t="s">
        <v>427</v>
      </c>
      <c r="D295" s="25">
        <v>30</v>
      </c>
      <c r="E295" s="25" t="s">
        <v>12</v>
      </c>
      <c r="F295" s="25">
        <v>30</v>
      </c>
    </row>
    <row r="296" spans="1:6" ht="60" customHeight="1" x14ac:dyDescent="0.25">
      <c r="A296" s="100" t="s">
        <v>498</v>
      </c>
      <c r="B296" s="101"/>
      <c r="C296" s="101"/>
      <c r="D296" s="101"/>
      <c r="E296" s="101"/>
      <c r="F296" s="102"/>
    </row>
    <row r="297" spans="1:6" ht="30" x14ac:dyDescent="0.25">
      <c r="A297" s="23" t="s">
        <v>499</v>
      </c>
      <c r="B297" s="23" t="s">
        <v>500</v>
      </c>
      <c r="C297" s="23" t="s">
        <v>438</v>
      </c>
      <c r="D297" s="25">
        <v>75</v>
      </c>
      <c r="E297" s="25" t="s">
        <v>12</v>
      </c>
      <c r="F297" s="25">
        <v>75</v>
      </c>
    </row>
    <row r="298" spans="1:6" ht="45" x14ac:dyDescent="0.25">
      <c r="A298" s="23" t="s">
        <v>501</v>
      </c>
      <c r="B298" s="23" t="s">
        <v>502</v>
      </c>
      <c r="C298" s="23" t="s">
        <v>427</v>
      </c>
      <c r="D298" s="25">
        <v>140</v>
      </c>
      <c r="E298" s="25" t="s">
        <v>12</v>
      </c>
      <c r="F298" s="25">
        <v>140</v>
      </c>
    </row>
    <row r="299" spans="1:6" ht="75" customHeight="1" x14ac:dyDescent="0.25">
      <c r="A299" s="100" t="s">
        <v>503</v>
      </c>
      <c r="B299" s="101"/>
      <c r="C299" s="101"/>
      <c r="D299" s="101"/>
      <c r="E299" s="101"/>
      <c r="F299" s="102"/>
    </row>
    <row r="300" spans="1:6" ht="45" x14ac:dyDescent="0.25">
      <c r="A300" s="23" t="s">
        <v>504</v>
      </c>
      <c r="B300" s="23" t="s">
        <v>505</v>
      </c>
      <c r="C300" s="23" t="s">
        <v>267</v>
      </c>
      <c r="D300" s="25">
        <v>4850</v>
      </c>
      <c r="E300" s="25" t="s">
        <v>12</v>
      </c>
      <c r="F300" s="25">
        <v>4850</v>
      </c>
    </row>
    <row r="301" spans="1:6" ht="30" x14ac:dyDescent="0.25">
      <c r="A301" s="23" t="s">
        <v>506</v>
      </c>
      <c r="B301" s="23" t="s">
        <v>507</v>
      </c>
      <c r="C301" s="23" t="s">
        <v>267</v>
      </c>
      <c r="D301" s="25">
        <v>2425</v>
      </c>
      <c r="E301" s="25" t="s">
        <v>12</v>
      </c>
      <c r="F301" s="25">
        <v>2425</v>
      </c>
    </row>
    <row r="302" spans="1:6" ht="45" x14ac:dyDescent="0.25">
      <c r="A302" s="23" t="s">
        <v>508</v>
      </c>
      <c r="B302" s="23" t="s">
        <v>509</v>
      </c>
      <c r="C302" s="23" t="s">
        <v>427</v>
      </c>
      <c r="D302" s="25">
        <v>450</v>
      </c>
      <c r="E302" s="25" t="s">
        <v>12</v>
      </c>
      <c r="F302" s="25">
        <v>450</v>
      </c>
    </row>
    <row r="303" spans="1:6" ht="15" customHeight="1" x14ac:dyDescent="0.25">
      <c r="A303" s="97" t="s">
        <v>510</v>
      </c>
      <c r="B303" s="98"/>
      <c r="C303" s="98"/>
      <c r="D303" s="98"/>
      <c r="E303" s="98"/>
      <c r="F303" s="99"/>
    </row>
    <row r="304" spans="1:6" ht="45" customHeight="1" x14ac:dyDescent="0.25">
      <c r="A304" s="100" t="s">
        <v>511</v>
      </c>
      <c r="B304" s="101"/>
      <c r="C304" s="101"/>
      <c r="D304" s="101"/>
      <c r="E304" s="101"/>
      <c r="F304" s="102"/>
    </row>
    <row r="305" spans="1:6" ht="90" x14ac:dyDescent="0.25">
      <c r="A305" s="23" t="s">
        <v>512</v>
      </c>
      <c r="B305" s="23" t="s">
        <v>513</v>
      </c>
      <c r="C305" s="24"/>
      <c r="D305" s="24"/>
      <c r="E305" s="24"/>
      <c r="F305" s="24"/>
    </row>
    <row r="306" spans="1:6" x14ac:dyDescent="0.25">
      <c r="A306" s="23" t="s">
        <v>514</v>
      </c>
      <c r="B306" s="23" t="s">
        <v>515</v>
      </c>
      <c r="C306" s="23" t="s">
        <v>11</v>
      </c>
      <c r="D306" s="25">
        <v>50</v>
      </c>
      <c r="E306" s="25" t="s">
        <v>12</v>
      </c>
      <c r="F306" s="25">
        <v>50</v>
      </c>
    </row>
    <row r="307" spans="1:6" x14ac:dyDescent="0.25">
      <c r="A307" s="23" t="s">
        <v>516</v>
      </c>
      <c r="B307" s="23" t="s">
        <v>517</v>
      </c>
      <c r="C307" s="23" t="s">
        <v>11</v>
      </c>
      <c r="D307" s="25">
        <v>150</v>
      </c>
      <c r="E307" s="25" t="s">
        <v>12</v>
      </c>
      <c r="F307" s="25">
        <v>150</v>
      </c>
    </row>
    <row r="308" spans="1:6" x14ac:dyDescent="0.25">
      <c r="A308" s="23" t="s">
        <v>518</v>
      </c>
      <c r="B308" s="23" t="s">
        <v>519</v>
      </c>
      <c r="C308" s="23" t="s">
        <v>11</v>
      </c>
      <c r="D308" s="25">
        <v>900</v>
      </c>
      <c r="E308" s="25" t="s">
        <v>12</v>
      </c>
      <c r="F308" s="25">
        <v>900</v>
      </c>
    </row>
    <row r="309" spans="1:6" x14ac:dyDescent="0.25">
      <c r="A309" s="23" t="s">
        <v>520</v>
      </c>
      <c r="B309" s="23" t="s">
        <v>521</v>
      </c>
      <c r="C309" s="23" t="s">
        <v>11</v>
      </c>
      <c r="D309" s="25">
        <v>1250</v>
      </c>
      <c r="E309" s="25" t="s">
        <v>12</v>
      </c>
      <c r="F309" s="25">
        <v>1250</v>
      </c>
    </row>
    <row r="310" spans="1:6" x14ac:dyDescent="0.25">
      <c r="A310" s="23" t="s">
        <v>522</v>
      </c>
      <c r="B310" s="23" t="s">
        <v>291</v>
      </c>
      <c r="C310" s="23" t="s">
        <v>11</v>
      </c>
      <c r="D310" s="25">
        <v>2100</v>
      </c>
      <c r="E310" s="25" t="s">
        <v>12</v>
      </c>
      <c r="F310" s="25">
        <v>2100</v>
      </c>
    </row>
    <row r="311" spans="1:6" ht="30" x14ac:dyDescent="0.25">
      <c r="A311" s="23" t="s">
        <v>523</v>
      </c>
      <c r="B311" s="23" t="s">
        <v>524</v>
      </c>
      <c r="C311" s="23" t="s">
        <v>438</v>
      </c>
      <c r="D311" s="25">
        <v>50</v>
      </c>
      <c r="E311" s="25" t="s">
        <v>12</v>
      </c>
      <c r="F311" s="25">
        <v>50</v>
      </c>
    </row>
    <row r="312" spans="1:6" ht="45" x14ac:dyDescent="0.25">
      <c r="A312" s="23" t="s">
        <v>525</v>
      </c>
      <c r="B312" s="23" t="s">
        <v>526</v>
      </c>
      <c r="C312" s="24"/>
      <c r="D312" s="24"/>
      <c r="E312" s="24"/>
      <c r="F312" s="24"/>
    </row>
    <row r="313" spans="1:6" x14ac:dyDescent="0.25">
      <c r="A313" s="23" t="s">
        <v>527</v>
      </c>
      <c r="B313" s="23" t="s">
        <v>515</v>
      </c>
      <c r="C313" s="23" t="s">
        <v>11</v>
      </c>
      <c r="D313" s="25">
        <v>18</v>
      </c>
      <c r="E313" s="25" t="s">
        <v>12</v>
      </c>
      <c r="F313" s="25">
        <v>18</v>
      </c>
    </row>
    <row r="314" spans="1:6" x14ac:dyDescent="0.25">
      <c r="A314" s="23" t="s">
        <v>528</v>
      </c>
      <c r="B314" s="23" t="s">
        <v>517</v>
      </c>
      <c r="C314" s="23" t="s">
        <v>11</v>
      </c>
      <c r="D314" s="25">
        <v>50</v>
      </c>
      <c r="E314" s="25" t="s">
        <v>12</v>
      </c>
      <c r="F314" s="25">
        <v>50</v>
      </c>
    </row>
    <row r="315" spans="1:6" x14ac:dyDescent="0.25">
      <c r="A315" s="23" t="s">
        <v>529</v>
      </c>
      <c r="B315" s="23" t="s">
        <v>519</v>
      </c>
      <c r="C315" s="23" t="s">
        <v>11</v>
      </c>
      <c r="D315" s="25">
        <v>320</v>
      </c>
      <c r="E315" s="25" t="s">
        <v>12</v>
      </c>
      <c r="F315" s="25">
        <v>320</v>
      </c>
    </row>
    <row r="316" spans="1:6" x14ac:dyDescent="0.25">
      <c r="A316" s="23" t="s">
        <v>530</v>
      </c>
      <c r="B316" s="23" t="s">
        <v>521</v>
      </c>
      <c r="C316" s="23" t="s">
        <v>11</v>
      </c>
      <c r="D316" s="25">
        <v>500</v>
      </c>
      <c r="E316" s="25" t="s">
        <v>12</v>
      </c>
      <c r="F316" s="25">
        <v>500</v>
      </c>
    </row>
    <row r="317" spans="1:6" x14ac:dyDescent="0.25">
      <c r="A317" s="23" t="s">
        <v>531</v>
      </c>
      <c r="B317" s="23" t="s">
        <v>532</v>
      </c>
      <c r="C317" s="23" t="s">
        <v>11</v>
      </c>
      <c r="D317" s="25">
        <v>690</v>
      </c>
      <c r="E317" s="25" t="s">
        <v>12</v>
      </c>
      <c r="F317" s="25">
        <v>690</v>
      </c>
    </row>
    <row r="318" spans="1:6" ht="45" customHeight="1" x14ac:dyDescent="0.25">
      <c r="A318" s="100" t="s">
        <v>533</v>
      </c>
      <c r="B318" s="101"/>
      <c r="C318" s="101"/>
      <c r="D318" s="101"/>
      <c r="E318" s="101"/>
      <c r="F318" s="102"/>
    </row>
    <row r="319" spans="1:6" ht="60" x14ac:dyDescent="0.25">
      <c r="A319" s="23" t="s">
        <v>534</v>
      </c>
      <c r="B319" s="23" t="s">
        <v>535</v>
      </c>
      <c r="C319" s="23" t="s">
        <v>11</v>
      </c>
      <c r="D319" s="25">
        <v>700</v>
      </c>
      <c r="E319" s="25" t="s">
        <v>12</v>
      </c>
      <c r="F319" s="25">
        <v>700</v>
      </c>
    </row>
    <row r="320" spans="1:6" ht="45" x14ac:dyDescent="0.25">
      <c r="A320" s="23" t="s">
        <v>536</v>
      </c>
      <c r="B320" s="23" t="s">
        <v>537</v>
      </c>
      <c r="C320" s="24"/>
      <c r="D320" s="24"/>
      <c r="E320" s="24"/>
      <c r="F320" s="24"/>
    </row>
    <row r="321" spans="1:6" ht="75" x14ac:dyDescent="0.25">
      <c r="A321" s="23" t="s">
        <v>538</v>
      </c>
      <c r="B321" s="23" t="s">
        <v>539</v>
      </c>
      <c r="C321" s="23" t="s">
        <v>11</v>
      </c>
      <c r="D321" s="25">
        <v>160</v>
      </c>
      <c r="E321" s="25" t="s">
        <v>12</v>
      </c>
      <c r="F321" s="25">
        <v>160</v>
      </c>
    </row>
    <row r="322" spans="1:6" ht="75" x14ac:dyDescent="0.25">
      <c r="A322" s="23" t="s">
        <v>540</v>
      </c>
      <c r="B322" s="23" t="s">
        <v>541</v>
      </c>
      <c r="C322" s="23" t="s">
        <v>11</v>
      </c>
      <c r="D322" s="25">
        <v>90</v>
      </c>
      <c r="E322" s="25" t="s">
        <v>12</v>
      </c>
      <c r="F322" s="25">
        <v>90</v>
      </c>
    </row>
    <row r="323" spans="1:6" ht="30" x14ac:dyDescent="0.25">
      <c r="A323" s="23" t="s">
        <v>542</v>
      </c>
      <c r="B323" s="23" t="s">
        <v>543</v>
      </c>
      <c r="C323" s="23" t="s">
        <v>11</v>
      </c>
      <c r="D323" s="25">
        <v>90</v>
      </c>
      <c r="E323" s="25" t="s">
        <v>12</v>
      </c>
      <c r="F323" s="25">
        <v>90</v>
      </c>
    </row>
    <row r="324" spans="1:6" ht="60" x14ac:dyDescent="0.25">
      <c r="A324" s="23" t="s">
        <v>544</v>
      </c>
      <c r="B324" s="23" t="s">
        <v>545</v>
      </c>
      <c r="C324" s="23" t="s">
        <v>11</v>
      </c>
      <c r="D324" s="25">
        <v>90</v>
      </c>
      <c r="E324" s="25" t="s">
        <v>12</v>
      </c>
      <c r="F324" s="25">
        <v>90</v>
      </c>
    </row>
    <row r="325" spans="1:6" ht="60" x14ac:dyDescent="0.25">
      <c r="A325" s="23" t="s">
        <v>546</v>
      </c>
      <c r="B325" s="23" t="s">
        <v>547</v>
      </c>
      <c r="C325" s="23" t="s">
        <v>548</v>
      </c>
      <c r="D325" s="25">
        <v>800</v>
      </c>
      <c r="E325" s="25" t="s">
        <v>12</v>
      </c>
      <c r="F325" s="25">
        <v>800</v>
      </c>
    </row>
    <row r="326" spans="1:6" ht="60" x14ac:dyDescent="0.25">
      <c r="A326" s="23" t="s">
        <v>549</v>
      </c>
      <c r="B326" s="23" t="s">
        <v>550</v>
      </c>
      <c r="C326" s="23" t="s">
        <v>551</v>
      </c>
      <c r="D326" s="25">
        <v>350</v>
      </c>
      <c r="E326" s="25" t="s">
        <v>12</v>
      </c>
      <c r="F326" s="25">
        <v>350</v>
      </c>
    </row>
    <row r="327" spans="1:6" ht="75" x14ac:dyDescent="0.25">
      <c r="A327" s="23" t="s">
        <v>552</v>
      </c>
      <c r="B327" s="23" t="s">
        <v>553</v>
      </c>
      <c r="C327" s="23" t="s">
        <v>554</v>
      </c>
      <c r="D327" s="25">
        <v>160</v>
      </c>
      <c r="E327" s="25" t="s">
        <v>12</v>
      </c>
      <c r="F327" s="25">
        <v>160</v>
      </c>
    </row>
    <row r="328" spans="1:6" ht="45" x14ac:dyDescent="0.25">
      <c r="A328" s="23" t="s">
        <v>555</v>
      </c>
      <c r="B328" s="23" t="s">
        <v>556</v>
      </c>
      <c r="C328" s="23" t="s">
        <v>557</v>
      </c>
      <c r="D328" s="25">
        <v>50</v>
      </c>
      <c r="E328" s="25" t="s">
        <v>12</v>
      </c>
      <c r="F328" s="25">
        <v>50</v>
      </c>
    </row>
    <row r="329" spans="1:6" ht="105" x14ac:dyDescent="0.25">
      <c r="A329" s="23" t="s">
        <v>558</v>
      </c>
      <c r="B329" s="23" t="s">
        <v>559</v>
      </c>
      <c r="C329" s="23" t="s">
        <v>560</v>
      </c>
      <c r="D329" s="25">
        <v>500</v>
      </c>
      <c r="E329" s="25" t="s">
        <v>12</v>
      </c>
      <c r="F329" s="25">
        <v>500</v>
      </c>
    </row>
    <row r="330" spans="1:6" ht="45" x14ac:dyDescent="0.25">
      <c r="A330" s="23" t="s">
        <v>561</v>
      </c>
      <c r="B330" s="23" t="s">
        <v>562</v>
      </c>
      <c r="C330" s="23" t="s">
        <v>548</v>
      </c>
      <c r="D330" s="25">
        <v>650</v>
      </c>
      <c r="E330" s="25" t="s">
        <v>12</v>
      </c>
      <c r="F330" s="25">
        <v>650</v>
      </c>
    </row>
    <row r="331" spans="1:6" ht="30" x14ac:dyDescent="0.25">
      <c r="A331" s="23" t="s">
        <v>563</v>
      </c>
      <c r="B331" s="23" t="s">
        <v>564</v>
      </c>
      <c r="C331" s="23" t="s">
        <v>11</v>
      </c>
      <c r="D331" s="25">
        <v>350</v>
      </c>
      <c r="E331" s="25" t="s">
        <v>12</v>
      </c>
      <c r="F331" s="25">
        <v>350</v>
      </c>
    </row>
    <row r="332" spans="1:6" ht="45" customHeight="1" x14ac:dyDescent="0.25">
      <c r="A332" s="100" t="s">
        <v>565</v>
      </c>
      <c r="B332" s="101"/>
      <c r="C332" s="101"/>
      <c r="D332" s="101"/>
      <c r="E332" s="101"/>
      <c r="F332" s="102"/>
    </row>
    <row r="333" spans="1:6" ht="60" x14ac:dyDescent="0.25">
      <c r="A333" s="23" t="s">
        <v>566</v>
      </c>
      <c r="B333" s="23" t="s">
        <v>567</v>
      </c>
      <c r="C333" s="24"/>
      <c r="D333" s="24"/>
      <c r="E333" s="24"/>
      <c r="F333" s="24"/>
    </row>
    <row r="334" spans="1:6" x14ac:dyDescent="0.25">
      <c r="A334" s="23" t="s">
        <v>568</v>
      </c>
      <c r="B334" s="23" t="s">
        <v>569</v>
      </c>
      <c r="C334" s="23" t="s">
        <v>11</v>
      </c>
      <c r="D334" s="25">
        <v>1000</v>
      </c>
      <c r="E334" s="25" t="s">
        <v>12</v>
      </c>
      <c r="F334" s="25">
        <v>1000</v>
      </c>
    </row>
    <row r="335" spans="1:6" ht="30" x14ac:dyDescent="0.25">
      <c r="A335" s="23" t="s">
        <v>570</v>
      </c>
      <c r="B335" s="23" t="s">
        <v>571</v>
      </c>
      <c r="C335" s="23" t="s">
        <v>11</v>
      </c>
      <c r="D335" s="25">
        <v>2500</v>
      </c>
      <c r="E335" s="25" t="s">
        <v>12</v>
      </c>
      <c r="F335" s="25">
        <v>2500</v>
      </c>
    </row>
    <row r="336" spans="1:6" ht="30" x14ac:dyDescent="0.25">
      <c r="A336" s="23" t="s">
        <v>572</v>
      </c>
      <c r="B336" s="23" t="s">
        <v>573</v>
      </c>
      <c r="C336" s="23" t="s">
        <v>11</v>
      </c>
      <c r="D336" s="25">
        <v>5000</v>
      </c>
      <c r="E336" s="25" t="s">
        <v>12</v>
      </c>
      <c r="F336" s="25">
        <v>5000</v>
      </c>
    </row>
    <row r="337" spans="1:6" ht="30" x14ac:dyDescent="0.25">
      <c r="A337" s="23" t="s">
        <v>574</v>
      </c>
      <c r="B337" s="23" t="s">
        <v>575</v>
      </c>
      <c r="C337" s="23" t="s">
        <v>11</v>
      </c>
      <c r="D337" s="25">
        <v>10000</v>
      </c>
      <c r="E337" s="25" t="s">
        <v>12</v>
      </c>
      <c r="F337" s="25">
        <v>10000</v>
      </c>
    </row>
    <row r="338" spans="1:6" ht="30" x14ac:dyDescent="0.25">
      <c r="A338" s="23" t="s">
        <v>576</v>
      </c>
      <c r="B338" s="23" t="s">
        <v>577</v>
      </c>
      <c r="C338" s="23" t="s">
        <v>11</v>
      </c>
      <c r="D338" s="25">
        <v>15000</v>
      </c>
      <c r="E338" s="25" t="s">
        <v>12</v>
      </c>
      <c r="F338" s="25">
        <v>15000</v>
      </c>
    </row>
    <row r="339" spans="1:6" ht="45" x14ac:dyDescent="0.25">
      <c r="A339" s="23" t="s">
        <v>578</v>
      </c>
      <c r="B339" s="23" t="s">
        <v>579</v>
      </c>
      <c r="C339" s="24"/>
      <c r="D339" s="24"/>
      <c r="E339" s="24"/>
      <c r="F339" s="24"/>
    </row>
    <row r="340" spans="1:6" x14ac:dyDescent="0.25">
      <c r="A340" s="23" t="s">
        <v>580</v>
      </c>
      <c r="B340" s="23" t="s">
        <v>569</v>
      </c>
      <c r="C340" s="23" t="s">
        <v>11</v>
      </c>
      <c r="D340" s="25">
        <v>500</v>
      </c>
      <c r="E340" s="25" t="s">
        <v>12</v>
      </c>
      <c r="F340" s="25">
        <v>500</v>
      </c>
    </row>
    <row r="341" spans="1:6" ht="30" x14ac:dyDescent="0.25">
      <c r="A341" s="23" t="s">
        <v>581</v>
      </c>
      <c r="B341" s="23" t="s">
        <v>571</v>
      </c>
      <c r="C341" s="23" t="s">
        <v>11</v>
      </c>
      <c r="D341" s="25">
        <v>1250</v>
      </c>
      <c r="E341" s="25" t="s">
        <v>12</v>
      </c>
      <c r="F341" s="25">
        <v>1250</v>
      </c>
    </row>
    <row r="342" spans="1:6" ht="30" x14ac:dyDescent="0.25">
      <c r="A342" s="23" t="s">
        <v>582</v>
      </c>
      <c r="B342" s="23" t="s">
        <v>573</v>
      </c>
      <c r="C342" s="23" t="s">
        <v>11</v>
      </c>
      <c r="D342" s="25">
        <v>2500</v>
      </c>
      <c r="E342" s="25" t="s">
        <v>12</v>
      </c>
      <c r="F342" s="25">
        <v>2500</v>
      </c>
    </row>
    <row r="343" spans="1:6" ht="30" x14ac:dyDescent="0.25">
      <c r="A343" s="23" t="s">
        <v>583</v>
      </c>
      <c r="B343" s="23" t="s">
        <v>575</v>
      </c>
      <c r="C343" s="23" t="s">
        <v>11</v>
      </c>
      <c r="D343" s="25">
        <v>5000</v>
      </c>
      <c r="E343" s="25" t="s">
        <v>12</v>
      </c>
      <c r="F343" s="25">
        <v>5000</v>
      </c>
    </row>
    <row r="344" spans="1:6" ht="30" x14ac:dyDescent="0.25">
      <c r="A344" s="23" t="s">
        <v>584</v>
      </c>
      <c r="B344" s="23" t="s">
        <v>577</v>
      </c>
      <c r="C344" s="23" t="s">
        <v>11</v>
      </c>
      <c r="D344" s="25">
        <v>7500</v>
      </c>
      <c r="E344" s="25" t="s">
        <v>12</v>
      </c>
      <c r="F344" s="25">
        <v>7500</v>
      </c>
    </row>
    <row r="345" spans="1:6" ht="30" customHeight="1" x14ac:dyDescent="0.25">
      <c r="A345" s="100" t="s">
        <v>585</v>
      </c>
      <c r="B345" s="101"/>
      <c r="C345" s="101"/>
      <c r="D345" s="101"/>
      <c r="E345" s="101"/>
      <c r="F345" s="102"/>
    </row>
    <row r="346" spans="1:6" ht="45" x14ac:dyDescent="0.25">
      <c r="A346" s="23" t="s">
        <v>586</v>
      </c>
      <c r="B346" s="23" t="s">
        <v>587</v>
      </c>
      <c r="C346" s="24"/>
      <c r="D346" s="24"/>
      <c r="E346" s="24"/>
      <c r="F346" s="24"/>
    </row>
    <row r="347" spans="1:6" ht="30" x14ac:dyDescent="0.25">
      <c r="A347" s="23" t="s">
        <v>588</v>
      </c>
      <c r="B347" s="23" t="s">
        <v>515</v>
      </c>
      <c r="C347" s="23" t="s">
        <v>264</v>
      </c>
      <c r="D347" s="25">
        <v>35</v>
      </c>
      <c r="E347" s="25" t="s">
        <v>12</v>
      </c>
      <c r="F347" s="25">
        <v>35</v>
      </c>
    </row>
    <row r="348" spans="1:6" ht="30" x14ac:dyDescent="0.25">
      <c r="A348" s="23" t="s">
        <v>589</v>
      </c>
      <c r="B348" s="23" t="s">
        <v>517</v>
      </c>
      <c r="C348" s="23" t="s">
        <v>264</v>
      </c>
      <c r="D348" s="25">
        <v>90</v>
      </c>
      <c r="E348" s="25" t="s">
        <v>12</v>
      </c>
      <c r="F348" s="25">
        <v>90</v>
      </c>
    </row>
    <row r="349" spans="1:6" ht="30" x14ac:dyDescent="0.25">
      <c r="A349" s="23" t="s">
        <v>590</v>
      </c>
      <c r="B349" s="23" t="s">
        <v>519</v>
      </c>
      <c r="C349" s="23" t="s">
        <v>264</v>
      </c>
      <c r="D349" s="25">
        <v>205</v>
      </c>
      <c r="E349" s="25" t="s">
        <v>12</v>
      </c>
      <c r="F349" s="25">
        <v>205</v>
      </c>
    </row>
    <row r="350" spans="1:6" ht="30" x14ac:dyDescent="0.25">
      <c r="A350" s="23" t="s">
        <v>591</v>
      </c>
      <c r="B350" s="23" t="s">
        <v>521</v>
      </c>
      <c r="C350" s="23" t="s">
        <v>264</v>
      </c>
      <c r="D350" s="25">
        <v>1200</v>
      </c>
      <c r="E350" s="25" t="s">
        <v>12</v>
      </c>
      <c r="F350" s="25">
        <v>1200</v>
      </c>
    </row>
    <row r="351" spans="1:6" ht="30" x14ac:dyDescent="0.25">
      <c r="A351" s="23" t="s">
        <v>592</v>
      </c>
      <c r="B351" s="23" t="s">
        <v>291</v>
      </c>
      <c r="C351" s="23" t="s">
        <v>264</v>
      </c>
      <c r="D351" s="25">
        <v>1500</v>
      </c>
      <c r="E351" s="25" t="s">
        <v>12</v>
      </c>
      <c r="F351" s="25">
        <v>1500</v>
      </c>
    </row>
    <row r="352" spans="1:6" ht="30" x14ac:dyDescent="0.25">
      <c r="A352" s="23" t="s">
        <v>593</v>
      </c>
      <c r="B352" s="23" t="s">
        <v>594</v>
      </c>
      <c r="C352" s="23" t="s">
        <v>264</v>
      </c>
      <c r="D352" s="25">
        <v>30</v>
      </c>
      <c r="E352" s="25" t="s">
        <v>12</v>
      </c>
      <c r="F352" s="25">
        <v>30</v>
      </c>
    </row>
    <row r="353" spans="1:9" ht="30" x14ac:dyDescent="0.25">
      <c r="A353" s="23" t="s">
        <v>595</v>
      </c>
      <c r="B353" s="23" t="s">
        <v>596</v>
      </c>
      <c r="C353" s="23" t="s">
        <v>264</v>
      </c>
      <c r="D353" s="25">
        <v>80</v>
      </c>
      <c r="E353" s="25" t="s">
        <v>12</v>
      </c>
      <c r="F353" s="25">
        <v>80</v>
      </c>
    </row>
    <row r="354" spans="1:9" ht="30" x14ac:dyDescent="0.25">
      <c r="A354" s="23" t="s">
        <v>597</v>
      </c>
      <c r="B354" s="23" t="s">
        <v>598</v>
      </c>
      <c r="C354" s="23" t="s">
        <v>599</v>
      </c>
      <c r="D354" s="25">
        <v>50</v>
      </c>
      <c r="E354" s="25" t="s">
        <v>12</v>
      </c>
      <c r="F354" s="25">
        <v>50</v>
      </c>
    </row>
    <row r="355" spans="1:9" ht="15" customHeight="1" x14ac:dyDescent="0.25">
      <c r="A355" s="100" t="s">
        <v>600</v>
      </c>
      <c r="B355" s="101"/>
      <c r="C355" s="101"/>
      <c r="D355" s="101"/>
      <c r="E355" s="101"/>
      <c r="F355" s="102"/>
    </row>
    <row r="356" spans="1:9" ht="60" x14ac:dyDescent="0.25">
      <c r="A356" s="23" t="s">
        <v>601</v>
      </c>
      <c r="B356" s="23" t="s">
        <v>602</v>
      </c>
      <c r="C356" s="23" t="s">
        <v>603</v>
      </c>
      <c r="D356" s="25">
        <v>2</v>
      </c>
      <c r="E356" s="25" t="s">
        <v>12</v>
      </c>
      <c r="F356" s="25">
        <v>2.36</v>
      </c>
    </row>
    <row r="357" spans="1:9" ht="30" x14ac:dyDescent="0.25">
      <c r="A357" s="23" t="s">
        <v>604</v>
      </c>
      <c r="B357" s="23" t="s">
        <v>605</v>
      </c>
      <c r="C357" s="23" t="s">
        <v>606</v>
      </c>
      <c r="D357" s="25">
        <v>0.2</v>
      </c>
      <c r="E357" s="25">
        <v>0.04</v>
      </c>
      <c r="F357" s="25">
        <v>0.24</v>
      </c>
    </row>
    <row r="361" spans="1:9" ht="24" x14ac:dyDescent="0.25">
      <c r="A361" s="39" t="s">
        <v>316</v>
      </c>
      <c r="B361" s="39" t="s">
        <v>317</v>
      </c>
      <c r="C361" s="39" t="s">
        <v>318</v>
      </c>
      <c r="D361" s="40">
        <v>180</v>
      </c>
      <c r="E361" s="40">
        <v>32.4</v>
      </c>
      <c r="F361" s="40">
        <v>212.4</v>
      </c>
      <c r="G361" s="41">
        <f>D361/0.702804</f>
        <v>256.11692591391056</v>
      </c>
      <c r="H361" s="41">
        <f>G361*21%</f>
        <v>53.784554441921216</v>
      </c>
      <c r="I361" s="41">
        <f>G361+H361</f>
        <v>309.90148035583178</v>
      </c>
    </row>
    <row r="362" spans="1:9" ht="36" x14ac:dyDescent="0.25">
      <c r="A362" s="39" t="s">
        <v>319</v>
      </c>
      <c r="B362" s="39" t="s">
        <v>320</v>
      </c>
      <c r="C362" s="39" t="s">
        <v>318</v>
      </c>
      <c r="D362" s="40">
        <v>90</v>
      </c>
      <c r="E362" s="40">
        <v>16.2</v>
      </c>
      <c r="F362" s="40">
        <v>106.2</v>
      </c>
      <c r="G362" s="41">
        <f t="shared" ref="G362:G370" si="0">D362/0.702804</f>
        <v>128.05846295695528</v>
      </c>
      <c r="H362" s="41">
        <f t="shared" ref="H362:H370" si="1">G362*21%</f>
        <v>26.892277220960608</v>
      </c>
      <c r="I362" s="41">
        <f t="shared" ref="I362:I363" si="2">G362+H362</f>
        <v>154.95074017791589</v>
      </c>
    </row>
    <row r="363" spans="1:9" x14ac:dyDescent="0.25">
      <c r="A363" s="39" t="s">
        <v>321</v>
      </c>
      <c r="B363" s="39" t="s">
        <v>322</v>
      </c>
      <c r="C363" s="39" t="s">
        <v>318</v>
      </c>
      <c r="D363" s="40">
        <v>50</v>
      </c>
      <c r="E363" s="40">
        <v>9</v>
      </c>
      <c r="F363" s="40">
        <v>59</v>
      </c>
      <c r="G363" s="41">
        <f t="shared" si="0"/>
        <v>71.14359053164182</v>
      </c>
      <c r="H363" s="41">
        <f t="shared" si="1"/>
        <v>14.940154011644781</v>
      </c>
      <c r="I363" s="41">
        <f t="shared" si="2"/>
        <v>86.083744543286599</v>
      </c>
    </row>
    <row r="364" spans="1:9" x14ac:dyDescent="0.25">
      <c r="A364" s="42"/>
      <c r="B364" s="42"/>
      <c r="C364" s="42"/>
      <c r="D364" s="42"/>
      <c r="E364" s="42"/>
      <c r="F364" s="42"/>
      <c r="G364" s="42"/>
      <c r="H364" s="42"/>
      <c r="I364" s="42"/>
    </row>
    <row r="365" spans="1:9" ht="60" x14ac:dyDescent="0.25">
      <c r="A365" s="39" t="s">
        <v>402</v>
      </c>
      <c r="B365" s="39" t="s">
        <v>403</v>
      </c>
      <c r="C365" s="39" t="s">
        <v>404</v>
      </c>
      <c r="D365" s="40">
        <v>300</v>
      </c>
      <c r="E365" s="40">
        <v>54</v>
      </c>
      <c r="F365" s="40">
        <v>354</v>
      </c>
      <c r="G365" s="41">
        <f t="shared" si="0"/>
        <v>426.86154318985098</v>
      </c>
      <c r="H365" s="41">
        <f t="shared" si="1"/>
        <v>89.640924069868703</v>
      </c>
      <c r="I365" s="41">
        <f t="shared" ref="I365:I370" si="3">G365+H365</f>
        <v>516.50246725971965</v>
      </c>
    </row>
    <row r="366" spans="1:9" ht="60" x14ac:dyDescent="0.25">
      <c r="A366" s="39" t="s">
        <v>405</v>
      </c>
      <c r="B366" s="39" t="s">
        <v>406</v>
      </c>
      <c r="C366" s="39" t="s">
        <v>404</v>
      </c>
      <c r="D366" s="40">
        <v>400</v>
      </c>
      <c r="E366" s="40">
        <v>72</v>
      </c>
      <c r="F366" s="40">
        <v>472</v>
      </c>
      <c r="G366" s="41">
        <f t="shared" si="0"/>
        <v>569.14872425313456</v>
      </c>
      <c r="H366" s="41">
        <f t="shared" si="1"/>
        <v>119.52123209315825</v>
      </c>
      <c r="I366" s="41">
        <f t="shared" si="3"/>
        <v>688.66995634629279</v>
      </c>
    </row>
    <row r="367" spans="1:9" ht="72" x14ac:dyDescent="0.25">
      <c r="A367" s="39" t="s">
        <v>407</v>
      </c>
      <c r="B367" s="39" t="s">
        <v>408</v>
      </c>
      <c r="C367" s="39" t="s">
        <v>404</v>
      </c>
      <c r="D367" s="40">
        <v>150</v>
      </c>
      <c r="E367" s="40">
        <v>27</v>
      </c>
      <c r="F367" s="40">
        <v>177</v>
      </c>
      <c r="G367" s="41">
        <f t="shared" si="0"/>
        <v>213.43077159492549</v>
      </c>
      <c r="H367" s="41">
        <f t="shared" si="1"/>
        <v>44.820462034934351</v>
      </c>
      <c r="I367" s="41">
        <f t="shared" si="3"/>
        <v>258.25123362985983</v>
      </c>
    </row>
    <row r="368" spans="1:9" ht="72" x14ac:dyDescent="0.25">
      <c r="A368" s="39" t="s">
        <v>409</v>
      </c>
      <c r="B368" s="39" t="s">
        <v>410</v>
      </c>
      <c r="C368" s="39" t="s">
        <v>404</v>
      </c>
      <c r="D368" s="40">
        <v>200</v>
      </c>
      <c r="E368" s="40">
        <v>36</v>
      </c>
      <c r="F368" s="40">
        <v>236</v>
      </c>
      <c r="G368" s="41">
        <f t="shared" si="0"/>
        <v>284.57436212656728</v>
      </c>
      <c r="H368" s="41">
        <f t="shared" si="1"/>
        <v>59.760616046579123</v>
      </c>
      <c r="I368" s="41">
        <f t="shared" si="3"/>
        <v>344.3349781731464</v>
      </c>
    </row>
    <row r="369" spans="1:9" x14ac:dyDescent="0.25">
      <c r="A369" s="42"/>
      <c r="B369" s="42"/>
      <c r="C369" s="42"/>
      <c r="D369" s="42"/>
      <c r="E369" s="42"/>
      <c r="F369" s="42"/>
      <c r="G369" s="42"/>
      <c r="H369" s="41"/>
      <c r="I369" s="41"/>
    </row>
    <row r="370" spans="1:9" x14ac:dyDescent="0.25">
      <c r="A370" s="39" t="s">
        <v>604</v>
      </c>
      <c r="B370" s="39" t="s">
        <v>605</v>
      </c>
      <c r="C370" s="39" t="s">
        <v>606</v>
      </c>
      <c r="D370" s="40">
        <v>0.2</v>
      </c>
      <c r="E370" s="40">
        <v>0.04</v>
      </c>
      <c r="F370" s="40">
        <v>0.24</v>
      </c>
      <c r="G370" s="41">
        <f t="shared" si="0"/>
        <v>0.28457436212656734</v>
      </c>
      <c r="H370" s="41">
        <f t="shared" si="1"/>
        <v>5.9760616046579139E-2</v>
      </c>
      <c r="I370" s="41">
        <f t="shared" si="3"/>
        <v>0.34433497817314646</v>
      </c>
    </row>
  </sheetData>
  <mergeCells count="17">
    <mergeCell ref="A304:F304"/>
    <mergeCell ref="A318:F318"/>
    <mergeCell ref="A332:F332"/>
    <mergeCell ref="A345:F345"/>
    <mergeCell ref="A355:F355"/>
    <mergeCell ref="A303:F303"/>
    <mergeCell ref="A158:F158"/>
    <mergeCell ref="A164:F164"/>
    <mergeCell ref="A170:F170"/>
    <mergeCell ref="A237:F237"/>
    <mergeCell ref="A255:F255"/>
    <mergeCell ref="A256:F256"/>
    <mergeCell ref="A274:F274"/>
    <mergeCell ref="A277:F277"/>
    <mergeCell ref="A278:F278"/>
    <mergeCell ref="A296:F296"/>
    <mergeCell ref="A299:F29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NAietvertais pārrēķins</vt:lpstr>
      <vt:lpstr>Sheet1</vt:lpstr>
      <vt:lpstr>'NAietvertais pārrēķins'!Print_Area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2013-09-18T10:08:59Z</dcterms:modified>
</cp:coreProperties>
</file>