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5570" windowHeight="5670"/>
  </bookViews>
  <sheets>
    <sheet name="Sheet2" sheetId="14" r:id="rId1"/>
    <sheet name="Sheet1" sheetId="15" r:id="rId2"/>
    <sheet name="Sheet3" sheetId="16" r:id="rId3"/>
  </sheets>
  <calcPr calcId="145621"/>
</workbook>
</file>

<file path=xl/calcChain.xml><?xml version="1.0" encoding="utf-8"?>
<calcChain xmlns="http://schemas.openxmlformats.org/spreadsheetml/2006/main">
  <c r="F84" i="14" l="1"/>
  <c r="G84" i="14" s="1"/>
  <c r="E83" i="14"/>
  <c r="F83" i="14" s="1"/>
  <c r="H83" i="14" s="1"/>
  <c r="E82" i="14"/>
  <c r="F82" i="14" s="1"/>
  <c r="E81" i="14"/>
  <c r="F81" i="14" s="1"/>
  <c r="E80" i="14"/>
  <c r="F80" i="14" s="1"/>
  <c r="F78" i="14"/>
  <c r="H78" i="14" s="1"/>
  <c r="F77" i="14"/>
  <c r="H77" i="14" s="1"/>
  <c r="F75" i="14"/>
  <c r="G75" i="14" s="1"/>
  <c r="F74" i="14"/>
  <c r="H74" i="14" s="1"/>
  <c r="F73" i="14"/>
  <c r="G73" i="14" s="1"/>
  <c r="F72" i="14"/>
  <c r="H72" i="14" s="1"/>
  <c r="F71" i="14"/>
  <c r="G71" i="14" s="1"/>
  <c r="F70" i="14"/>
  <c r="H70" i="14" s="1"/>
  <c r="F69" i="14"/>
  <c r="G69" i="14" s="1"/>
  <c r="F68" i="14"/>
  <c r="G68" i="14" s="1"/>
  <c r="F67" i="14"/>
  <c r="G67" i="14" s="1"/>
  <c r="F65" i="14"/>
  <c r="H65" i="14" s="1"/>
  <c r="F64" i="14"/>
  <c r="H64" i="14" s="1"/>
  <c r="F63" i="14"/>
  <c r="H63" i="14" s="1"/>
  <c r="F62" i="14"/>
  <c r="H62" i="14" s="1"/>
  <c r="F61" i="14"/>
  <c r="G61" i="14" s="1"/>
  <c r="F59" i="14"/>
  <c r="H59" i="14" s="1"/>
  <c r="F58" i="14"/>
  <c r="H58" i="14" s="1"/>
  <c r="F57" i="14"/>
  <c r="H57" i="14" s="1"/>
  <c r="F56" i="14"/>
  <c r="G56" i="14" s="1"/>
  <c r="F55" i="14"/>
  <c r="H55" i="14" s="1"/>
  <c r="F54" i="14"/>
  <c r="H54" i="14" s="1"/>
  <c r="F53" i="14"/>
  <c r="H53" i="14" s="1"/>
  <c r="F52" i="14"/>
  <c r="G52" i="14" s="1"/>
  <c r="E50" i="14"/>
  <c r="F50" i="14" s="1"/>
  <c r="E49" i="14"/>
  <c r="F49" i="14" s="1"/>
  <c r="E48" i="14"/>
  <c r="F48" i="14" s="1"/>
  <c r="E47" i="14"/>
  <c r="F47" i="14" s="1"/>
  <c r="E45" i="14"/>
  <c r="F45" i="14" s="1"/>
  <c r="E44" i="14"/>
  <c r="F44" i="14" s="1"/>
  <c r="E43" i="14"/>
  <c r="F43" i="14" s="1"/>
  <c r="E42" i="14"/>
  <c r="F42" i="14" s="1"/>
  <c r="E41" i="14"/>
  <c r="F41" i="14" s="1"/>
  <c r="E40" i="14"/>
  <c r="F40" i="14" s="1"/>
  <c r="E39" i="14"/>
  <c r="F39" i="14" s="1"/>
  <c r="E38" i="14"/>
  <c r="F38" i="14" s="1"/>
  <c r="F37" i="14"/>
  <c r="H37" i="14" s="1"/>
  <c r="F36" i="14"/>
  <c r="G36" i="14" s="1"/>
  <c r="F35" i="14"/>
  <c r="H35" i="14" s="1"/>
  <c r="F34" i="14"/>
  <c r="H34" i="14" s="1"/>
  <c r="F33" i="14"/>
  <c r="H33" i="14" s="1"/>
  <c r="F32" i="14"/>
  <c r="H32" i="14" s="1"/>
  <c r="F31" i="14"/>
  <c r="H31" i="14" s="1"/>
  <c r="E28" i="14"/>
  <c r="F28" i="14" s="1"/>
  <c r="E29" i="14"/>
  <c r="F29" i="14" s="1"/>
  <c r="H29" i="14" s="1"/>
  <c r="I29" i="14" s="1"/>
  <c r="E30" i="14"/>
  <c r="F30" i="14" s="1"/>
  <c r="G30" i="14" s="1"/>
  <c r="E27" i="14"/>
  <c r="F27" i="14" s="1"/>
  <c r="G27" i="14" s="1"/>
  <c r="F25" i="14"/>
  <c r="H25" i="14" s="1"/>
  <c r="F24" i="14"/>
  <c r="G24" i="14" s="1"/>
  <c r="F23" i="14"/>
  <c r="G23" i="14" s="1"/>
  <c r="F20" i="14"/>
  <c r="H20" i="14" s="1"/>
  <c r="F21" i="14"/>
  <c r="G21" i="14" s="1"/>
  <c r="F19" i="14"/>
  <c r="G19" i="14" s="1"/>
  <c r="H5" i="14"/>
  <c r="I5" i="14" s="1"/>
  <c r="E13" i="14"/>
  <c r="E12" i="14"/>
  <c r="E11" i="14"/>
  <c r="E10" i="14"/>
  <c r="E9" i="14"/>
  <c r="E8" i="14"/>
  <c r="H61" i="14" l="1"/>
  <c r="H24" i="14"/>
  <c r="K24" i="14" s="1"/>
  <c r="J29" i="14"/>
  <c r="H23" i="14"/>
  <c r="K23" i="14" s="1"/>
  <c r="G55" i="14"/>
  <c r="K55" i="14" s="1"/>
  <c r="G58" i="14"/>
  <c r="K58" i="14" s="1"/>
  <c r="G74" i="14"/>
  <c r="H84" i="14"/>
  <c r="G82" i="14"/>
  <c r="H82" i="14"/>
  <c r="H80" i="14"/>
  <c r="G80" i="14"/>
  <c r="I83" i="14"/>
  <c r="J83" i="14"/>
  <c r="H81" i="14"/>
  <c r="G81" i="14"/>
  <c r="G83" i="14"/>
  <c r="K83" i="14" s="1"/>
  <c r="G77" i="14"/>
  <c r="K77" i="14" s="1"/>
  <c r="I77" i="14"/>
  <c r="I78" i="14"/>
  <c r="G78" i="14"/>
  <c r="K78" i="14" s="1"/>
  <c r="H75" i="14"/>
  <c r="K75" i="14" s="1"/>
  <c r="I72" i="14"/>
  <c r="G72" i="14"/>
  <c r="K72" i="14" s="1"/>
  <c r="H71" i="14"/>
  <c r="I71" i="14" s="1"/>
  <c r="G70" i="14"/>
  <c r="H68" i="14"/>
  <c r="H67" i="14"/>
  <c r="I67" i="14" s="1"/>
  <c r="I74" i="14"/>
  <c r="K74" i="14"/>
  <c r="H73" i="14"/>
  <c r="K70" i="14"/>
  <c r="I70" i="14"/>
  <c r="H69" i="14"/>
  <c r="K71" i="14"/>
  <c r="G63" i="14"/>
  <c r="K63" i="14" s="1"/>
  <c r="I65" i="14"/>
  <c r="G65" i="14"/>
  <c r="K65" i="14" s="1"/>
  <c r="I63" i="14"/>
  <c r="I64" i="14"/>
  <c r="G64" i="14"/>
  <c r="K64" i="14" s="1"/>
  <c r="G62" i="14"/>
  <c r="K62" i="14" s="1"/>
  <c r="I62" i="14"/>
  <c r="K61" i="14"/>
  <c r="I61" i="14"/>
  <c r="G53" i="14"/>
  <c r="K53" i="14" s="1"/>
  <c r="H52" i="14"/>
  <c r="K52" i="14" s="1"/>
  <c r="I58" i="14"/>
  <c r="I59" i="14"/>
  <c r="G59" i="14"/>
  <c r="K59" i="14" s="1"/>
  <c r="I57" i="14"/>
  <c r="I55" i="14"/>
  <c r="H56" i="14"/>
  <c r="G57" i="14"/>
  <c r="K57" i="14" s="1"/>
  <c r="I53" i="14"/>
  <c r="I54" i="14"/>
  <c r="G54" i="14"/>
  <c r="K54" i="14" s="1"/>
  <c r="G50" i="14"/>
  <c r="H50" i="14"/>
  <c r="G49" i="14"/>
  <c r="H49" i="14"/>
  <c r="G47" i="14"/>
  <c r="H47" i="14"/>
  <c r="G48" i="14"/>
  <c r="H48" i="14"/>
  <c r="G45" i="14"/>
  <c r="H45" i="14"/>
  <c r="G44" i="14"/>
  <c r="H44" i="14"/>
  <c r="G43" i="14"/>
  <c r="H43" i="14"/>
  <c r="G42" i="14"/>
  <c r="H42" i="14"/>
  <c r="H41" i="14"/>
  <c r="G41" i="14"/>
  <c r="G40" i="14"/>
  <c r="H40" i="14"/>
  <c r="G39" i="14"/>
  <c r="H39" i="14"/>
  <c r="G38" i="14"/>
  <c r="H38" i="14"/>
  <c r="I37" i="14"/>
  <c r="G37" i="14"/>
  <c r="K37" i="14" s="1"/>
  <c r="H36" i="14"/>
  <c r="I35" i="14"/>
  <c r="G35" i="14"/>
  <c r="K35" i="14" s="1"/>
  <c r="I34" i="14"/>
  <c r="G34" i="14"/>
  <c r="K34" i="14" s="1"/>
  <c r="I33" i="14"/>
  <c r="G33" i="14"/>
  <c r="K33" i="14" s="1"/>
  <c r="I32" i="14"/>
  <c r="G32" i="14"/>
  <c r="K32" i="14" s="1"/>
  <c r="G31" i="14"/>
  <c r="K31" i="14" s="1"/>
  <c r="I31" i="14"/>
  <c r="G28" i="14"/>
  <c r="H28" i="14"/>
  <c r="G29" i="14"/>
  <c r="K29" i="14" s="1"/>
  <c r="H27" i="14"/>
  <c r="H30" i="14"/>
  <c r="G20" i="14"/>
  <c r="K20" i="14" s="1"/>
  <c r="I20" i="14"/>
  <c r="H21" i="14"/>
  <c r="I25" i="14"/>
  <c r="I23" i="14"/>
  <c r="G25" i="14"/>
  <c r="K25" i="14" s="1"/>
  <c r="I24" i="14"/>
  <c r="H19" i="14"/>
  <c r="I19" i="14" s="1"/>
  <c r="J5" i="14"/>
  <c r="I27" i="14" l="1"/>
  <c r="J27" i="14"/>
  <c r="K28" i="14"/>
  <c r="J28" i="14"/>
  <c r="I28" i="14"/>
  <c r="I84" i="14"/>
  <c r="J84" i="14"/>
  <c r="J30" i="14"/>
  <c r="I30" i="14"/>
  <c r="K84" i="14"/>
  <c r="J81" i="14"/>
  <c r="I81" i="14"/>
  <c r="K81" i="14"/>
  <c r="I80" i="14"/>
  <c r="J80" i="14"/>
  <c r="K80" i="14"/>
  <c r="K82" i="14"/>
  <c r="J82" i="14"/>
  <c r="I82" i="14"/>
  <c r="I75" i="14"/>
  <c r="K68" i="14"/>
  <c r="I68" i="14"/>
  <c r="K67" i="14"/>
  <c r="K73" i="14"/>
  <c r="I73" i="14"/>
  <c r="K69" i="14"/>
  <c r="I69" i="14"/>
  <c r="I52" i="14"/>
  <c r="I56" i="14"/>
  <c r="K56" i="14"/>
  <c r="K50" i="14"/>
  <c r="J50" i="14"/>
  <c r="I50" i="14"/>
  <c r="K49" i="14"/>
  <c r="I49" i="14"/>
  <c r="J49" i="14"/>
  <c r="K48" i="14"/>
  <c r="J48" i="14"/>
  <c r="I48" i="14"/>
  <c r="J47" i="14"/>
  <c r="K47" i="14"/>
  <c r="I47" i="14"/>
  <c r="K45" i="14"/>
  <c r="J45" i="14"/>
  <c r="I45" i="14"/>
  <c r="K44" i="14"/>
  <c r="J44" i="14"/>
  <c r="I44" i="14"/>
  <c r="K43" i="14"/>
  <c r="J43" i="14"/>
  <c r="I43" i="14"/>
  <c r="K42" i="14"/>
  <c r="J42" i="14"/>
  <c r="I42" i="14"/>
  <c r="K41" i="14"/>
  <c r="J41" i="14"/>
  <c r="I41" i="14"/>
  <c r="K40" i="14"/>
  <c r="J40" i="14"/>
  <c r="I40" i="14"/>
  <c r="K39" i="14"/>
  <c r="J39" i="14"/>
  <c r="I39" i="14"/>
  <c r="K38" i="14"/>
  <c r="J38" i="14"/>
  <c r="I38" i="14"/>
  <c r="K36" i="14"/>
  <c r="I36" i="14"/>
  <c r="K27" i="14"/>
  <c r="K30" i="14"/>
  <c r="I21" i="14"/>
  <c r="K21" i="14"/>
  <c r="K19" i="14"/>
  <c r="F9" i="14"/>
  <c r="H9" i="14" s="1"/>
  <c r="F10" i="14"/>
  <c r="H10" i="14" s="1"/>
  <c r="F11" i="14"/>
  <c r="H11" i="14" s="1"/>
  <c r="F12" i="14"/>
  <c r="H12" i="14" s="1"/>
  <c r="F13" i="14"/>
  <c r="H13" i="14" s="1"/>
  <c r="F15" i="14"/>
  <c r="H15" i="14" s="1"/>
  <c r="I15" i="14" s="1"/>
  <c r="F16" i="14"/>
  <c r="H16" i="14" s="1"/>
  <c r="I16" i="14" s="1"/>
  <c r="F17" i="14"/>
  <c r="H17" i="14" s="1"/>
  <c r="I17" i="14" s="1"/>
  <c r="F8" i="14"/>
  <c r="H8" i="14" s="1"/>
  <c r="J8" i="14" l="1"/>
  <c r="I8" i="14"/>
  <c r="J10" i="14"/>
  <c r="I10" i="14"/>
  <c r="I13" i="14"/>
  <c r="J13" i="14"/>
  <c r="J9" i="14"/>
  <c r="I9" i="14"/>
  <c r="J11" i="14"/>
  <c r="I11" i="14"/>
  <c r="I12" i="14"/>
  <c r="J12" i="14"/>
  <c r="G9" i="14"/>
  <c r="K9" i="14" s="1"/>
  <c r="G10" i="14"/>
  <c r="K10" i="14" s="1"/>
  <c r="G11" i="14"/>
  <c r="K11" i="14" s="1"/>
  <c r="G12" i="14"/>
  <c r="K12" i="14" s="1"/>
  <c r="G13" i="14"/>
  <c r="K13" i="14" s="1"/>
  <c r="G15" i="14"/>
  <c r="K15" i="14" s="1"/>
  <c r="G16" i="14"/>
  <c r="K16" i="14" s="1"/>
  <c r="G17" i="14"/>
  <c r="K17" i="14" s="1"/>
  <c r="G8" i="14"/>
  <c r="K8" i="14" s="1"/>
  <c r="G5" i="14"/>
  <c r="K5" i="14" s="1"/>
  <c r="E6" i="14" l="1"/>
  <c r="F6" i="14" s="1"/>
  <c r="E7" i="14"/>
  <c r="F7" i="14" s="1"/>
  <c r="E5" i="14"/>
  <c r="H7" i="14" l="1"/>
  <c r="G7" i="14"/>
  <c r="H6" i="14"/>
  <c r="G6" i="14"/>
  <c r="K7" i="14" l="1"/>
  <c r="K6" i="14"/>
  <c r="I6" i="14"/>
  <c r="J6" i="14"/>
  <c r="J7" i="14"/>
  <c r="I7" i="14"/>
</calcChain>
</file>

<file path=xl/sharedStrings.xml><?xml version="1.0" encoding="utf-8"?>
<sst xmlns="http://schemas.openxmlformats.org/spreadsheetml/2006/main" count="259" uniqueCount="211">
  <si>
    <t>Nr.p.k.</t>
  </si>
  <si>
    <t>1.</t>
  </si>
  <si>
    <t>2.</t>
  </si>
  <si>
    <t>3.</t>
  </si>
  <si>
    <t>5.</t>
  </si>
  <si>
    <t>4.</t>
  </si>
  <si>
    <t>Maksas pakalpojuma nosaukums</t>
  </si>
  <si>
    <t>6.</t>
  </si>
  <si>
    <t>7.</t>
  </si>
  <si>
    <t>4.1.</t>
  </si>
  <si>
    <t>4.2.</t>
  </si>
  <si>
    <t>4.3.</t>
  </si>
  <si>
    <t>8.</t>
  </si>
  <si>
    <r>
      <t xml:space="preserve"> Izmaiņas pret sākotnējā normatīvajā aktā norādīto summu, </t>
    </r>
    <r>
      <rPr>
        <i/>
        <sz val="9"/>
        <color theme="1"/>
        <rFont val="Times New Roman"/>
        <family val="1"/>
        <charset val="186"/>
      </rPr>
      <t>euro</t>
    </r>
    <r>
      <rPr>
        <sz val="9"/>
        <color theme="1"/>
        <rFont val="Times New Roman"/>
        <family val="1"/>
        <charset val="186"/>
      </rPr>
      <t xml:space="preserve"> 
(norāda 6 ciparus aiz komata) </t>
    </r>
  </si>
  <si>
    <t>Mērvienība</t>
  </si>
  <si>
    <t>PVN
(Ls)</t>
  </si>
  <si>
    <t>2.a.</t>
  </si>
  <si>
    <t>2.b.</t>
  </si>
  <si>
    <t>2.c.</t>
  </si>
  <si>
    <t>Spēkā esošajā normatīvajā aktā paredzētā skaitļa izteiksme latos
(bez PVN)</t>
  </si>
  <si>
    <t>Spēkā esošajā normatīvajā aktā paredzētā skaitļa izteiksme latos
(ar PVN 21%)</t>
  </si>
  <si>
    <t>Spēkā esošajā normatīvajā aktā paredzētās cenas ar PVN matemātiskā noapaļošana uz euro (6 cipari aiz komata)</t>
  </si>
  <si>
    <t xml:space="preserve">(8)=(5)-(4) 
</t>
  </si>
  <si>
    <t>(4)=
(3)/0,702804</t>
  </si>
  <si>
    <r>
      <t xml:space="preserve">Summa, kas paredzēta normatīvā akta grozījumos, </t>
    </r>
    <r>
      <rPr>
        <i/>
        <sz val="9"/>
        <color theme="1"/>
        <rFont val="Times New Roman"/>
        <family val="1"/>
        <charset val="186"/>
      </rPr>
      <t>euro ar PVN</t>
    </r>
  </si>
  <si>
    <t>Cena euro bez PVN (2 cipari aiz komata)</t>
  </si>
  <si>
    <t xml:space="preserve">Preču zīmes meklējums un melnbalta izdruka no Patentu valdes datubāzes „Patis”
(nacionālās procedūras pieteikumi un reģistrētās preču zīmes)
</t>
  </si>
  <si>
    <t>1.1.</t>
  </si>
  <si>
    <t>1.2.</t>
  </si>
  <si>
    <t>1.3.</t>
  </si>
  <si>
    <r>
      <t>preču zīmes meklējums vārdiski identiskai preču zīmei un ziņas par Nicas klasifikācijas</t>
    </r>
    <r>
      <rPr>
        <vertAlign val="superscript"/>
        <sz val="9"/>
        <color theme="1"/>
        <rFont val="Times New Roman"/>
        <family val="1"/>
        <charset val="186"/>
      </rPr>
      <t>1</t>
    </r>
    <r>
      <rPr>
        <sz val="9"/>
        <color theme="1"/>
        <rFont val="Times New Roman"/>
        <family val="1"/>
        <charset val="186"/>
      </rPr>
      <t xml:space="preserve"> klasēm (ne vairāk kā trim)</t>
    </r>
  </si>
  <si>
    <r>
      <t>preču zīmes meklējums vārdiski identiskai preču zīmei un ziņas par visām Nicas klasifikācijas</t>
    </r>
    <r>
      <rPr>
        <vertAlign val="superscript"/>
        <sz val="9"/>
        <color theme="1"/>
        <rFont val="Times New Roman"/>
        <family val="1"/>
        <charset val="186"/>
      </rPr>
      <t>1</t>
    </r>
    <r>
      <rPr>
        <sz val="9"/>
        <color theme="1"/>
        <rFont val="Times New Roman"/>
        <family val="1"/>
        <charset val="186"/>
      </rPr>
      <t xml:space="preserve"> klasēm </t>
    </r>
  </si>
  <si>
    <t>1.4.</t>
  </si>
  <si>
    <t>preču zīmes meklējums vārdiski identiskai un līdzīgai preču zīmei un ziņas par visām Nicas klasifikācijas1 klasēm</t>
  </si>
  <si>
    <r>
      <t>preču zīmes meklējums vārdiski identiskai un līdzīgai preču zīmei un ziņas par Nicas klasifikācijas</t>
    </r>
    <r>
      <rPr>
        <vertAlign val="superscript"/>
        <sz val="9"/>
        <color theme="1"/>
        <rFont val="Times New Roman"/>
        <family val="1"/>
        <charset val="186"/>
      </rPr>
      <t>1</t>
    </r>
    <r>
      <rPr>
        <sz val="9"/>
        <color theme="1"/>
        <rFont val="Times New Roman"/>
        <family val="1"/>
        <charset val="186"/>
      </rPr>
      <t xml:space="preserve"> klasēm (ne vairāk kā trim)</t>
    </r>
  </si>
  <si>
    <t>1 preču zīme</t>
  </si>
  <si>
    <t>1.5.</t>
  </si>
  <si>
    <t>1.6.</t>
  </si>
  <si>
    <t>1.7.</t>
  </si>
  <si>
    <t>1.8.</t>
  </si>
  <si>
    <t>1.9.</t>
  </si>
  <si>
    <r>
      <t>preču zīmes meklējums grafiski identiskai un līdzīgai preču zīmei un ziņas par Nicas klasifikācijas</t>
    </r>
    <r>
      <rPr>
        <vertAlign val="superscript"/>
        <sz val="9"/>
        <color theme="1"/>
        <rFont val="Times New Roman"/>
        <family val="1"/>
        <charset val="186"/>
      </rPr>
      <t>1</t>
    </r>
    <r>
      <rPr>
        <sz val="9"/>
        <color theme="1"/>
        <rFont val="Times New Roman"/>
        <family val="1"/>
        <charset val="186"/>
      </rPr>
      <t xml:space="preserve"> klasēm (ne vairāk kā trim) </t>
    </r>
  </si>
  <si>
    <r>
      <t>preču zīmes meklējums grafiski identiskai un līdzīgai preču zīmei un ziņas par visām Nicas klasifikācijas</t>
    </r>
    <r>
      <rPr>
        <vertAlign val="superscript"/>
        <sz val="9"/>
        <color theme="1"/>
        <rFont val="Times New Roman"/>
        <family val="1"/>
        <charset val="186"/>
      </rPr>
      <t>1</t>
    </r>
    <r>
      <rPr>
        <sz val="9"/>
        <color theme="1"/>
        <rFont val="Times New Roman"/>
        <family val="1"/>
        <charset val="186"/>
      </rPr>
      <t xml:space="preserve"> klasēm</t>
    </r>
  </si>
  <si>
    <t>preču zīmju meklējums par personas pieteiktajām un reģistrētajām preču zīmēm</t>
  </si>
  <si>
    <r>
      <t>preču zīmes meklējums vārdiski un grafiski identiskai un līdzīgai preču zīmei un ziņas par Nicas klasifikācijas</t>
    </r>
    <r>
      <rPr>
        <vertAlign val="superscript"/>
        <sz val="9"/>
        <color theme="1"/>
        <rFont val="Times New Roman"/>
        <family val="1"/>
        <charset val="186"/>
      </rPr>
      <t>1</t>
    </r>
    <r>
      <rPr>
        <sz val="9"/>
        <color theme="1"/>
        <rFont val="Times New Roman"/>
        <family val="1"/>
        <charset val="186"/>
      </rPr>
      <t xml:space="preserve"> klasēm (ne vairāk kā trim)</t>
    </r>
  </si>
  <si>
    <r>
      <t>preču zīmes meklējums vārdiski un grafiski identiskai un līdzīgai preču zīmei un par visām Nicas klasifikācijas</t>
    </r>
    <r>
      <rPr>
        <vertAlign val="superscript"/>
        <sz val="9"/>
        <color theme="1"/>
        <rFont val="Times New Roman"/>
        <family val="1"/>
        <charset val="186"/>
      </rPr>
      <t>1</t>
    </r>
    <r>
      <rPr>
        <sz val="9"/>
        <color theme="1"/>
        <rFont val="Times New Roman"/>
        <family val="1"/>
        <charset val="186"/>
      </rPr>
      <t xml:space="preserve"> klasēm </t>
    </r>
  </si>
  <si>
    <t>1 persona</t>
  </si>
  <si>
    <t>Preču zīmes meklējums un melnbalta izdruka no datubāzes „Romarin” (starptautiski reģistrētās preču zīmes)</t>
  </si>
  <si>
    <t>2.1.</t>
  </si>
  <si>
    <t>2.2.</t>
  </si>
  <si>
    <t>2.3.</t>
  </si>
  <si>
    <r>
      <t>preču zīmes meklējums vārdiski identiskai un līdzīgai preču zīmei</t>
    </r>
    <r>
      <rPr>
        <vertAlign val="superscript"/>
        <sz val="9"/>
        <color theme="1"/>
        <rFont val="Times New Roman"/>
        <family val="1"/>
        <charset val="186"/>
      </rPr>
      <t>2, 3</t>
    </r>
  </si>
  <si>
    <r>
      <t>preču zīmes meklējums grafiski identiskai un līdzīgai preču zīmei</t>
    </r>
    <r>
      <rPr>
        <vertAlign val="superscript"/>
        <sz val="9"/>
        <color theme="1"/>
        <rFont val="Times New Roman"/>
        <family val="1"/>
        <charset val="186"/>
      </rPr>
      <t>2, 3</t>
    </r>
  </si>
  <si>
    <r>
      <t>preču zīmes meklējums vārdiski un grafiski identiskai un līdzīgai preču zīmei</t>
    </r>
    <r>
      <rPr>
        <vertAlign val="superscript"/>
        <sz val="9"/>
        <color theme="1"/>
        <rFont val="Times New Roman"/>
        <family val="1"/>
        <charset val="186"/>
      </rPr>
      <t>2, 3</t>
    </r>
  </si>
  <si>
    <t>Preču zīmes meklējums un melnbalta izdruka no datubāzes „CTM-ONLINE” (Kopienas preču zīmju datubāze)</t>
  </si>
  <si>
    <t>3.1.</t>
  </si>
  <si>
    <t>3.2.</t>
  </si>
  <si>
    <t>3.3.</t>
  </si>
  <si>
    <t>Vienā valstī (izņemot Latviju) identisku un līdzīgu preču zīmju meklējums un melnbalta izdruka no Patentu tehniskās bibliotēkas informācijas resursiem</t>
  </si>
  <si>
    <r>
      <t>vārdiskas preču zīmes meklējums</t>
    </r>
    <r>
      <rPr>
        <vertAlign val="superscript"/>
        <sz val="9"/>
        <color theme="1"/>
        <rFont val="Times New Roman"/>
        <family val="1"/>
        <charset val="186"/>
      </rPr>
      <t>3</t>
    </r>
  </si>
  <si>
    <r>
      <t>grafiskas preču zīmes meklējums</t>
    </r>
    <r>
      <rPr>
        <vertAlign val="superscript"/>
        <sz val="9"/>
        <color theme="1"/>
        <rFont val="Times New Roman"/>
        <family val="1"/>
        <charset val="186"/>
      </rPr>
      <t>3</t>
    </r>
  </si>
  <si>
    <r>
      <t>vārdiskas un grafiskas preču zīmes meklējums</t>
    </r>
    <r>
      <rPr>
        <vertAlign val="superscript"/>
        <sz val="9"/>
        <color theme="1"/>
        <rFont val="Times New Roman"/>
        <family val="1"/>
        <charset val="186"/>
      </rPr>
      <t>3</t>
    </r>
  </si>
  <si>
    <t>5.1.</t>
  </si>
  <si>
    <t>5.2.</t>
  </si>
  <si>
    <t>5.3.</t>
  </si>
  <si>
    <t>5.4.</t>
  </si>
  <si>
    <t>Informācijas meklējums no patentu reģistra</t>
  </si>
  <si>
    <t xml:space="preserve">patentu numuru meklējums pēc personas vārda vai nosaukuma </t>
  </si>
  <si>
    <t>informācijas meklējums un patenta pieteikuma numura, patenta numura, publikācijas datuma, izgudrojuma nosaukuma un spēkā esības statusa izdruka saskaņā ar starptautiskās patentu klasifikācijas klasi</t>
  </si>
  <si>
    <r>
      <t>ziņas par INID</t>
    </r>
    <r>
      <rPr>
        <vertAlign val="superscript"/>
        <sz val="9"/>
        <color theme="1"/>
        <rFont val="Times New Roman"/>
        <family val="1"/>
        <charset val="186"/>
      </rPr>
      <t>4</t>
    </r>
    <r>
      <rPr>
        <sz val="9"/>
        <color theme="1"/>
        <rFont val="Times New Roman"/>
        <family val="1"/>
        <charset val="186"/>
      </rPr>
      <t xml:space="preserve"> kodiem (ne vairāk kā trim) par konkrētu patentu vai patenta pieteikumu </t>
    </r>
  </si>
  <si>
    <r>
      <t>ziņas par ceturto un katru nākamo INID</t>
    </r>
    <r>
      <rPr>
        <vertAlign val="superscript"/>
        <sz val="9"/>
        <color theme="1"/>
        <rFont val="Times New Roman"/>
        <family val="1"/>
        <charset val="186"/>
      </rPr>
      <t>4</t>
    </r>
    <r>
      <rPr>
        <sz val="9"/>
        <color theme="1"/>
        <rFont val="Times New Roman"/>
        <family val="1"/>
        <charset val="186"/>
      </rPr>
      <t xml:space="preserve"> kodu (papildus šā cenrāža 5.1. apakšpunktā minētajai cenai)</t>
    </r>
  </si>
  <si>
    <t>1 patenta vai 1 patenta pieteikuma numurs</t>
  </si>
  <si>
    <t>1 starptautiskā patentu klasifikācijas klase</t>
  </si>
  <si>
    <r>
      <t>1 INID</t>
    </r>
    <r>
      <rPr>
        <vertAlign val="superscript"/>
        <sz val="9"/>
        <color theme="1"/>
        <rFont val="Times New Roman"/>
        <family val="1"/>
        <charset val="186"/>
      </rPr>
      <t>4</t>
    </r>
    <r>
      <rPr>
        <sz val="9"/>
        <color theme="1"/>
        <rFont val="Times New Roman"/>
        <family val="1"/>
        <charset val="186"/>
      </rPr>
      <t xml:space="preserve"> koda ziņas</t>
    </r>
  </si>
  <si>
    <r>
      <t xml:space="preserve"> PVN  </t>
    </r>
    <r>
      <rPr>
        <i/>
        <sz val="9"/>
        <rFont val="Times New Roman"/>
        <family val="1"/>
        <charset val="186"/>
      </rPr>
      <t>euro</t>
    </r>
    <r>
      <rPr>
        <sz val="9"/>
        <rFont val="Times New Roman"/>
        <family val="1"/>
        <charset val="186"/>
      </rPr>
      <t xml:space="preserve"> (ar 2 cipariem aiz komata)</t>
    </r>
  </si>
  <si>
    <r>
      <t>Patentu informācijas meklējums un izdruka no referatīvām datubāzēm vienā patentu klasifikācijas klasē (cenā ietverta meklējuma izdruka līdz 10 lapām)</t>
    </r>
    <r>
      <rPr>
        <vertAlign val="superscript"/>
        <sz val="9"/>
        <color theme="1"/>
        <rFont val="Times New Roman"/>
        <family val="1"/>
        <charset val="186"/>
      </rPr>
      <t>3</t>
    </r>
  </si>
  <si>
    <t>1 starptautiskā patentu klasifikācijas klase vai 1 persona</t>
  </si>
  <si>
    <t>1 starptautiskā patentu klasifikācijas klase vai 1 tēma</t>
  </si>
  <si>
    <r>
      <t>Patentu informācijas meklējums un izdruka no ROSPATENT (Krievijas Intelektuālā īpašuma, patentu un preču zīmju federālais dienests) pilntekstu datubāzēm</t>
    </r>
    <r>
      <rPr>
        <vertAlign val="superscript"/>
        <sz val="9"/>
        <color theme="1"/>
        <rFont val="Times New Roman"/>
        <family val="1"/>
        <charset val="186"/>
      </rPr>
      <t>3</t>
    </r>
  </si>
  <si>
    <r>
      <t>Patentu informācijas meklējums un izdruka no USPTO (Amerikas Savienoto Valstu Patentu un preču zīmju iestāde) pilntekstu datubāzēm</t>
    </r>
    <r>
      <rPr>
        <vertAlign val="superscript"/>
        <sz val="9"/>
        <color theme="1"/>
        <rFont val="Times New Roman"/>
        <family val="1"/>
        <charset val="186"/>
      </rPr>
      <t>3</t>
    </r>
  </si>
  <si>
    <t>9.</t>
  </si>
  <si>
    <t>1 valsts vai 1 starptautiskā patentu klasifikācijas klase, vai 1 gads</t>
  </si>
  <si>
    <r>
      <t>Patentu informācijas meklējums un izdruka no Armēnijas, Azerbaidžānas, Baltkrievijas, Gruzijas, Kazahstānas, Kirgizstānas, Moldovas, Tadžikistānas, Turkmenistānas, Ukrainas un Uzbekistānas referatīvajām datubāzēm un oficiālajiem izdevumiem</t>
    </r>
    <r>
      <rPr>
        <vertAlign val="superscript"/>
        <sz val="9"/>
        <color theme="1"/>
        <rFont val="Times New Roman"/>
        <family val="1"/>
        <charset val="186"/>
      </rPr>
      <t>3</t>
    </r>
  </si>
  <si>
    <t>10.</t>
  </si>
  <si>
    <t>30 minūtes</t>
  </si>
  <si>
    <r>
      <t>Praktiskā palīdzība vienam informācijas meklējumam Patentu tehniskajā bibliotēkā pieejamajos resursos (izņemot šā cenrāža 1., 2., 3., 4., 6., 7., 8., 9. un 12.punktā minētajās datubāzēs)</t>
    </r>
    <r>
      <rPr>
        <vertAlign val="superscript"/>
        <sz val="9"/>
        <color theme="1"/>
        <rFont val="Times New Roman"/>
        <family val="1"/>
        <charset val="186"/>
      </rPr>
      <t>3</t>
    </r>
  </si>
  <si>
    <t>11.</t>
  </si>
  <si>
    <t>1 valsts vai 1 indekss, vai 1 gads</t>
  </si>
  <si>
    <r>
      <t>Informācijas meklējums par vienu dizainparaugu Patentu tehniskajā bibliotēkā pieejamajos oficiālajos izdevumos</t>
    </r>
    <r>
      <rPr>
        <vertAlign val="superscript"/>
        <sz val="9"/>
        <color theme="1"/>
        <rFont val="Times New Roman"/>
        <family val="1"/>
        <charset val="186"/>
      </rPr>
      <t>3</t>
    </r>
  </si>
  <si>
    <t>12.</t>
  </si>
  <si>
    <t>1 datubāze</t>
  </si>
  <si>
    <r>
      <t>Informācijas meklējums par vienu dizainparaugu Patentu tehniskajā bibliotēkā pieejamajās datubāzēs</t>
    </r>
    <r>
      <rPr>
        <vertAlign val="superscript"/>
        <sz val="9"/>
        <color theme="1"/>
        <rFont val="Times New Roman"/>
        <family val="1"/>
        <charset val="186"/>
      </rPr>
      <t>3</t>
    </r>
  </si>
  <si>
    <t>13.</t>
  </si>
  <si>
    <t>Preču zīmes vai dizainparauga pieteikuma prioritāti apliecinoša dokumenta sagatavošana</t>
  </si>
  <si>
    <t>1 pieteikums</t>
  </si>
  <si>
    <t>14.</t>
  </si>
  <si>
    <t>Preču zīmes, dizainparauga vai patenta pieteikuma prioritāti apliecinoša dokumenta sagatavo­šana un nosūtīšana uz Pasaules Intelektuālā īpašuma organizācijas Starptautisko biroju</t>
  </si>
  <si>
    <t>15.</t>
  </si>
  <si>
    <t>Preču zīmes starptautiskās reģistrācijas vai preču zīmes atjaunošanas pieteikuma sagatavošana atbilstoši pieteicēja iesniegtajiem datiem</t>
  </si>
  <si>
    <t>16.</t>
  </si>
  <si>
    <t>Dokumentu sagatavošana un nosūtīšana uz Pasaules Intelektuālā īpašuma organizācijas Starptautisko biroju, ja dokumentus iesniedz ar Patentu valdes starpniecību</t>
  </si>
  <si>
    <t xml:space="preserve">Dokumentu sagatavošana tādas nacionālās preču zīmes reģistrācijas pieteikuma paātrinātai (ārpuskārtas) izskatīšanai, kuru paredzēts pieteikt starptautiskajai reģistrācijai </t>
  </si>
  <si>
    <t>17.</t>
  </si>
  <si>
    <t>Dokumentu sagatavošana starptautiskā pieteikuma nosūtīšanai saskaņā ar Konvenciju par starptautisko patentu kooperāciju (PCT), ja attiecīgais pieteikums iesniegts Patentu valdē kā saņēmējā iestādē</t>
  </si>
  <si>
    <t>18.</t>
  </si>
  <si>
    <t>19.</t>
  </si>
  <si>
    <t>Kopienas preču zīmes vai dizainparauga pieteikuma pārsūtīšana Iekšējā tirgus saskaņošanas birojam</t>
  </si>
  <si>
    <t>20.</t>
  </si>
  <si>
    <t xml:space="preserve">Neapliecinātas informācijas par rūpnieciskā īpašuma tiesību objektu statusu (spēkā esību) sagatavošana un izsniegšana, ņemot vērā Patentu valdes reģistru datus </t>
  </si>
  <si>
    <t>1 patents vai 1 preču zīme, vai 1 dizainparaugs</t>
  </si>
  <si>
    <t>21.</t>
  </si>
  <si>
    <t>Patentu valdes izziņas</t>
  </si>
  <si>
    <t>21.1.</t>
  </si>
  <si>
    <t>21.2.</t>
  </si>
  <si>
    <t>21.3.</t>
  </si>
  <si>
    <t>21.4.</t>
  </si>
  <si>
    <t>1 patents</t>
  </si>
  <si>
    <t xml:space="preserve">1 patents </t>
  </si>
  <si>
    <t>1 dizainparaugs</t>
  </si>
  <si>
    <r>
      <t>1 INID</t>
    </r>
    <r>
      <rPr>
        <vertAlign val="superscript"/>
        <sz val="9"/>
        <color theme="1"/>
        <rFont val="Times New Roman"/>
        <family val="1"/>
        <charset val="186"/>
      </rPr>
      <t>4</t>
    </r>
    <r>
      <rPr>
        <sz val="9"/>
        <color theme="1"/>
        <rFont val="Times New Roman"/>
        <family val="1"/>
        <charset val="186"/>
      </rPr>
      <t xml:space="preserve"> kods</t>
    </r>
  </si>
  <si>
    <t>labojumu un precizējumu izdarīšana izziņas projektā par patenta gada nodevas samaksu un izziņas projekta sagatavotāja informēšana</t>
  </si>
  <si>
    <t>izziņas par patenta gada nodevas samaksu pārbaudīšana un apliecināšana</t>
  </si>
  <si>
    <r>
      <t>izziņa no patentu reģistra, valsts preču zīmju reģistra vai dizainparaugu valsts reģistra par konkrētu pieteikumu, patentu vai reģistrāciju un ziņas par INID</t>
    </r>
    <r>
      <rPr>
        <vertAlign val="superscript"/>
        <sz val="9"/>
        <color theme="1"/>
        <rFont val="Times New Roman"/>
        <family val="1"/>
        <charset val="186"/>
      </rPr>
      <t>4</t>
    </r>
    <r>
      <rPr>
        <sz val="9"/>
        <color theme="1"/>
        <rFont val="Times New Roman"/>
        <family val="1"/>
        <charset val="186"/>
      </rPr>
      <t xml:space="preserve"> kodiem (ne vairāk kā trim)</t>
    </r>
  </si>
  <si>
    <r>
      <t>ziņas par ceturto un katru nākamo INID</t>
    </r>
    <r>
      <rPr>
        <vertAlign val="superscript"/>
        <sz val="9"/>
        <color theme="1"/>
        <rFont val="Times New Roman"/>
        <family val="1"/>
        <charset val="186"/>
      </rPr>
      <t>4</t>
    </r>
    <r>
      <rPr>
        <sz val="9"/>
        <color theme="1"/>
        <rFont val="Times New Roman"/>
        <family val="1"/>
        <charset val="186"/>
      </rPr>
      <t xml:space="preserve"> kodu (papildus šā cenrāža 21.3.apakšpunktā minētajai cenai)</t>
    </r>
  </si>
  <si>
    <t>22.</t>
  </si>
  <si>
    <t>Izraksti no Patentu valdes reģistriem</t>
  </si>
  <si>
    <t>22.1.</t>
  </si>
  <si>
    <t>22.2.</t>
  </si>
  <si>
    <t>22.3.</t>
  </si>
  <si>
    <t>22.4.</t>
  </si>
  <si>
    <t>22.5.</t>
  </si>
  <si>
    <t>22.6.</t>
  </si>
  <si>
    <t>22.7.</t>
  </si>
  <si>
    <t>22.8.</t>
  </si>
  <si>
    <r>
      <t>izraksts no valsts preču zīmju reģistra (melnbalta izdruka no Patentu valdes datubāzes „Patis”) par preču zīmes aktuālo statusu</t>
    </r>
    <r>
      <rPr>
        <vertAlign val="superscript"/>
        <sz val="9"/>
        <color theme="1"/>
        <rFont val="Times New Roman"/>
        <family val="1"/>
        <charset val="186"/>
      </rPr>
      <t>5</t>
    </r>
  </si>
  <si>
    <r>
      <t>izraksts no valsts preču zīmju reģistra (krāsaina izdruka no Patentu valdes datubāzes „Patis”) par preču zīmes aktuālo statusu</t>
    </r>
    <r>
      <rPr>
        <vertAlign val="superscript"/>
        <sz val="9"/>
        <color theme="1"/>
        <rFont val="Times New Roman"/>
        <family val="1"/>
        <charset val="186"/>
      </rPr>
      <t>5</t>
    </r>
  </si>
  <si>
    <r>
      <t>izraksts no dizainparaugu valsts reģistra (melnbalta izdruka no Patentu valdes datubāzes „Patis”) par dizainparauga aktuālo statusu</t>
    </r>
    <r>
      <rPr>
        <vertAlign val="superscript"/>
        <sz val="9"/>
        <color theme="1"/>
        <rFont val="Times New Roman"/>
        <family val="1"/>
        <charset val="186"/>
      </rPr>
      <t>5</t>
    </r>
  </si>
  <si>
    <r>
      <t>izraksts no dizainparaugu valsts reģistra (krāsaina izdruka no Patentu valdes datubāzes „Patis”) par dizainparauga aktuālo statusu</t>
    </r>
    <r>
      <rPr>
        <vertAlign val="superscript"/>
        <sz val="9"/>
        <color theme="1"/>
        <rFont val="Times New Roman"/>
        <family val="1"/>
        <charset val="186"/>
      </rPr>
      <t>5</t>
    </r>
  </si>
  <si>
    <r>
      <t>izraksts no patentu reģistra un ziņas par INID</t>
    </r>
    <r>
      <rPr>
        <vertAlign val="superscript"/>
        <sz val="9"/>
        <color theme="1"/>
        <rFont val="Times New Roman"/>
        <family val="1"/>
        <charset val="186"/>
      </rPr>
      <t>4</t>
    </r>
    <r>
      <rPr>
        <sz val="9"/>
        <color theme="1"/>
        <rFont val="Times New Roman"/>
        <family val="1"/>
        <charset val="186"/>
      </rPr>
      <t xml:space="preserve"> kodiem (ne vairāk kā trim)</t>
    </r>
    <r>
      <rPr>
        <vertAlign val="superscript"/>
        <sz val="9"/>
        <color theme="1"/>
        <rFont val="Times New Roman"/>
        <family val="1"/>
        <charset val="186"/>
      </rPr>
      <t>5</t>
    </r>
  </si>
  <si>
    <r>
      <t>ziņas par ceturto un katru nākamo INID</t>
    </r>
    <r>
      <rPr>
        <vertAlign val="superscript"/>
        <sz val="9"/>
        <color theme="1"/>
        <rFont val="Times New Roman"/>
        <family val="1"/>
        <charset val="186"/>
      </rPr>
      <t>4</t>
    </r>
    <r>
      <rPr>
        <sz val="9"/>
        <color theme="1"/>
        <rFont val="Times New Roman"/>
        <family val="1"/>
        <charset val="186"/>
      </rPr>
      <t xml:space="preserve"> kodu (papildus šā cenrāža 22.5. apakšpunktā minētajai cenai)</t>
    </r>
    <r>
      <rPr>
        <vertAlign val="superscript"/>
        <sz val="9"/>
        <color theme="1"/>
        <rFont val="Times New Roman"/>
        <family val="1"/>
        <charset val="186"/>
      </rPr>
      <t>5</t>
    </r>
  </si>
  <si>
    <r>
      <t>dokumenta izraksta caurauklošana un lapu numurēšana (papildus šā cenrāža 22.1., 22.2., 22.3., 22.4. un 22.5. apakšpunktā minētajai cenai)</t>
    </r>
    <r>
      <rPr>
        <vertAlign val="superscript"/>
        <sz val="9"/>
        <color theme="1"/>
        <rFont val="Times New Roman"/>
        <family val="1"/>
        <charset val="186"/>
      </rPr>
      <t>5</t>
    </r>
  </si>
  <si>
    <r>
      <t>izraksts un tā pareizības apliecinājums (papildus šā cenrāža 22.1., 22.2., 22.3., 22.4., 22.5. vai 22.7. apakšpunktā minētajai cenai)</t>
    </r>
    <r>
      <rPr>
        <vertAlign val="superscript"/>
        <sz val="9"/>
        <color theme="1"/>
        <rFont val="Times New Roman"/>
        <family val="1"/>
        <charset val="186"/>
      </rPr>
      <t>5</t>
    </r>
  </si>
  <si>
    <t>1 cauršūta lieta</t>
  </si>
  <si>
    <t>1 izraksts vai 1 cauršūta lieta</t>
  </si>
  <si>
    <t>Starpbibliotēku abonementa (SBA) pakalpojumi</t>
  </si>
  <si>
    <t>1 dokuments vai 1 iespieddarbs</t>
  </si>
  <si>
    <r>
      <t>dokumentu piegāde no citām bibliotēkām</t>
    </r>
    <r>
      <rPr>
        <vertAlign val="superscript"/>
        <sz val="9"/>
        <color theme="1"/>
        <rFont val="Times New Roman"/>
        <family val="1"/>
        <charset val="186"/>
      </rPr>
      <t>3</t>
    </r>
  </si>
  <si>
    <r>
      <t>Patentu tehniskās bibliotēkas iespieddarbu izsniegšana</t>
    </r>
    <r>
      <rPr>
        <vertAlign val="superscript"/>
        <sz val="9"/>
        <color theme="1"/>
        <rFont val="Times New Roman"/>
        <family val="1"/>
        <charset val="186"/>
      </rPr>
      <t>3</t>
    </r>
  </si>
  <si>
    <t>23.</t>
  </si>
  <si>
    <t>23.1.</t>
  </si>
  <si>
    <t>23.2.</t>
  </si>
  <si>
    <t>24.</t>
  </si>
  <si>
    <t>25.</t>
  </si>
  <si>
    <t>26.</t>
  </si>
  <si>
    <t>1 lappuse</t>
  </si>
  <si>
    <t>1 pieprasījums</t>
  </si>
  <si>
    <r>
      <t>Patentu tehniskās bibliotēkas dokumentu elektroniska piegāde</t>
    </r>
    <r>
      <rPr>
        <vertAlign val="superscript"/>
        <sz val="9"/>
        <color theme="1"/>
        <rFont val="Times New Roman"/>
        <family val="1"/>
        <charset val="186"/>
      </rPr>
      <t>3</t>
    </r>
  </si>
  <si>
    <r>
      <t>Patentu tehniskās bibliotēkas dokumentu skenēšana</t>
    </r>
    <r>
      <rPr>
        <vertAlign val="superscript"/>
        <sz val="9"/>
        <color theme="1"/>
        <rFont val="Times New Roman"/>
        <family val="1"/>
        <charset val="186"/>
      </rPr>
      <t>3</t>
    </r>
  </si>
  <si>
    <r>
      <t>Patentu tehniskās bibliotēkas materiālu nosūtīšana pa faksu</t>
    </r>
    <r>
      <rPr>
        <vertAlign val="superscript"/>
        <sz val="9"/>
        <color theme="1"/>
        <rFont val="Times New Roman"/>
        <family val="1"/>
        <charset val="186"/>
      </rPr>
      <t>3</t>
    </r>
  </si>
  <si>
    <t>27.</t>
  </si>
  <si>
    <t>27.1.</t>
  </si>
  <si>
    <t>27.2.</t>
  </si>
  <si>
    <t>27.3.</t>
  </si>
  <si>
    <t>27.4.</t>
  </si>
  <si>
    <t>27.5.</t>
  </si>
  <si>
    <t>27.6.</t>
  </si>
  <si>
    <t>27.7.</t>
  </si>
  <si>
    <t>27.8.</t>
  </si>
  <si>
    <t>27.9.</t>
  </si>
  <si>
    <t>Kopiju izgatavošana</t>
  </si>
  <si>
    <t>pirmā lappuse</t>
  </si>
  <si>
    <t>katra nākamā lappuse</t>
  </si>
  <si>
    <t>1 lapa vai 1 cauršūta lieta</t>
  </si>
  <si>
    <r>
      <t>Patentu valdes reģistros vai reģistrācijas lietā esoša dokumenta melnbalta vai krāsaina A4 vai A3 formāta kopija, kuras sagatavošana saistīta ar dokumentu atlasi</t>
    </r>
    <r>
      <rPr>
        <vertAlign val="superscript"/>
        <sz val="9"/>
        <color theme="1"/>
        <rFont val="Times New Roman"/>
        <family val="1"/>
        <charset val="186"/>
      </rPr>
      <t>5</t>
    </r>
  </si>
  <si>
    <r>
      <t>Patentu valdes reģistros vai reģistrācijas lietā esoša dokumenta melnbalta A4 vai A3 formāta kopija, kuras sagatavošana saistīta ar dokumentu atlasi</t>
    </r>
    <r>
      <rPr>
        <vertAlign val="superscript"/>
        <sz val="9"/>
        <color theme="1"/>
        <rFont val="Times New Roman"/>
        <family val="1"/>
        <charset val="186"/>
      </rPr>
      <t>5</t>
    </r>
  </si>
  <si>
    <r>
      <t>Patentu valdes reģistros vai reģistrācijas lietā esoša dokumenta krāsaina A4 vai A3 formāta kopija, kuras sagatavošana saistīta ar dokumentu atlasi</t>
    </r>
    <r>
      <rPr>
        <vertAlign val="superscript"/>
        <sz val="9"/>
        <color theme="1"/>
        <rFont val="Times New Roman"/>
        <family val="1"/>
        <charset val="186"/>
      </rPr>
      <t>5</t>
    </r>
  </si>
  <si>
    <r>
      <t>dokumenta kopiju caurauklošana un lapu numurēšana (papildus šā cenrāža 27.1., 27.2., 27.3. apakšpunktā minētajai cenai)</t>
    </r>
    <r>
      <rPr>
        <vertAlign val="superscript"/>
        <sz val="9"/>
        <color theme="1"/>
        <rFont val="Times New Roman"/>
        <family val="1"/>
        <charset val="186"/>
      </rPr>
      <t>5</t>
    </r>
  </si>
  <si>
    <r>
      <t>dokumenta kopijas apliecināšana (papildus šā cenrāža 27.1., 27.2., 27.3. vai 27.4. apakšpunktā minētajai cenai)</t>
    </r>
    <r>
      <rPr>
        <vertAlign val="superscript"/>
        <sz val="9"/>
        <color theme="1"/>
        <rFont val="Times New Roman"/>
        <family val="1"/>
        <charset val="186"/>
      </rPr>
      <t>5</t>
    </r>
  </si>
  <si>
    <r>
      <t>melnbalta A4 formāta kopija no Patentu tehniskās bibliotēkas krājuma</t>
    </r>
    <r>
      <rPr>
        <vertAlign val="superscript"/>
        <sz val="9"/>
        <color theme="1"/>
        <rFont val="Times New Roman"/>
        <family val="1"/>
        <charset val="186"/>
      </rPr>
      <t>3</t>
    </r>
  </si>
  <si>
    <r>
      <t>melnbalta A3 formāta kopija no Patentu tehniskās bibliotēkas krājuma</t>
    </r>
    <r>
      <rPr>
        <vertAlign val="superscript"/>
        <sz val="9"/>
        <color theme="1"/>
        <rFont val="Times New Roman"/>
        <family val="1"/>
        <charset val="186"/>
      </rPr>
      <t>3</t>
    </r>
  </si>
  <si>
    <r>
      <t>krāsaina A4 formāta kopija no Patentu tehniskās bibliotēkas krājuma</t>
    </r>
    <r>
      <rPr>
        <vertAlign val="superscript"/>
        <sz val="9"/>
        <color theme="1"/>
        <rFont val="Times New Roman"/>
        <family val="1"/>
        <charset val="186"/>
      </rPr>
      <t>3</t>
    </r>
  </si>
  <si>
    <r>
      <t>melnbalta A4 formāta kopija no Patentu tehniskās bibliotēkas krājuma mikrofilmām un mikrofišām</t>
    </r>
    <r>
      <rPr>
        <vertAlign val="superscript"/>
        <sz val="9"/>
        <color theme="1"/>
        <rFont val="Times New Roman"/>
        <family val="1"/>
        <charset val="186"/>
      </rPr>
      <t>3</t>
    </r>
  </si>
  <si>
    <t>Datorizdrukas</t>
  </si>
  <si>
    <r>
      <t>Patentu tehniskās bibliotēkas materiālu melnbalta A4 formāta datorizdruka</t>
    </r>
    <r>
      <rPr>
        <vertAlign val="superscript"/>
        <sz val="9"/>
        <color theme="1"/>
        <rFont val="Times New Roman"/>
        <family val="1"/>
        <charset val="186"/>
      </rPr>
      <t>3</t>
    </r>
  </si>
  <si>
    <r>
      <t>Patentu tehniskās bibliotēkas materiālu krāsaina A4 formāta datorizdruka</t>
    </r>
    <r>
      <rPr>
        <vertAlign val="superscript"/>
        <sz val="9"/>
        <color theme="1"/>
        <rFont val="Times New Roman"/>
        <family val="1"/>
        <charset val="186"/>
      </rPr>
      <t>3</t>
    </r>
  </si>
  <si>
    <t>28.</t>
  </si>
  <si>
    <t>28.1.</t>
  </si>
  <si>
    <t>28.2.</t>
  </si>
  <si>
    <t>29.</t>
  </si>
  <si>
    <t>29.1.</t>
  </si>
  <si>
    <t>29.2.</t>
  </si>
  <si>
    <t>30.</t>
  </si>
  <si>
    <t>31.</t>
  </si>
  <si>
    <t>32.</t>
  </si>
  <si>
    <t>Reģistrācijas lietas sagatavošana apskatei</t>
  </si>
  <si>
    <t>patenta, preču zīmes vai dizainparauga reģistrācijas lietu (ne vairāk kā piecu) atlase un sagatavošana, lai pieprasītājs varētu iepazīties ar reģistrācijas lietu (divu darbdienu laikā pēc pieprasījuma saņemšanas)</t>
  </si>
  <si>
    <t>par sesto un katru nākamo reģistrācijas lietu (papildus šā cenrāža 29.1.apakšpunktā minētajai cenai)</t>
  </si>
  <si>
    <t>1 reģistrācijas lietas sagatavošana</t>
  </si>
  <si>
    <t>Dalības maksa Patentu valdes organizētajos maksas semināros un konferencēs</t>
  </si>
  <si>
    <t>1 dalībnieks</t>
  </si>
  <si>
    <t>Sagatavotās informācijas nosūtīšana pa pastu (pakalpojuma cenai papildus pieskaita maksu par sagatavoto dokumentu nosūtīšanu pasūtītajam saskaņā ar sūtījuma piegādātāja spēkā esošajiem izcenojumiem)</t>
  </si>
  <si>
    <t>1 sūtījums</t>
  </si>
  <si>
    <t>Kļūdas labojumi ziņās, kas saistītas ar valsts nodevu samaksu par Patentu valdes darbībām</t>
  </si>
  <si>
    <t>1 grozījums</t>
  </si>
  <si>
    <t>Piezīmes.</t>
  </si>
  <si>
    <t>Tieslietu ministrs</t>
  </si>
  <si>
    <t>______________</t>
  </si>
  <si>
    <t>J.Bordāns</t>
  </si>
  <si>
    <t>Normatīvajos aktos ietverto skaitļu pārrēķins no latiem uz euro Ministru kabineta 2005.gada 1.novembra noteikumos Nr.828 ''Noteikumi par Patentu valdes sniegto maksas pakalpojumu cenrādi''</t>
  </si>
  <si>
    <r>
      <rPr>
        <vertAlign val="superscript"/>
        <sz val="9"/>
        <rFont val="Times New Roman"/>
        <family val="1"/>
        <charset val="186"/>
      </rPr>
      <t>1</t>
    </r>
    <r>
      <rPr>
        <sz val="9"/>
        <rFont val="Times New Roman"/>
        <family val="1"/>
        <charset val="186"/>
      </rPr>
      <t xml:space="preserve"> Preču un pakalpojumu starptautiskā klasifikācija preču zīmju reģistrācijai saskaņā ar 1957. gada 15. jūnija Nicas nolīgumu par preču un pakalpojumu starptautisko klasifikāciju preču zīmju reģistrācijas vajadzībām.
</t>
    </r>
    <r>
      <rPr>
        <vertAlign val="superscript"/>
        <sz val="9"/>
        <rFont val="Times New Roman"/>
        <family val="1"/>
        <charset val="186"/>
      </rPr>
      <t>2</t>
    </r>
    <r>
      <rPr>
        <sz val="9"/>
        <rFont val="Times New Roman"/>
        <family val="1"/>
        <charset val="186"/>
      </rPr>
      <t xml:space="preserve"> Pakalpojuma cenā (bez pievienotās vērtības nodokļa) ietverta meklējuma izdruka līdz 10 lapām. Ja meklējuma rezultāti ietver vairāk nekā 10 lapas, pakalpojuma pieprasītājs maksā par vienpadsmito un katru nākamo lapu atbilstoši šajā cenrādī minētajai cenai (bez pievienotās vērtības nodokļa) par Patentu tehniskās bibliotēkas materiālu melnbaltas datorizdrukas izgatavošanu.
</t>
    </r>
    <r>
      <rPr>
        <vertAlign val="superscript"/>
        <sz val="9"/>
        <rFont val="Times New Roman"/>
        <family val="1"/>
        <charset val="186"/>
      </rPr>
      <t>3</t>
    </r>
    <r>
      <rPr>
        <sz val="9"/>
        <rFont val="Times New Roman"/>
        <family val="1"/>
        <charset val="186"/>
      </rPr>
      <t xml:space="preserve"> Pievienotās vērtības nodoklis netiek piemērots saskaņā ar Pievienotās vērtības nodokļa likuma 52. panta pirmās daļas 17. punkta „e” apakšpunktu.  
</t>
    </r>
    <r>
      <rPr>
        <vertAlign val="superscript"/>
        <sz val="9"/>
        <rFont val="Times New Roman"/>
        <family val="1"/>
        <charset val="186"/>
      </rPr>
      <t>4</t>
    </r>
    <r>
      <rPr>
        <sz val="9"/>
        <rFont val="Times New Roman"/>
        <family val="1"/>
        <charset val="186"/>
      </rPr>
      <t xml:space="preserve"> Pasaules Intelektuālā īpašuma organizācijas (WIPO) starptautisko standartu numerācijas kodi, ko izmanto patentu, preču zīmju un dizainparaugu datu identificēšanai.
</t>
    </r>
    <r>
      <rPr>
        <vertAlign val="superscript"/>
        <sz val="9"/>
        <rFont val="Times New Roman"/>
        <family val="1"/>
        <charset val="186"/>
      </rPr>
      <t>5</t>
    </r>
    <r>
      <rPr>
        <sz val="9"/>
        <rFont val="Times New Roman"/>
        <family val="1"/>
        <charset val="186"/>
      </rPr>
      <t xml:space="preserve"> Pievienotās vērtības nodoklis netiek piemērots saskaņā ar Pievienotās vērtības nodokļa likuma 3. panta astoto daļu.</t>
    </r>
  </si>
  <si>
    <t xml:space="preserve">02.08.2013. 11:37
L.Zommere
67220208, linda.zommere@lrpv.gov.lv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</si>
</sst>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00"/>
    <numFmt numFmtId="166" formatCode="0.00000"/>
  </numFmts>
  <fonts count="16" x14ac:knownFonts="1">
    <font>
      <sz val="11"/>
      <color theme="1"/>
      <name val="Calibri"/>
      <family val="2"/>
      <scheme val="minor"/>
    </font>
    <font>
      <sz val="10"/>
      <color indexed="8"/>
      <name val="Times New Roman"/>
      <family val="1"/>
      <charset val="186"/>
    </font>
    <font>
      <sz val="12"/>
      <color theme="1"/>
      <name val="Times New Roman"/>
      <family val="1"/>
      <charset val="186"/>
    </font>
    <font>
      <sz val="9"/>
      <color theme="1"/>
      <name val="Times New Roman"/>
      <family val="1"/>
      <charset val="186"/>
    </font>
    <font>
      <i/>
      <sz val="9"/>
      <color theme="1"/>
      <name val="Times New Roman"/>
      <family val="1"/>
      <charset val="186"/>
    </font>
    <font>
      <sz val="9"/>
      <color rgb="FF000000"/>
      <name val="Times New Roman"/>
      <family val="1"/>
      <charset val="186"/>
    </font>
    <font>
      <sz val="9"/>
      <name val="Times New Roman"/>
      <family val="1"/>
      <charset val="186"/>
    </font>
    <font>
      <sz val="12"/>
      <name val="Times New Roman"/>
      <family val="1"/>
      <charset val="186"/>
    </font>
    <font>
      <b/>
      <sz val="10"/>
      <color theme="1"/>
      <name val="Times New Roman"/>
      <family val="1"/>
      <charset val="186"/>
    </font>
    <font>
      <b/>
      <sz val="10"/>
      <color theme="1"/>
      <name val="Calibri"/>
      <family val="2"/>
      <scheme val="minor"/>
    </font>
    <font>
      <i/>
      <sz val="9"/>
      <name val="Times New Roman"/>
      <family val="1"/>
      <charset val="186"/>
    </font>
    <font>
      <b/>
      <sz val="9"/>
      <color theme="1"/>
      <name val="Times New Roman"/>
      <family val="1"/>
      <charset val="186"/>
    </font>
    <font>
      <sz val="10"/>
      <color theme="1"/>
      <name val="Times New Roman"/>
      <family val="1"/>
      <charset val="186"/>
    </font>
    <font>
      <vertAlign val="superscript"/>
      <sz val="9"/>
      <color theme="1"/>
      <name val="Times New Roman"/>
      <family val="1"/>
      <charset val="186"/>
    </font>
    <font>
      <sz val="14"/>
      <color theme="1"/>
      <name val="Times New Roman"/>
      <family val="1"/>
      <charset val="186"/>
    </font>
    <font>
      <vertAlign val="superscript"/>
      <sz val="9"/>
      <name val="Times New Roman"/>
      <family val="1"/>
      <charset val="18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 fontId="1" fillId="0" borderId="0" applyNumberFormat="0" applyProtection="0">
      <alignment horizontal="left" wrapText="1" indent="1" shrinkToFit="1"/>
    </xf>
  </cellStyleXfs>
  <cellXfs count="108">
    <xf numFmtId="0" fontId="0" fillId="0" borderId="0" xfId="0"/>
    <xf numFmtId="0" fontId="3" fillId="0" borderId="5" xfId="0" applyFont="1" applyBorder="1" applyAlignment="1">
      <alignment vertical="top" wrapText="1"/>
    </xf>
    <xf numFmtId="0" fontId="3" fillId="0" borderId="1" xfId="0" applyFont="1" applyBorder="1" applyAlignment="1">
      <alignment vertical="top" wrapText="1"/>
    </xf>
    <xf numFmtId="0" fontId="3" fillId="0" borderId="0" xfId="0" applyFont="1"/>
    <xf numFmtId="0" fontId="3" fillId="0" borderId="0" xfId="0" applyFont="1" applyAlignment="1">
      <alignment vertical="top"/>
    </xf>
    <xf numFmtId="0" fontId="3" fillId="0" borderId="0" xfId="0" applyFont="1" applyAlignment="1"/>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wrapText="1"/>
    </xf>
    <xf numFmtId="0" fontId="2" fillId="0" borderId="0" xfId="0" applyFont="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5" xfId="0" applyFont="1" applyFill="1" applyBorder="1" applyAlignment="1">
      <alignment horizont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165" fontId="0" fillId="0" borderId="0" xfId="0" applyNumberFormat="1"/>
    <xf numFmtId="2" fontId="0" fillId="0" borderId="0" xfId="0" applyNumberFormat="1"/>
    <xf numFmtId="0" fontId="3" fillId="0" borderId="0" xfId="0" applyFont="1" applyFill="1"/>
    <xf numFmtId="165" fontId="3" fillId="0" borderId="0" xfId="0" applyNumberFormat="1" applyFont="1" applyFill="1" applyAlignment="1">
      <alignment horizontal="right"/>
    </xf>
    <xf numFmtId="166" fontId="3" fillId="0" borderId="0" xfId="0" applyNumberFormat="1" applyFont="1" applyFill="1"/>
    <xf numFmtId="165" fontId="3" fillId="0" borderId="0" xfId="0" applyNumberFormat="1" applyFont="1" applyFill="1"/>
    <xf numFmtId="0" fontId="11" fillId="0" borderId="0" xfId="0" applyFont="1" applyBorder="1" applyAlignment="1">
      <alignment vertical="center"/>
    </xf>
    <xf numFmtId="2" fontId="0" fillId="0" borderId="0" xfId="0" applyNumberFormat="1" applyBorder="1"/>
    <xf numFmtId="0" fontId="0" fillId="0" borderId="0" xfId="0" applyBorder="1"/>
    <xf numFmtId="0" fontId="6"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0" fillId="0" borderId="0" xfId="0" applyNumberFormat="1"/>
    <xf numFmtId="2" fontId="3"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center" wrapText="1"/>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Border="1" applyAlignment="1">
      <alignment horizontal="justify" vertical="center"/>
    </xf>
    <xf numFmtId="0" fontId="3" fillId="0" borderId="3" xfId="0"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2" fontId="11"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4" fontId="3" fillId="2"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16" fontId="3" fillId="0" borderId="2"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3" fillId="0" borderId="15" xfId="0" applyFont="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4" fillId="0" borderId="16"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4" fontId="3" fillId="2" borderId="16"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164" fontId="3" fillId="2" borderId="0" xfId="0" applyNumberFormat="1" applyFont="1" applyFill="1" applyBorder="1" applyAlignment="1">
      <alignment horizontal="center" vertical="center" wrapText="1"/>
    </xf>
    <xf numFmtId="0" fontId="14" fillId="0" borderId="0" xfId="0" applyFont="1" applyBorder="1" applyAlignment="1">
      <alignment wrapText="1"/>
    </xf>
    <xf numFmtId="164" fontId="14" fillId="0" borderId="0" xfId="0" applyNumberFormat="1" applyFont="1" applyFill="1" applyBorder="1" applyAlignment="1">
      <alignment horizontal="left" wrapText="1"/>
    </xf>
    <xf numFmtId="0" fontId="14" fillId="0" borderId="0" xfId="0" applyFont="1" applyBorder="1" applyAlignment="1">
      <alignment horizontal="center" wrapText="1"/>
    </xf>
    <xf numFmtId="0" fontId="14" fillId="2" borderId="0" xfId="0" applyFont="1" applyFill="1"/>
    <xf numFmtId="0" fontId="2" fillId="0" borderId="0" xfId="0" applyFont="1" applyAlignment="1">
      <alignment horizontal="left" vertical="center"/>
    </xf>
    <xf numFmtId="0" fontId="14" fillId="0" borderId="0" xfId="0" applyFont="1"/>
    <xf numFmtId="0" fontId="2" fillId="0" borderId="0" xfId="0" applyFont="1" applyBorder="1" applyAlignment="1">
      <alignment wrapText="1"/>
    </xf>
    <xf numFmtId="164" fontId="2" fillId="0" borderId="0" xfId="0" applyNumberFormat="1" applyFont="1" applyFill="1" applyBorder="1" applyAlignment="1">
      <alignment horizontal="left" wrapText="1"/>
    </xf>
    <xf numFmtId="0" fontId="2" fillId="0" borderId="0" xfId="0" applyFont="1" applyBorder="1" applyAlignment="1">
      <alignment horizontal="center" wrapText="1"/>
    </xf>
    <xf numFmtId="0" fontId="8" fillId="2" borderId="4" xfId="0" applyFont="1" applyFill="1" applyBorder="1" applyAlignment="1">
      <alignment horizontal="center" vertical="center" wrapText="1"/>
    </xf>
    <xf numFmtId="0" fontId="6" fillId="0" borderId="0" xfId="0" applyFont="1" applyAlignment="1">
      <alignment vertical="top" wrapText="1"/>
    </xf>
    <xf numFmtId="0" fontId="6" fillId="0" borderId="0" xfId="0" applyFont="1" applyAlignment="1">
      <alignment wrapText="1"/>
    </xf>
    <xf numFmtId="0" fontId="2" fillId="0" borderId="0" xfId="0" applyFont="1" applyAlignment="1">
      <alignment horizontal="left" wrapText="1"/>
    </xf>
    <xf numFmtId="0" fontId="12" fillId="0" borderId="1" xfId="0" applyFont="1" applyBorder="1" applyAlignment="1">
      <alignment horizontal="center" vertical="center" shrinkToFit="1"/>
    </xf>
    <xf numFmtId="0" fontId="12" fillId="0" borderId="13" xfId="0" applyFont="1" applyBorder="1" applyAlignment="1">
      <alignment horizontal="left"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xf>
    <xf numFmtId="0" fontId="3" fillId="0" borderId="1" xfId="0" applyFont="1" applyBorder="1" applyAlignment="1">
      <alignment horizontal="left" vertical="center" wrapText="1"/>
    </xf>
    <xf numFmtId="0" fontId="12" fillId="0" borderId="16" xfId="0" applyFont="1" applyBorder="1" applyAlignment="1">
      <alignment horizontal="left" vertical="center"/>
    </xf>
    <xf numFmtId="0" fontId="2" fillId="0" borderId="0" xfId="0" applyFont="1" applyBorder="1" applyAlignment="1">
      <alignment horizontal="left" wrapText="1"/>
    </xf>
    <xf numFmtId="0" fontId="12" fillId="0" borderId="0" xfId="0" applyFont="1" applyAlignment="1">
      <alignment horizontal="left" vertical="center" wrapText="1"/>
    </xf>
    <xf numFmtId="0" fontId="12" fillId="0" borderId="0" xfId="0" applyFont="1" applyFill="1" applyAlignment="1">
      <alignment horizontal="left" vertical="center" wrapText="1"/>
    </xf>
    <xf numFmtId="0" fontId="8" fillId="2" borderId="4" xfId="0" applyFont="1" applyFill="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8"/>
  <sheetViews>
    <sheetView tabSelected="1" view="pageLayout" topLeftCell="A85" zoomScale="80" zoomScaleNormal="100" zoomScalePageLayoutView="80" workbookViewId="0">
      <selection activeCell="A87" sqref="A87:K87"/>
    </sheetView>
  </sheetViews>
  <sheetFormatPr defaultRowHeight="15" x14ac:dyDescent="0.25"/>
  <cols>
    <col min="1" max="1" width="4.85546875" customWidth="1"/>
    <col min="2" max="2" width="23.140625" customWidth="1"/>
    <col min="3" max="3" width="13" customWidth="1"/>
    <col min="4" max="4" width="10" bestFit="1" customWidth="1"/>
    <col min="5" max="5" width="10" customWidth="1"/>
    <col min="6" max="6" width="12.85546875" customWidth="1"/>
    <col min="7" max="7" width="11" customWidth="1"/>
    <col min="8" max="9" width="9.140625" customWidth="1"/>
    <col min="10" max="10" width="10.85546875" customWidth="1"/>
    <col min="11" max="11" width="10.42578125" customWidth="1"/>
    <col min="13" max="13" width="9.5703125" bestFit="1" customWidth="1"/>
  </cols>
  <sheetData>
    <row r="1" spans="1:23" ht="43.5" customHeight="1" x14ac:dyDescent="0.25">
      <c r="A1" s="92" t="s">
        <v>208</v>
      </c>
      <c r="B1" s="92"/>
      <c r="C1" s="92"/>
      <c r="D1" s="92"/>
      <c r="E1" s="92"/>
      <c r="F1" s="92"/>
      <c r="G1" s="92"/>
      <c r="H1" s="92"/>
      <c r="I1" s="92"/>
      <c r="J1" s="92"/>
      <c r="K1" s="92"/>
    </row>
    <row r="2" spans="1:23" ht="120" x14ac:dyDescent="0.25">
      <c r="A2" s="31" t="s">
        <v>0</v>
      </c>
      <c r="B2" s="32" t="s">
        <v>6</v>
      </c>
      <c r="C2" s="32" t="s">
        <v>14</v>
      </c>
      <c r="D2" s="33" t="s">
        <v>19</v>
      </c>
      <c r="E2" s="33" t="s">
        <v>15</v>
      </c>
      <c r="F2" s="33" t="s">
        <v>20</v>
      </c>
      <c r="G2" s="33" t="s">
        <v>21</v>
      </c>
      <c r="H2" s="32" t="s">
        <v>24</v>
      </c>
      <c r="I2" s="32" t="s">
        <v>25</v>
      </c>
      <c r="J2" s="33" t="s">
        <v>74</v>
      </c>
      <c r="K2" s="34" t="s">
        <v>13</v>
      </c>
      <c r="L2" s="30"/>
      <c r="M2" s="30"/>
      <c r="N2" s="29"/>
      <c r="O2" s="29"/>
      <c r="P2" s="29"/>
      <c r="Q2" s="29"/>
      <c r="R2" s="29"/>
      <c r="S2" s="29"/>
      <c r="T2" s="29"/>
      <c r="U2" s="29"/>
      <c r="V2" s="29"/>
      <c r="W2" s="29"/>
    </row>
    <row r="3" spans="1:23" ht="27.75" customHeight="1" x14ac:dyDescent="0.25">
      <c r="A3" s="48">
        <v>1</v>
      </c>
      <c r="B3" s="49">
        <v>2</v>
      </c>
      <c r="C3" s="49" t="s">
        <v>16</v>
      </c>
      <c r="D3" s="49" t="s">
        <v>17</v>
      </c>
      <c r="E3" s="49" t="s">
        <v>18</v>
      </c>
      <c r="F3" s="49" t="s">
        <v>3</v>
      </c>
      <c r="G3" s="50" t="s">
        <v>23</v>
      </c>
      <c r="H3" s="51" t="s">
        <v>4</v>
      </c>
      <c r="I3" s="51" t="s">
        <v>7</v>
      </c>
      <c r="J3" s="51" t="s">
        <v>8</v>
      </c>
      <c r="K3" s="52" t="s">
        <v>22</v>
      </c>
    </row>
    <row r="4" spans="1:23" ht="27.75" customHeight="1" x14ac:dyDescent="0.25">
      <c r="A4" s="53" t="s">
        <v>1</v>
      </c>
      <c r="B4" s="96" t="s">
        <v>26</v>
      </c>
      <c r="C4" s="96"/>
      <c r="D4" s="96"/>
      <c r="E4" s="96"/>
      <c r="F4" s="96"/>
      <c r="G4" s="96"/>
      <c r="H4" s="96"/>
      <c r="I4" s="96"/>
      <c r="J4" s="96"/>
      <c r="K4" s="96"/>
    </row>
    <row r="5" spans="1:23" ht="72" customHeight="1" x14ac:dyDescent="0.25">
      <c r="A5" s="43" t="s">
        <v>27</v>
      </c>
      <c r="B5" s="47" t="s">
        <v>30</v>
      </c>
      <c r="C5" s="10" t="s">
        <v>35</v>
      </c>
      <c r="D5" s="56">
        <v>10</v>
      </c>
      <c r="E5" s="36">
        <f>0.21*D5</f>
        <v>2.1</v>
      </c>
      <c r="F5" s="37">
        <v>12.1</v>
      </c>
      <c r="G5" s="38">
        <f>ROUND(F5/0.702804,6)</f>
        <v>17.216749</v>
      </c>
      <c r="H5" s="39">
        <f>ROUND(F5/0.702804,2)</f>
        <v>17.22</v>
      </c>
      <c r="I5" s="40">
        <f>ROUND((H5/121*100),2)</f>
        <v>14.23</v>
      </c>
      <c r="J5" s="41">
        <f>ROUND((H5/121*21),2)</f>
        <v>2.99</v>
      </c>
      <c r="K5" s="42">
        <f>H5-G5</f>
        <v>3.2509999999987826E-3</v>
      </c>
    </row>
    <row r="6" spans="1:23" ht="64.5" customHeight="1" x14ac:dyDescent="0.25">
      <c r="A6" s="43" t="s">
        <v>28</v>
      </c>
      <c r="B6" s="47" t="s">
        <v>31</v>
      </c>
      <c r="C6" s="54" t="s">
        <v>35</v>
      </c>
      <c r="D6" s="36">
        <v>15</v>
      </c>
      <c r="E6" s="36">
        <f t="shared" ref="E6:E13" si="0">0.21*D6</f>
        <v>3.15</v>
      </c>
      <c r="F6" s="37">
        <f>D6+E6</f>
        <v>18.149999999999999</v>
      </c>
      <c r="G6" s="38">
        <f t="shared" ref="G6:G7" si="1">ROUND(F6/0.702804,6)</f>
        <v>25.825123000000001</v>
      </c>
      <c r="H6" s="39">
        <f t="shared" ref="H6:H7" si="2">ROUND(F6/0.702804,2)</f>
        <v>25.83</v>
      </c>
      <c r="I6" s="40">
        <f t="shared" ref="I6:I13" si="3">ROUND((H6/121*100),2)</f>
        <v>21.35</v>
      </c>
      <c r="J6" s="41">
        <f t="shared" ref="J6:J13" si="4">ROUND((H6/121*21),2)</f>
        <v>4.4800000000000004</v>
      </c>
      <c r="K6" s="42">
        <f t="shared" ref="K6:K7" si="5">H6-G6</f>
        <v>4.8769999999969116E-3</v>
      </c>
      <c r="M6" s="35"/>
    </row>
    <row r="7" spans="1:23" ht="72.75" customHeight="1" x14ac:dyDescent="0.25">
      <c r="A7" s="44" t="s">
        <v>29</v>
      </c>
      <c r="B7" s="47" t="s">
        <v>34</v>
      </c>
      <c r="C7" s="54" t="s">
        <v>35</v>
      </c>
      <c r="D7" s="36">
        <v>15</v>
      </c>
      <c r="E7" s="36">
        <f t="shared" si="0"/>
        <v>3.15</v>
      </c>
      <c r="F7" s="37">
        <f>D7+E7</f>
        <v>18.149999999999999</v>
      </c>
      <c r="G7" s="38">
        <f t="shared" si="1"/>
        <v>25.825123000000001</v>
      </c>
      <c r="H7" s="39">
        <f t="shared" si="2"/>
        <v>25.83</v>
      </c>
      <c r="I7" s="40">
        <f t="shared" si="3"/>
        <v>21.35</v>
      </c>
      <c r="J7" s="41">
        <f t="shared" si="4"/>
        <v>4.4800000000000004</v>
      </c>
      <c r="K7" s="42">
        <f t="shared" si="5"/>
        <v>4.8769999999969116E-3</v>
      </c>
    </row>
    <row r="8" spans="1:23" ht="64.5" customHeight="1" x14ac:dyDescent="0.25">
      <c r="A8" s="43" t="s">
        <v>32</v>
      </c>
      <c r="B8" s="45" t="s">
        <v>33</v>
      </c>
      <c r="C8" s="54" t="s">
        <v>35</v>
      </c>
      <c r="D8" s="36">
        <v>20</v>
      </c>
      <c r="E8" s="36">
        <f t="shared" si="0"/>
        <v>4.2</v>
      </c>
      <c r="F8" s="37">
        <f>D8+E8</f>
        <v>24.2</v>
      </c>
      <c r="G8" s="38">
        <f>ROUND(F8/0.702804,6)</f>
        <v>34.433498</v>
      </c>
      <c r="H8" s="39">
        <f>ROUND(F8/0.702804,2)</f>
        <v>34.43</v>
      </c>
      <c r="I8" s="40">
        <f t="shared" si="3"/>
        <v>28.45</v>
      </c>
      <c r="J8" s="41">
        <f t="shared" si="4"/>
        <v>5.98</v>
      </c>
      <c r="K8" s="42">
        <f>H8-G8</f>
        <v>-3.4980000000004452E-3</v>
      </c>
      <c r="L8" s="27"/>
      <c r="M8" s="22"/>
    </row>
    <row r="9" spans="1:23" ht="60.75" customHeight="1" x14ac:dyDescent="0.25">
      <c r="A9" s="43" t="s">
        <v>36</v>
      </c>
      <c r="B9" s="64" t="s">
        <v>41</v>
      </c>
      <c r="C9" s="10" t="s">
        <v>35</v>
      </c>
      <c r="D9" s="36">
        <v>20</v>
      </c>
      <c r="E9" s="36">
        <f t="shared" si="0"/>
        <v>4.2</v>
      </c>
      <c r="F9" s="37">
        <f t="shared" ref="F9:F21" si="6">D9+E9</f>
        <v>24.2</v>
      </c>
      <c r="G9" s="38">
        <f t="shared" ref="G9:G21" si="7">ROUND(F9/0.702804,6)</f>
        <v>34.433498</v>
      </c>
      <c r="H9" s="39">
        <f t="shared" ref="H9:H21" si="8">ROUND(F9/0.702804,2)</f>
        <v>34.43</v>
      </c>
      <c r="I9" s="40">
        <f t="shared" si="3"/>
        <v>28.45</v>
      </c>
      <c r="J9" s="41">
        <f t="shared" si="4"/>
        <v>5.98</v>
      </c>
      <c r="K9" s="42">
        <f t="shared" ref="K9:K21" si="9">H9-G9</f>
        <v>-3.4980000000004452E-3</v>
      </c>
      <c r="L9" s="27"/>
      <c r="M9" s="22"/>
    </row>
    <row r="10" spans="1:23" ht="66" customHeight="1" x14ac:dyDescent="0.25">
      <c r="A10" s="43" t="s">
        <v>37</v>
      </c>
      <c r="B10" s="64" t="s">
        <v>42</v>
      </c>
      <c r="C10" s="10" t="s">
        <v>35</v>
      </c>
      <c r="D10" s="36">
        <v>25</v>
      </c>
      <c r="E10" s="36">
        <f t="shared" si="0"/>
        <v>5.25</v>
      </c>
      <c r="F10" s="37">
        <f t="shared" si="6"/>
        <v>30.25</v>
      </c>
      <c r="G10" s="38">
        <f t="shared" si="7"/>
        <v>43.041871999999998</v>
      </c>
      <c r="H10" s="39">
        <f t="shared" si="8"/>
        <v>43.04</v>
      </c>
      <c r="I10" s="40">
        <f t="shared" si="3"/>
        <v>35.57</v>
      </c>
      <c r="J10" s="41">
        <f t="shared" si="4"/>
        <v>7.47</v>
      </c>
      <c r="K10" s="42">
        <f t="shared" si="9"/>
        <v>-1.8719999999987635E-3</v>
      </c>
      <c r="L10" s="27"/>
      <c r="M10" s="22"/>
    </row>
    <row r="11" spans="1:23" ht="65.25" customHeight="1" x14ac:dyDescent="0.25">
      <c r="A11" s="43" t="s">
        <v>38</v>
      </c>
      <c r="B11" s="64" t="s">
        <v>44</v>
      </c>
      <c r="C11" s="10" t="s">
        <v>35</v>
      </c>
      <c r="D11" s="36">
        <v>30</v>
      </c>
      <c r="E11" s="36">
        <f t="shared" si="0"/>
        <v>6.3</v>
      </c>
      <c r="F11" s="37">
        <f t="shared" si="6"/>
        <v>36.299999999999997</v>
      </c>
      <c r="G11" s="38">
        <f t="shared" si="7"/>
        <v>51.650247</v>
      </c>
      <c r="H11" s="39">
        <f t="shared" si="8"/>
        <v>51.65</v>
      </c>
      <c r="I11" s="40">
        <f t="shared" si="3"/>
        <v>42.69</v>
      </c>
      <c r="J11" s="41">
        <f t="shared" si="4"/>
        <v>8.9600000000000009</v>
      </c>
      <c r="K11" s="42">
        <f t="shared" si="9"/>
        <v>-2.4700000000166256E-4</v>
      </c>
      <c r="L11" s="27"/>
      <c r="M11" s="22"/>
    </row>
    <row r="12" spans="1:23" ht="67.5" customHeight="1" x14ac:dyDescent="0.25">
      <c r="A12" s="43" t="s">
        <v>39</v>
      </c>
      <c r="B12" s="64" t="s">
        <v>45</v>
      </c>
      <c r="C12" s="10" t="s">
        <v>35</v>
      </c>
      <c r="D12" s="36">
        <v>35</v>
      </c>
      <c r="E12" s="36">
        <f t="shared" si="0"/>
        <v>7.35</v>
      </c>
      <c r="F12" s="37">
        <f t="shared" si="6"/>
        <v>42.35</v>
      </c>
      <c r="G12" s="38">
        <f t="shared" si="7"/>
        <v>60.258620999999998</v>
      </c>
      <c r="H12" s="39">
        <f t="shared" si="8"/>
        <v>60.26</v>
      </c>
      <c r="I12" s="40">
        <f t="shared" si="3"/>
        <v>49.8</v>
      </c>
      <c r="J12" s="41">
        <f t="shared" si="4"/>
        <v>10.46</v>
      </c>
      <c r="K12" s="42">
        <f t="shared" si="9"/>
        <v>1.3790000000000191E-3</v>
      </c>
      <c r="L12" s="27"/>
      <c r="M12" s="28"/>
    </row>
    <row r="13" spans="1:23" ht="48.75" customHeight="1" x14ac:dyDescent="0.25">
      <c r="A13" s="43" t="s">
        <v>40</v>
      </c>
      <c r="B13" s="66" t="s">
        <v>43</v>
      </c>
      <c r="C13" s="44" t="s">
        <v>46</v>
      </c>
      <c r="D13" s="36">
        <v>45</v>
      </c>
      <c r="E13" s="36">
        <f t="shared" si="0"/>
        <v>9.4499999999999993</v>
      </c>
      <c r="F13" s="37">
        <f t="shared" si="6"/>
        <v>54.45</v>
      </c>
      <c r="G13" s="38">
        <f t="shared" si="7"/>
        <v>77.475369999999998</v>
      </c>
      <c r="H13" s="39">
        <f t="shared" si="8"/>
        <v>77.48</v>
      </c>
      <c r="I13" s="40">
        <f t="shared" si="3"/>
        <v>64.03</v>
      </c>
      <c r="J13" s="41">
        <f t="shared" si="4"/>
        <v>13.45</v>
      </c>
      <c r="K13" s="42">
        <f t="shared" si="9"/>
        <v>4.6300000000059072E-3</v>
      </c>
      <c r="L13" s="27"/>
      <c r="M13" s="28"/>
    </row>
    <row r="14" spans="1:23" ht="23.25" customHeight="1" x14ac:dyDescent="0.25">
      <c r="A14" s="43" t="s">
        <v>2</v>
      </c>
      <c r="B14" s="97" t="s">
        <v>47</v>
      </c>
      <c r="C14" s="97"/>
      <c r="D14" s="97"/>
      <c r="E14" s="97"/>
      <c r="F14" s="97"/>
      <c r="G14" s="97"/>
      <c r="H14" s="97"/>
      <c r="I14" s="97"/>
      <c r="J14" s="97"/>
      <c r="K14" s="98"/>
      <c r="L14" s="27"/>
      <c r="M14" s="28"/>
    </row>
    <row r="15" spans="1:23" ht="47.25" customHeight="1" x14ac:dyDescent="0.25">
      <c r="A15" s="43" t="s">
        <v>48</v>
      </c>
      <c r="B15" s="65" t="s">
        <v>51</v>
      </c>
      <c r="C15" s="10" t="s">
        <v>35</v>
      </c>
      <c r="D15" s="36">
        <v>15</v>
      </c>
      <c r="E15" s="36">
        <v>0</v>
      </c>
      <c r="F15" s="37">
        <f t="shared" si="6"/>
        <v>15</v>
      </c>
      <c r="G15" s="38">
        <f t="shared" si="7"/>
        <v>21.343077000000001</v>
      </c>
      <c r="H15" s="39">
        <f t="shared" si="8"/>
        <v>21.34</v>
      </c>
      <c r="I15" s="40">
        <f t="shared" ref="I15:I21" si="10">ROUND((H15/100*100),2)</f>
        <v>21.34</v>
      </c>
      <c r="J15" s="41">
        <v>0</v>
      </c>
      <c r="K15" s="42">
        <f t="shared" si="9"/>
        <v>-3.0770000000011066E-3</v>
      </c>
      <c r="L15" s="27"/>
      <c r="M15" s="28"/>
    </row>
    <row r="16" spans="1:23" ht="41.25" customHeight="1" x14ac:dyDescent="0.25">
      <c r="A16" s="43" t="s">
        <v>49</v>
      </c>
      <c r="B16" s="66" t="s">
        <v>52</v>
      </c>
      <c r="C16" s="10" t="s">
        <v>35</v>
      </c>
      <c r="D16" s="36">
        <v>20</v>
      </c>
      <c r="E16" s="36">
        <v>0</v>
      </c>
      <c r="F16" s="37">
        <f t="shared" si="6"/>
        <v>20</v>
      </c>
      <c r="G16" s="38">
        <f t="shared" si="7"/>
        <v>28.457436000000001</v>
      </c>
      <c r="H16" s="39">
        <f t="shared" si="8"/>
        <v>28.46</v>
      </c>
      <c r="I16" s="40">
        <f t="shared" si="10"/>
        <v>28.46</v>
      </c>
      <c r="J16" s="41">
        <v>0</v>
      </c>
      <c r="K16" s="42">
        <f t="shared" si="9"/>
        <v>2.5639999999995666E-3</v>
      </c>
      <c r="L16" s="27"/>
      <c r="M16" s="29"/>
    </row>
    <row r="17" spans="1:13" ht="44.25" customHeight="1" x14ac:dyDescent="0.25">
      <c r="A17" s="43" t="s">
        <v>50</v>
      </c>
      <c r="B17" s="66" t="s">
        <v>53</v>
      </c>
      <c r="C17" s="10" t="s">
        <v>35</v>
      </c>
      <c r="D17" s="36">
        <v>30</v>
      </c>
      <c r="E17" s="36">
        <v>0</v>
      </c>
      <c r="F17" s="37">
        <f t="shared" si="6"/>
        <v>30</v>
      </c>
      <c r="G17" s="38">
        <f t="shared" si="7"/>
        <v>42.686154000000002</v>
      </c>
      <c r="H17" s="39">
        <f t="shared" si="8"/>
        <v>42.69</v>
      </c>
      <c r="I17" s="40">
        <f t="shared" si="10"/>
        <v>42.69</v>
      </c>
      <c r="J17" s="41">
        <v>0</v>
      </c>
      <c r="K17" s="42">
        <f t="shared" si="9"/>
        <v>3.8459999999957972E-3</v>
      </c>
      <c r="L17" s="27"/>
      <c r="M17" s="29"/>
    </row>
    <row r="18" spans="1:13" ht="29.25" customHeight="1" x14ac:dyDescent="0.25">
      <c r="A18" s="43" t="s">
        <v>3</v>
      </c>
      <c r="B18" s="99" t="s">
        <v>54</v>
      </c>
      <c r="C18" s="99"/>
      <c r="D18" s="99"/>
      <c r="E18" s="99"/>
      <c r="F18" s="99"/>
      <c r="G18" s="99"/>
      <c r="H18" s="99"/>
      <c r="I18" s="99"/>
      <c r="J18" s="99"/>
      <c r="K18" s="99"/>
      <c r="L18" s="27"/>
      <c r="M18" s="29"/>
    </row>
    <row r="19" spans="1:13" ht="44.25" customHeight="1" x14ac:dyDescent="0.25">
      <c r="A19" s="43" t="s">
        <v>55</v>
      </c>
      <c r="B19" s="64" t="s">
        <v>51</v>
      </c>
      <c r="C19" s="10" t="s">
        <v>35</v>
      </c>
      <c r="D19" s="36">
        <v>15</v>
      </c>
      <c r="E19" s="36">
        <v>0</v>
      </c>
      <c r="F19" s="37">
        <f t="shared" si="6"/>
        <v>15</v>
      </c>
      <c r="G19" s="38">
        <f t="shared" si="7"/>
        <v>21.343077000000001</v>
      </c>
      <c r="H19" s="39">
        <f t="shared" si="8"/>
        <v>21.34</v>
      </c>
      <c r="I19" s="40">
        <f t="shared" si="10"/>
        <v>21.34</v>
      </c>
      <c r="J19" s="41">
        <v>0</v>
      </c>
      <c r="K19" s="42">
        <f t="shared" si="9"/>
        <v>-3.0770000000011066E-3</v>
      </c>
      <c r="L19" s="27"/>
      <c r="M19" s="29"/>
    </row>
    <row r="20" spans="1:13" ht="44.25" customHeight="1" x14ac:dyDescent="0.25">
      <c r="A20" s="43" t="s">
        <v>56</v>
      </c>
      <c r="B20" s="64" t="s">
        <v>52</v>
      </c>
      <c r="C20" s="10" t="s">
        <v>35</v>
      </c>
      <c r="D20" s="36">
        <v>20</v>
      </c>
      <c r="E20" s="36">
        <v>0</v>
      </c>
      <c r="F20" s="37">
        <f t="shared" si="6"/>
        <v>20</v>
      </c>
      <c r="G20" s="38">
        <f t="shared" si="7"/>
        <v>28.457436000000001</v>
      </c>
      <c r="H20" s="39">
        <f t="shared" si="8"/>
        <v>28.46</v>
      </c>
      <c r="I20" s="40">
        <f t="shared" si="10"/>
        <v>28.46</v>
      </c>
      <c r="J20" s="41">
        <v>0</v>
      </c>
      <c r="K20" s="42">
        <f t="shared" si="9"/>
        <v>2.5639999999995666E-3</v>
      </c>
      <c r="L20" s="27"/>
      <c r="M20" s="29"/>
    </row>
    <row r="21" spans="1:13" ht="44.25" customHeight="1" x14ac:dyDescent="0.25">
      <c r="A21" s="43" t="s">
        <v>57</v>
      </c>
      <c r="B21" s="64" t="s">
        <v>53</v>
      </c>
      <c r="C21" s="10" t="s">
        <v>35</v>
      </c>
      <c r="D21" s="36">
        <v>30</v>
      </c>
      <c r="E21" s="36">
        <v>0</v>
      </c>
      <c r="F21" s="37">
        <f t="shared" si="6"/>
        <v>30</v>
      </c>
      <c r="G21" s="38">
        <f t="shared" si="7"/>
        <v>42.686154000000002</v>
      </c>
      <c r="H21" s="39">
        <f t="shared" si="8"/>
        <v>42.69</v>
      </c>
      <c r="I21" s="40">
        <f t="shared" si="10"/>
        <v>42.69</v>
      </c>
      <c r="J21" s="41">
        <v>0</v>
      </c>
      <c r="K21" s="42">
        <f t="shared" si="9"/>
        <v>3.8459999999957972E-3</v>
      </c>
      <c r="L21" s="27"/>
      <c r="M21" s="29"/>
    </row>
    <row r="22" spans="1:13" ht="27.75" customHeight="1" x14ac:dyDescent="0.25">
      <c r="A22" s="43" t="s">
        <v>5</v>
      </c>
      <c r="B22" s="99" t="s">
        <v>58</v>
      </c>
      <c r="C22" s="99"/>
      <c r="D22" s="99"/>
      <c r="E22" s="99"/>
      <c r="F22" s="99"/>
      <c r="G22" s="99"/>
      <c r="H22" s="99"/>
      <c r="I22" s="99"/>
      <c r="J22" s="99"/>
      <c r="K22" s="99"/>
      <c r="L22" s="27"/>
      <c r="M22" s="29"/>
    </row>
    <row r="23" spans="1:13" ht="46.5" customHeight="1" x14ac:dyDescent="0.25">
      <c r="A23" s="43" t="s">
        <v>9</v>
      </c>
      <c r="B23" s="64" t="s">
        <v>59</v>
      </c>
      <c r="C23" s="10" t="s">
        <v>35</v>
      </c>
      <c r="D23" s="36">
        <v>15</v>
      </c>
      <c r="E23" s="36">
        <v>0</v>
      </c>
      <c r="F23" s="37">
        <f t="shared" ref="F23:F25" si="11">D23+E23</f>
        <v>15</v>
      </c>
      <c r="G23" s="38">
        <f t="shared" ref="G23:G25" si="12">ROUND(F23/0.702804,6)</f>
        <v>21.343077000000001</v>
      </c>
      <c r="H23" s="39">
        <f t="shared" ref="H23:H25" si="13">ROUND(F23/0.702804,2)</f>
        <v>21.34</v>
      </c>
      <c r="I23" s="40">
        <f t="shared" ref="I23:I25" si="14">ROUND((H23/100*100),2)</f>
        <v>21.34</v>
      </c>
      <c r="J23" s="41">
        <v>0</v>
      </c>
      <c r="K23" s="42">
        <f t="shared" ref="K23:K25" si="15">H23-G23</f>
        <v>-3.0770000000011066E-3</v>
      </c>
      <c r="L23" s="27"/>
      <c r="M23" s="29"/>
    </row>
    <row r="24" spans="1:13" ht="38.25" customHeight="1" x14ac:dyDescent="0.25">
      <c r="A24" s="43" t="s">
        <v>10</v>
      </c>
      <c r="B24" s="64" t="s">
        <v>60</v>
      </c>
      <c r="C24" s="10" t="s">
        <v>35</v>
      </c>
      <c r="D24" s="36">
        <v>20</v>
      </c>
      <c r="E24" s="36">
        <v>0</v>
      </c>
      <c r="F24" s="37">
        <f t="shared" si="11"/>
        <v>20</v>
      </c>
      <c r="G24" s="38">
        <f t="shared" si="12"/>
        <v>28.457436000000001</v>
      </c>
      <c r="H24" s="39">
        <f t="shared" si="13"/>
        <v>28.46</v>
      </c>
      <c r="I24" s="40">
        <f t="shared" si="14"/>
        <v>28.46</v>
      </c>
      <c r="J24" s="41">
        <v>0</v>
      </c>
      <c r="K24" s="42">
        <f t="shared" si="15"/>
        <v>2.5639999999995666E-3</v>
      </c>
      <c r="L24" s="27"/>
      <c r="M24" s="29"/>
    </row>
    <row r="25" spans="1:13" ht="51.75" customHeight="1" x14ac:dyDescent="0.25">
      <c r="A25" s="43" t="s">
        <v>11</v>
      </c>
      <c r="B25" s="64" t="s">
        <v>61</v>
      </c>
      <c r="C25" s="10" t="s">
        <v>35</v>
      </c>
      <c r="D25" s="36">
        <v>30</v>
      </c>
      <c r="E25" s="36">
        <v>0</v>
      </c>
      <c r="F25" s="37">
        <f t="shared" si="11"/>
        <v>30</v>
      </c>
      <c r="G25" s="38">
        <f t="shared" si="12"/>
        <v>42.686154000000002</v>
      </c>
      <c r="H25" s="39">
        <f t="shared" si="13"/>
        <v>42.69</v>
      </c>
      <c r="I25" s="40">
        <f t="shared" si="14"/>
        <v>42.69</v>
      </c>
      <c r="J25" s="41">
        <v>0</v>
      </c>
      <c r="K25" s="42">
        <f t="shared" si="15"/>
        <v>3.8459999999957972E-3</v>
      </c>
      <c r="L25" s="29"/>
    </row>
    <row r="26" spans="1:13" ht="26.25" customHeight="1" x14ac:dyDescent="0.25">
      <c r="A26" s="43" t="s">
        <v>4</v>
      </c>
      <c r="B26" s="99" t="s">
        <v>66</v>
      </c>
      <c r="C26" s="99"/>
      <c r="D26" s="99"/>
      <c r="E26" s="99"/>
      <c r="F26" s="99"/>
      <c r="G26" s="99"/>
      <c r="H26" s="99"/>
      <c r="I26" s="99"/>
      <c r="J26" s="99"/>
      <c r="K26" s="99"/>
      <c r="L26" s="29"/>
    </row>
    <row r="27" spans="1:13" ht="51.75" customHeight="1" x14ac:dyDescent="0.25">
      <c r="A27" s="43" t="s">
        <v>62</v>
      </c>
      <c r="B27" s="64" t="s">
        <v>69</v>
      </c>
      <c r="C27" s="43" t="s">
        <v>71</v>
      </c>
      <c r="D27" s="36">
        <v>4</v>
      </c>
      <c r="E27" s="36">
        <f t="shared" ref="E27:E30" si="16">0.21*D27</f>
        <v>0.84</v>
      </c>
      <c r="F27" s="37">
        <f t="shared" ref="F27:F29" si="17">D27+E27</f>
        <v>4.84</v>
      </c>
      <c r="G27" s="38">
        <f t="shared" ref="G27:G29" si="18">ROUND(F27/0.702804,6)</f>
        <v>6.8867000000000003</v>
      </c>
      <c r="H27" s="39">
        <f t="shared" ref="H27:H29" si="19">ROUND(F27/0.702804,2)</f>
        <v>6.89</v>
      </c>
      <c r="I27" s="40">
        <f>ROUND((H27/121*100),2)</f>
        <v>5.69</v>
      </c>
      <c r="J27" s="41">
        <f>ROUND((H27/121*21),2)</f>
        <v>1.2</v>
      </c>
      <c r="K27" s="42">
        <f t="shared" ref="K27:K29" si="20">H27-G27</f>
        <v>3.2999999999994145E-3</v>
      </c>
      <c r="L27" s="29"/>
    </row>
    <row r="28" spans="1:13" ht="51.75" customHeight="1" x14ac:dyDescent="0.25">
      <c r="A28" s="43" t="s">
        <v>63</v>
      </c>
      <c r="B28" s="64" t="s">
        <v>70</v>
      </c>
      <c r="C28" s="43" t="s">
        <v>73</v>
      </c>
      <c r="D28" s="36">
        <v>0.4</v>
      </c>
      <c r="E28" s="36">
        <f t="shared" si="16"/>
        <v>8.4000000000000005E-2</v>
      </c>
      <c r="F28" s="37">
        <f t="shared" si="17"/>
        <v>0.48400000000000004</v>
      </c>
      <c r="G28" s="38">
        <f t="shared" si="18"/>
        <v>0.68867</v>
      </c>
      <c r="H28" s="39">
        <f t="shared" si="19"/>
        <v>0.69</v>
      </c>
      <c r="I28" s="40">
        <f t="shared" ref="I28:I30" si="21">ROUND((H28/121*100),2)</f>
        <v>0.56999999999999995</v>
      </c>
      <c r="J28" s="41">
        <f t="shared" ref="J28:J30" si="22">ROUND((H28/121*21),2)</f>
        <v>0.12</v>
      </c>
      <c r="K28" s="42">
        <f t="shared" si="20"/>
        <v>1.3299999999999423E-3</v>
      </c>
      <c r="L28" s="29"/>
    </row>
    <row r="29" spans="1:13" ht="43.5" customHeight="1" x14ac:dyDescent="0.25">
      <c r="A29" s="43" t="s">
        <v>64</v>
      </c>
      <c r="B29" s="64" t="s">
        <v>67</v>
      </c>
      <c r="C29" s="43" t="s">
        <v>46</v>
      </c>
      <c r="D29" s="36">
        <v>4</v>
      </c>
      <c r="E29" s="36">
        <f t="shared" si="16"/>
        <v>0.84</v>
      </c>
      <c r="F29" s="37">
        <f t="shared" si="17"/>
        <v>4.84</v>
      </c>
      <c r="G29" s="38">
        <f t="shared" si="18"/>
        <v>6.8867000000000003</v>
      </c>
      <c r="H29" s="39">
        <f t="shared" si="19"/>
        <v>6.89</v>
      </c>
      <c r="I29" s="40">
        <f t="shared" si="21"/>
        <v>5.69</v>
      </c>
      <c r="J29" s="41">
        <f t="shared" si="22"/>
        <v>1.2</v>
      </c>
      <c r="K29" s="42">
        <f t="shared" si="20"/>
        <v>3.2999999999994145E-3</v>
      </c>
      <c r="L29" s="29"/>
    </row>
    <row r="30" spans="1:13" ht="93" customHeight="1" x14ac:dyDescent="0.25">
      <c r="A30" s="43" t="s">
        <v>65</v>
      </c>
      <c r="B30" s="64" t="s">
        <v>68</v>
      </c>
      <c r="C30" s="43" t="s">
        <v>72</v>
      </c>
      <c r="D30" s="36">
        <v>4</v>
      </c>
      <c r="E30" s="36">
        <f t="shared" si="16"/>
        <v>0.84</v>
      </c>
      <c r="F30" s="37">
        <f t="shared" ref="F30:F31" si="23">D30+E30</f>
        <v>4.84</v>
      </c>
      <c r="G30" s="38">
        <f t="shared" ref="G30:G31" si="24">ROUND(F30/0.702804,6)</f>
        <v>6.8867000000000003</v>
      </c>
      <c r="H30" s="39">
        <f t="shared" ref="H30:H31" si="25">ROUND(F30/0.702804,2)</f>
        <v>6.89</v>
      </c>
      <c r="I30" s="40">
        <f t="shared" si="21"/>
        <v>5.69</v>
      </c>
      <c r="J30" s="41">
        <f t="shared" si="22"/>
        <v>1.2</v>
      </c>
      <c r="K30" s="42">
        <f t="shared" ref="K30:K31" si="26">H30-G30</f>
        <v>3.2999999999994145E-3</v>
      </c>
      <c r="L30" s="29"/>
    </row>
    <row r="31" spans="1:13" ht="78" customHeight="1" x14ac:dyDescent="0.25">
      <c r="A31" s="43" t="s">
        <v>7</v>
      </c>
      <c r="B31" s="64" t="s">
        <v>75</v>
      </c>
      <c r="C31" s="43" t="s">
        <v>76</v>
      </c>
      <c r="D31" s="36">
        <v>20</v>
      </c>
      <c r="E31" s="36">
        <v>0</v>
      </c>
      <c r="F31" s="37">
        <f t="shared" si="23"/>
        <v>20</v>
      </c>
      <c r="G31" s="38">
        <f t="shared" si="24"/>
        <v>28.457436000000001</v>
      </c>
      <c r="H31" s="39">
        <f t="shared" si="25"/>
        <v>28.46</v>
      </c>
      <c r="I31" s="40">
        <f t="shared" ref="I31" si="27">ROUND((H31/100*100),2)</f>
        <v>28.46</v>
      </c>
      <c r="J31" s="41">
        <v>0</v>
      </c>
      <c r="K31" s="42">
        <f t="shared" si="26"/>
        <v>2.5639999999995666E-3</v>
      </c>
      <c r="L31" s="29"/>
    </row>
    <row r="32" spans="1:13" ht="86.25" customHeight="1" x14ac:dyDescent="0.25">
      <c r="A32" s="43" t="s">
        <v>8</v>
      </c>
      <c r="B32" s="64" t="s">
        <v>78</v>
      </c>
      <c r="C32" s="43" t="s">
        <v>77</v>
      </c>
      <c r="D32" s="36">
        <v>25</v>
      </c>
      <c r="E32" s="36">
        <v>0</v>
      </c>
      <c r="F32" s="37">
        <f t="shared" ref="F32" si="28">D32+E32</f>
        <v>25</v>
      </c>
      <c r="G32" s="38">
        <f t="shared" ref="G32" si="29">ROUND(F32/0.702804,6)</f>
        <v>35.571795000000002</v>
      </c>
      <c r="H32" s="39">
        <f t="shared" ref="H32" si="30">ROUND(F32/0.702804,2)</f>
        <v>35.57</v>
      </c>
      <c r="I32" s="40">
        <f t="shared" ref="I32" si="31">ROUND((H32/100*100),2)</f>
        <v>35.57</v>
      </c>
      <c r="J32" s="41">
        <v>0</v>
      </c>
      <c r="K32" s="42">
        <f t="shared" ref="K32" si="32">H32-G32</f>
        <v>-1.7950000000013233E-3</v>
      </c>
      <c r="L32" s="29"/>
    </row>
    <row r="33" spans="1:12" ht="74.25" customHeight="1" x14ac:dyDescent="0.25">
      <c r="A33" s="43" t="s">
        <v>12</v>
      </c>
      <c r="B33" s="68" t="s">
        <v>79</v>
      </c>
      <c r="C33" s="69" t="s">
        <v>77</v>
      </c>
      <c r="D33" s="36">
        <v>25</v>
      </c>
      <c r="E33" s="36">
        <v>0</v>
      </c>
      <c r="F33" s="37">
        <f t="shared" ref="F33" si="33">D33+E33</f>
        <v>25</v>
      </c>
      <c r="G33" s="38">
        <f t="shared" ref="G33" si="34">ROUND(F33/0.702804,6)</f>
        <v>35.571795000000002</v>
      </c>
      <c r="H33" s="39">
        <f t="shared" ref="H33" si="35">ROUND(F33/0.702804,2)</f>
        <v>35.57</v>
      </c>
      <c r="I33" s="40">
        <f t="shared" ref="I33" si="36">ROUND((H33/100*100),2)</f>
        <v>35.57</v>
      </c>
      <c r="J33" s="41">
        <v>0</v>
      </c>
      <c r="K33" s="42">
        <f t="shared" ref="K33" si="37">H33-G33</f>
        <v>-1.7950000000013233E-3</v>
      </c>
      <c r="L33" s="29"/>
    </row>
    <row r="34" spans="1:12" ht="121.5" customHeight="1" x14ac:dyDescent="0.25">
      <c r="A34" s="67" t="s">
        <v>80</v>
      </c>
      <c r="B34" s="64" t="s">
        <v>82</v>
      </c>
      <c r="C34" s="47" t="s">
        <v>81</v>
      </c>
      <c r="D34" s="36">
        <v>2</v>
      </c>
      <c r="E34" s="36">
        <v>0</v>
      </c>
      <c r="F34" s="37">
        <f t="shared" ref="F34:F35" si="38">D34+E34</f>
        <v>2</v>
      </c>
      <c r="G34" s="38">
        <f t="shared" ref="G34:G35" si="39">ROUND(F34/0.702804,6)</f>
        <v>2.8457439999999998</v>
      </c>
      <c r="H34" s="39">
        <f t="shared" ref="H34:H35" si="40">ROUND(F34/0.702804,2)</f>
        <v>2.85</v>
      </c>
      <c r="I34" s="40">
        <f t="shared" ref="I34:I35" si="41">ROUND((H34/100*100),2)</f>
        <v>2.85</v>
      </c>
      <c r="J34" s="41">
        <v>0</v>
      </c>
      <c r="K34" s="42">
        <f t="shared" ref="K34:K35" si="42">H34-G34</f>
        <v>4.2560000000002596E-3</v>
      </c>
      <c r="L34" s="29"/>
    </row>
    <row r="35" spans="1:12" ht="93.75" customHeight="1" x14ac:dyDescent="0.25">
      <c r="A35" s="43" t="s">
        <v>83</v>
      </c>
      <c r="B35" s="64" t="s">
        <v>85</v>
      </c>
      <c r="C35" s="43" t="s">
        <v>84</v>
      </c>
      <c r="D35" s="36">
        <v>2.5</v>
      </c>
      <c r="E35" s="36">
        <v>0</v>
      </c>
      <c r="F35" s="37">
        <f t="shared" si="38"/>
        <v>2.5</v>
      </c>
      <c r="G35" s="38">
        <f t="shared" si="39"/>
        <v>3.5571799999999998</v>
      </c>
      <c r="H35" s="39">
        <f t="shared" si="40"/>
        <v>3.56</v>
      </c>
      <c r="I35" s="40">
        <f t="shared" si="41"/>
        <v>3.56</v>
      </c>
      <c r="J35" s="41">
        <v>0</v>
      </c>
      <c r="K35" s="42">
        <f t="shared" si="42"/>
        <v>2.8200000000002667E-3</v>
      </c>
      <c r="L35" s="29"/>
    </row>
    <row r="36" spans="1:12" ht="63" customHeight="1" x14ac:dyDescent="0.25">
      <c r="A36" s="43" t="s">
        <v>86</v>
      </c>
      <c r="B36" s="64" t="s">
        <v>88</v>
      </c>
      <c r="C36" s="43" t="s">
        <v>87</v>
      </c>
      <c r="D36" s="36">
        <v>2</v>
      </c>
      <c r="E36" s="36">
        <v>0</v>
      </c>
      <c r="F36" s="37">
        <f t="shared" ref="F36" si="43">D36+E36</f>
        <v>2</v>
      </c>
      <c r="G36" s="38">
        <f t="shared" ref="G36" si="44">ROUND(F36/0.702804,6)</f>
        <v>2.8457439999999998</v>
      </c>
      <c r="H36" s="39">
        <f t="shared" ref="H36" si="45">ROUND(F36/0.702804,2)</f>
        <v>2.85</v>
      </c>
      <c r="I36" s="40">
        <f t="shared" ref="I36" si="46">ROUND((H36/100*100),2)</f>
        <v>2.85</v>
      </c>
      <c r="J36" s="41">
        <v>0</v>
      </c>
      <c r="K36" s="42">
        <f t="shared" ref="K36" si="47">H36-G36</f>
        <v>4.2560000000002596E-3</v>
      </c>
      <c r="L36" s="29"/>
    </row>
    <row r="37" spans="1:12" ht="59.25" customHeight="1" x14ac:dyDescent="0.25">
      <c r="A37" s="43" t="s">
        <v>89</v>
      </c>
      <c r="B37" s="64" t="s">
        <v>91</v>
      </c>
      <c r="C37" s="43" t="s">
        <v>90</v>
      </c>
      <c r="D37" s="36">
        <v>15</v>
      </c>
      <c r="E37" s="36">
        <v>0</v>
      </c>
      <c r="F37" s="37">
        <f t="shared" ref="F37:F38" si="48">D37+E37</f>
        <v>15</v>
      </c>
      <c r="G37" s="38">
        <f t="shared" ref="G37:G38" si="49">ROUND(F37/0.702804,6)</f>
        <v>21.343077000000001</v>
      </c>
      <c r="H37" s="39">
        <f t="shared" ref="H37:H38" si="50">ROUND(F37/0.702804,2)</f>
        <v>21.34</v>
      </c>
      <c r="I37" s="40">
        <f t="shared" ref="I37" si="51">ROUND((H37/100*100),2)</f>
        <v>21.34</v>
      </c>
      <c r="J37" s="41">
        <v>0</v>
      </c>
      <c r="K37" s="42">
        <f t="shared" ref="K37:K38" si="52">H37-G37</f>
        <v>-3.0770000000011066E-3</v>
      </c>
      <c r="L37" s="29"/>
    </row>
    <row r="38" spans="1:12" ht="51.75" customHeight="1" x14ac:dyDescent="0.25">
      <c r="A38" s="43" t="s">
        <v>92</v>
      </c>
      <c r="B38" s="64" t="s">
        <v>93</v>
      </c>
      <c r="C38" s="43" t="s">
        <v>94</v>
      </c>
      <c r="D38" s="36">
        <v>5</v>
      </c>
      <c r="E38" s="36">
        <f t="shared" ref="E38" si="53">0.21*D38</f>
        <v>1.05</v>
      </c>
      <c r="F38" s="37">
        <f t="shared" si="48"/>
        <v>6.05</v>
      </c>
      <c r="G38" s="38">
        <f t="shared" si="49"/>
        <v>8.6083739999999995</v>
      </c>
      <c r="H38" s="39">
        <f t="shared" si="50"/>
        <v>8.61</v>
      </c>
      <c r="I38" s="40">
        <f t="shared" ref="I38:I50" si="54">ROUND((H38/121*100),2)</f>
        <v>7.12</v>
      </c>
      <c r="J38" s="41">
        <f t="shared" ref="J38" si="55">ROUND((H38/121*21),2)</f>
        <v>1.49</v>
      </c>
      <c r="K38" s="42">
        <f t="shared" si="52"/>
        <v>1.6259999999999053E-3</v>
      </c>
      <c r="L38" s="29"/>
    </row>
    <row r="39" spans="1:12" ht="91.5" customHeight="1" x14ac:dyDescent="0.25">
      <c r="A39" s="43" t="s">
        <v>95</v>
      </c>
      <c r="B39" s="46" t="s">
        <v>96</v>
      </c>
      <c r="C39" s="43" t="s">
        <v>94</v>
      </c>
      <c r="D39" s="36">
        <v>10</v>
      </c>
      <c r="E39" s="36">
        <f t="shared" ref="E39" si="56">0.21*D39</f>
        <v>2.1</v>
      </c>
      <c r="F39" s="37">
        <f t="shared" ref="F39" si="57">D39+E39</f>
        <v>12.1</v>
      </c>
      <c r="G39" s="38">
        <f t="shared" ref="G39" si="58">ROUND(F39/0.702804,6)</f>
        <v>17.216749</v>
      </c>
      <c r="H39" s="39">
        <f t="shared" ref="H39" si="59">ROUND(F39/0.702804,2)</f>
        <v>17.22</v>
      </c>
      <c r="I39" s="40">
        <f t="shared" si="54"/>
        <v>14.23</v>
      </c>
      <c r="J39" s="41">
        <f t="shared" ref="J39" si="60">ROUND((H39/121*21),2)</f>
        <v>2.99</v>
      </c>
      <c r="K39" s="42">
        <f t="shared" ref="K39" si="61">H39-G39</f>
        <v>3.2509999999987826E-3</v>
      </c>
      <c r="L39" s="29"/>
    </row>
    <row r="40" spans="1:12" ht="73.5" customHeight="1" x14ac:dyDescent="0.25">
      <c r="A40" s="43" t="s">
        <v>97</v>
      </c>
      <c r="B40" s="64" t="s">
        <v>98</v>
      </c>
      <c r="C40" s="43" t="s">
        <v>35</v>
      </c>
      <c r="D40" s="36">
        <v>40</v>
      </c>
      <c r="E40" s="36">
        <f t="shared" ref="E40" si="62">0.21*D40</f>
        <v>8.4</v>
      </c>
      <c r="F40" s="37">
        <f t="shared" ref="F40" si="63">D40+E40</f>
        <v>48.4</v>
      </c>
      <c r="G40" s="38">
        <f t="shared" ref="G40" si="64">ROUND(F40/0.702804,6)</f>
        <v>68.866996</v>
      </c>
      <c r="H40" s="39">
        <f t="shared" ref="H40" si="65">ROUND(F40/0.702804,2)</f>
        <v>68.87</v>
      </c>
      <c r="I40" s="40">
        <f t="shared" si="54"/>
        <v>56.92</v>
      </c>
      <c r="J40" s="41">
        <f t="shared" ref="J40" si="66">ROUND((H40/121*21),2)</f>
        <v>11.95</v>
      </c>
      <c r="K40" s="42">
        <f t="shared" ref="K40" si="67">H40-G40</f>
        <v>3.0040000000042255E-3</v>
      </c>
      <c r="L40" s="29"/>
    </row>
    <row r="41" spans="1:12" ht="86.25" customHeight="1" x14ac:dyDescent="0.25">
      <c r="A41" s="43" t="s">
        <v>99</v>
      </c>
      <c r="B41" s="46" t="s">
        <v>100</v>
      </c>
      <c r="C41" s="43" t="s">
        <v>35</v>
      </c>
      <c r="D41" s="36">
        <v>20</v>
      </c>
      <c r="E41" s="36">
        <f t="shared" ref="E41:E43" si="68">0.21*D41</f>
        <v>4.2</v>
      </c>
      <c r="F41" s="37">
        <f t="shared" ref="F41:F43" si="69">D41+E41</f>
        <v>24.2</v>
      </c>
      <c r="G41" s="38">
        <f t="shared" ref="G41:G43" si="70">ROUND(F41/0.702804,6)</f>
        <v>34.433498</v>
      </c>
      <c r="H41" s="39">
        <f t="shared" ref="H41:H43" si="71">ROUND(F41/0.702804,2)</f>
        <v>34.43</v>
      </c>
      <c r="I41" s="40">
        <f t="shared" si="54"/>
        <v>28.45</v>
      </c>
      <c r="J41" s="41">
        <f t="shared" ref="J41:J43" si="72">ROUND((H41/121*21),2)</f>
        <v>5.98</v>
      </c>
      <c r="K41" s="42">
        <f t="shared" ref="K41:K43" si="73">H41-G41</f>
        <v>-3.4980000000004452E-3</v>
      </c>
      <c r="L41" s="29"/>
    </row>
    <row r="42" spans="1:12" ht="96.75" customHeight="1" x14ac:dyDescent="0.25">
      <c r="A42" s="43" t="s">
        <v>102</v>
      </c>
      <c r="B42" s="46" t="s">
        <v>101</v>
      </c>
      <c r="C42" s="43" t="s">
        <v>35</v>
      </c>
      <c r="D42" s="36">
        <v>45</v>
      </c>
      <c r="E42" s="36">
        <f t="shared" si="68"/>
        <v>9.4499999999999993</v>
      </c>
      <c r="F42" s="37">
        <f t="shared" si="69"/>
        <v>54.45</v>
      </c>
      <c r="G42" s="38">
        <f t="shared" si="70"/>
        <v>77.475369999999998</v>
      </c>
      <c r="H42" s="39">
        <f t="shared" si="71"/>
        <v>77.48</v>
      </c>
      <c r="I42" s="40">
        <f t="shared" si="54"/>
        <v>64.03</v>
      </c>
      <c r="J42" s="41">
        <f t="shared" si="72"/>
        <v>13.45</v>
      </c>
      <c r="K42" s="42">
        <f t="shared" si="73"/>
        <v>4.6300000000059072E-3</v>
      </c>
      <c r="L42" s="29"/>
    </row>
    <row r="43" spans="1:12" ht="105.75" customHeight="1" x14ac:dyDescent="0.25">
      <c r="A43" s="43" t="s">
        <v>104</v>
      </c>
      <c r="B43" s="46" t="s">
        <v>103</v>
      </c>
      <c r="C43" s="43" t="s">
        <v>94</v>
      </c>
      <c r="D43" s="36">
        <v>40</v>
      </c>
      <c r="E43" s="36">
        <f t="shared" si="68"/>
        <v>8.4</v>
      </c>
      <c r="F43" s="37">
        <f t="shared" si="69"/>
        <v>48.4</v>
      </c>
      <c r="G43" s="38">
        <f t="shared" si="70"/>
        <v>68.866996</v>
      </c>
      <c r="H43" s="39">
        <f t="shared" si="71"/>
        <v>68.87</v>
      </c>
      <c r="I43" s="40">
        <f t="shared" si="54"/>
        <v>56.92</v>
      </c>
      <c r="J43" s="41">
        <f t="shared" si="72"/>
        <v>11.95</v>
      </c>
      <c r="K43" s="42">
        <f t="shared" si="73"/>
        <v>3.0040000000042255E-3</v>
      </c>
      <c r="L43" s="29"/>
    </row>
    <row r="44" spans="1:12" ht="51.75" customHeight="1" x14ac:dyDescent="0.25">
      <c r="A44" s="43" t="s">
        <v>105</v>
      </c>
      <c r="B44" s="46" t="s">
        <v>106</v>
      </c>
      <c r="C44" s="43" t="s">
        <v>94</v>
      </c>
      <c r="D44" s="36">
        <v>10</v>
      </c>
      <c r="E44" s="36">
        <f t="shared" ref="E44" si="74">0.21*D44</f>
        <v>2.1</v>
      </c>
      <c r="F44" s="37">
        <f t="shared" ref="F44" si="75">D44+E44</f>
        <v>12.1</v>
      </c>
      <c r="G44" s="38">
        <f t="shared" ref="G44" si="76">ROUND(F44/0.702804,6)</f>
        <v>17.216749</v>
      </c>
      <c r="H44" s="39">
        <f t="shared" ref="H44" si="77">ROUND(F44/0.702804,2)</f>
        <v>17.22</v>
      </c>
      <c r="I44" s="40">
        <f t="shared" si="54"/>
        <v>14.23</v>
      </c>
      <c r="J44" s="41">
        <f t="shared" ref="J44" si="78">ROUND((H44/121*21),2)</f>
        <v>2.99</v>
      </c>
      <c r="K44" s="42">
        <f t="shared" ref="K44" si="79">H44-G44</f>
        <v>3.2509999999987826E-3</v>
      </c>
      <c r="L44" s="29"/>
    </row>
    <row r="45" spans="1:12" ht="81.75" customHeight="1" x14ac:dyDescent="0.25">
      <c r="A45" s="43" t="s">
        <v>107</v>
      </c>
      <c r="B45" s="64" t="s">
        <v>108</v>
      </c>
      <c r="C45" s="43" t="s">
        <v>109</v>
      </c>
      <c r="D45" s="36">
        <v>1</v>
      </c>
      <c r="E45" s="36">
        <f t="shared" ref="E45" si="80">0.21*D45</f>
        <v>0.21</v>
      </c>
      <c r="F45" s="37">
        <f t="shared" ref="F45" si="81">D45+E45</f>
        <v>1.21</v>
      </c>
      <c r="G45" s="38">
        <f t="shared" ref="G45" si="82">ROUND(F45/0.702804,6)</f>
        <v>1.7216750000000001</v>
      </c>
      <c r="H45" s="39">
        <f t="shared" ref="H45" si="83">ROUND(F45/0.702804,2)</f>
        <v>1.72</v>
      </c>
      <c r="I45" s="40">
        <f t="shared" si="54"/>
        <v>1.42</v>
      </c>
      <c r="J45" s="41">
        <f t="shared" ref="J45" si="84">ROUND((H45/121*21),2)</f>
        <v>0.3</v>
      </c>
      <c r="K45" s="42">
        <f t="shared" ref="K45" si="85">H45-G45</f>
        <v>-1.6750000000000931E-3</v>
      </c>
      <c r="L45" s="29"/>
    </row>
    <row r="46" spans="1:12" ht="24.75" customHeight="1" x14ac:dyDescent="0.25">
      <c r="A46" s="43" t="s">
        <v>110</v>
      </c>
      <c r="B46" s="100" t="s">
        <v>111</v>
      </c>
      <c r="C46" s="100"/>
      <c r="D46" s="100"/>
      <c r="E46" s="100"/>
      <c r="F46" s="100"/>
      <c r="G46" s="100"/>
      <c r="H46" s="100"/>
      <c r="I46" s="100"/>
      <c r="J46" s="100"/>
      <c r="K46" s="100"/>
      <c r="L46" s="29"/>
    </row>
    <row r="47" spans="1:12" ht="51" customHeight="1" x14ac:dyDescent="0.25">
      <c r="A47" s="43" t="s">
        <v>112</v>
      </c>
      <c r="B47" s="64" t="s">
        <v>121</v>
      </c>
      <c r="C47" s="43" t="s">
        <v>116</v>
      </c>
      <c r="D47" s="36">
        <v>0.5</v>
      </c>
      <c r="E47" s="36">
        <f t="shared" ref="E47:E50" si="86">0.21*D47</f>
        <v>0.105</v>
      </c>
      <c r="F47" s="37">
        <f t="shared" ref="F47:F50" si="87">D47+E47</f>
        <v>0.60499999999999998</v>
      </c>
      <c r="G47" s="38">
        <f t="shared" ref="G47:G50" si="88">ROUND(F47/0.702804,6)</f>
        <v>0.86083699999999996</v>
      </c>
      <c r="H47" s="39">
        <f t="shared" ref="H47:H50" si="89">ROUND(F47/0.702804,2)</f>
        <v>0.86</v>
      </c>
      <c r="I47" s="40">
        <f t="shared" si="54"/>
        <v>0.71</v>
      </c>
      <c r="J47" s="41">
        <f t="shared" ref="J47:J50" si="90">ROUND((H47/121*21),2)</f>
        <v>0.15</v>
      </c>
      <c r="K47" s="42">
        <f t="shared" ref="K47:K50" si="91">H47-G47</f>
        <v>-8.3699999999997665E-4</v>
      </c>
      <c r="L47" s="29"/>
    </row>
    <row r="48" spans="1:12" ht="75" customHeight="1" x14ac:dyDescent="0.25">
      <c r="A48" s="43" t="s">
        <v>113</v>
      </c>
      <c r="B48" s="64" t="s">
        <v>120</v>
      </c>
      <c r="C48" s="43" t="s">
        <v>117</v>
      </c>
      <c r="D48" s="36">
        <v>0.5</v>
      </c>
      <c r="E48" s="36">
        <f t="shared" si="86"/>
        <v>0.105</v>
      </c>
      <c r="F48" s="37">
        <f t="shared" si="87"/>
        <v>0.60499999999999998</v>
      </c>
      <c r="G48" s="38">
        <f t="shared" si="88"/>
        <v>0.86083699999999996</v>
      </c>
      <c r="H48" s="39">
        <f t="shared" si="89"/>
        <v>0.86</v>
      </c>
      <c r="I48" s="40">
        <f t="shared" si="54"/>
        <v>0.71</v>
      </c>
      <c r="J48" s="41">
        <f t="shared" si="90"/>
        <v>0.15</v>
      </c>
      <c r="K48" s="42">
        <f t="shared" si="91"/>
        <v>-8.3699999999997665E-4</v>
      </c>
      <c r="L48" s="29"/>
    </row>
    <row r="49" spans="1:12" ht="98.25" customHeight="1" x14ac:dyDescent="0.25">
      <c r="A49" s="43" t="s">
        <v>114</v>
      </c>
      <c r="B49" s="64" t="s">
        <v>122</v>
      </c>
      <c r="C49" s="43" t="s">
        <v>118</v>
      </c>
      <c r="D49" s="36">
        <v>4</v>
      </c>
      <c r="E49" s="36">
        <f t="shared" si="86"/>
        <v>0.84</v>
      </c>
      <c r="F49" s="37">
        <f t="shared" si="87"/>
        <v>4.84</v>
      </c>
      <c r="G49" s="38">
        <f t="shared" si="88"/>
        <v>6.8867000000000003</v>
      </c>
      <c r="H49" s="39">
        <f t="shared" si="89"/>
        <v>6.89</v>
      </c>
      <c r="I49" s="40">
        <f t="shared" si="54"/>
        <v>5.69</v>
      </c>
      <c r="J49" s="41">
        <f t="shared" si="90"/>
        <v>1.2</v>
      </c>
      <c r="K49" s="42">
        <f t="shared" si="91"/>
        <v>3.2999999999994145E-3</v>
      </c>
      <c r="L49" s="29"/>
    </row>
    <row r="50" spans="1:12" ht="72.75" customHeight="1" x14ac:dyDescent="0.25">
      <c r="A50" s="43" t="s">
        <v>115</v>
      </c>
      <c r="B50" s="64" t="s">
        <v>123</v>
      </c>
      <c r="C50" s="43" t="s">
        <v>119</v>
      </c>
      <c r="D50" s="36">
        <v>0.4</v>
      </c>
      <c r="E50" s="36">
        <f t="shared" si="86"/>
        <v>8.4000000000000005E-2</v>
      </c>
      <c r="F50" s="37">
        <f t="shared" si="87"/>
        <v>0.48400000000000004</v>
      </c>
      <c r="G50" s="38">
        <f t="shared" si="88"/>
        <v>0.68867</v>
      </c>
      <c r="H50" s="39">
        <f t="shared" si="89"/>
        <v>0.69</v>
      </c>
      <c r="I50" s="40">
        <f t="shared" si="54"/>
        <v>0.56999999999999995</v>
      </c>
      <c r="J50" s="41">
        <f t="shared" si="90"/>
        <v>0.12</v>
      </c>
      <c r="K50" s="42">
        <f t="shared" si="91"/>
        <v>1.3299999999999423E-3</v>
      </c>
      <c r="L50" s="29"/>
    </row>
    <row r="51" spans="1:12" ht="23.25" customHeight="1" x14ac:dyDescent="0.25">
      <c r="A51" s="43" t="s">
        <v>124</v>
      </c>
      <c r="B51" s="99" t="s">
        <v>125</v>
      </c>
      <c r="C51" s="99"/>
      <c r="D51" s="99"/>
      <c r="E51" s="99"/>
      <c r="F51" s="99"/>
      <c r="G51" s="99"/>
      <c r="H51" s="99"/>
      <c r="I51" s="99"/>
      <c r="J51" s="99"/>
      <c r="K51" s="99"/>
      <c r="L51" s="29"/>
    </row>
    <row r="52" spans="1:12" ht="64.5" customHeight="1" x14ac:dyDescent="0.25">
      <c r="A52" s="70" t="s">
        <v>126</v>
      </c>
      <c r="B52" s="64" t="s">
        <v>134</v>
      </c>
      <c r="C52" s="55" t="s">
        <v>35</v>
      </c>
      <c r="D52" s="36">
        <v>0.6</v>
      </c>
      <c r="E52" s="36">
        <v>0</v>
      </c>
      <c r="F52" s="37">
        <f t="shared" ref="F52:F54" si="92">D52+E52</f>
        <v>0.6</v>
      </c>
      <c r="G52" s="38">
        <f t="shared" ref="G52:G54" si="93">ROUND(F52/0.702804,6)</f>
        <v>0.85372300000000001</v>
      </c>
      <c r="H52" s="39">
        <f t="shared" ref="H52:H54" si="94">ROUND(F52/0.702804,2)</f>
        <v>0.85</v>
      </c>
      <c r="I52" s="40">
        <f t="shared" ref="I52:I54" si="95">ROUND((H52/100*100),2)</f>
        <v>0.85</v>
      </c>
      <c r="J52" s="41">
        <v>0</v>
      </c>
      <c r="K52" s="42">
        <f t="shared" ref="K52:K54" si="96">H52-G52</f>
        <v>-3.7230000000000318E-3</v>
      </c>
      <c r="L52" s="29"/>
    </row>
    <row r="53" spans="1:12" ht="67.5" customHeight="1" x14ac:dyDescent="0.25">
      <c r="A53" s="67" t="s">
        <v>127</v>
      </c>
      <c r="B53" s="64" t="s">
        <v>135</v>
      </c>
      <c r="C53" s="55" t="s">
        <v>35</v>
      </c>
      <c r="D53" s="36">
        <v>1</v>
      </c>
      <c r="E53" s="36">
        <v>0</v>
      </c>
      <c r="F53" s="37">
        <f t="shared" si="92"/>
        <v>1</v>
      </c>
      <c r="G53" s="38">
        <f t="shared" si="93"/>
        <v>1.4228719999999999</v>
      </c>
      <c r="H53" s="39">
        <f t="shared" si="94"/>
        <v>1.42</v>
      </c>
      <c r="I53" s="40">
        <f t="shared" si="95"/>
        <v>1.42</v>
      </c>
      <c r="J53" s="41">
        <v>0</v>
      </c>
      <c r="K53" s="42">
        <f t="shared" si="96"/>
        <v>-2.8719999999999857E-3</v>
      </c>
      <c r="L53" s="29"/>
    </row>
    <row r="54" spans="1:12" ht="61.5" x14ac:dyDescent="0.25">
      <c r="A54" s="67" t="s">
        <v>128</v>
      </c>
      <c r="B54" s="64" t="s">
        <v>136</v>
      </c>
      <c r="C54" s="55" t="s">
        <v>118</v>
      </c>
      <c r="D54" s="36">
        <v>0.6</v>
      </c>
      <c r="E54" s="36">
        <v>0</v>
      </c>
      <c r="F54" s="37">
        <f t="shared" si="92"/>
        <v>0.6</v>
      </c>
      <c r="G54" s="38">
        <f t="shared" si="93"/>
        <v>0.85372300000000001</v>
      </c>
      <c r="H54" s="39">
        <f t="shared" si="94"/>
        <v>0.85</v>
      </c>
      <c r="I54" s="40">
        <f t="shared" si="95"/>
        <v>0.85</v>
      </c>
      <c r="J54" s="41">
        <v>0</v>
      </c>
      <c r="K54" s="42">
        <f t="shared" si="96"/>
        <v>-3.7230000000000318E-3</v>
      </c>
      <c r="L54" s="29"/>
    </row>
    <row r="55" spans="1:12" ht="61.5" x14ac:dyDescent="0.25">
      <c r="A55" s="67" t="s">
        <v>129</v>
      </c>
      <c r="B55" s="64" t="s">
        <v>137</v>
      </c>
      <c r="C55" s="55" t="s">
        <v>118</v>
      </c>
      <c r="D55" s="36">
        <v>1</v>
      </c>
      <c r="E55" s="36">
        <v>0</v>
      </c>
      <c r="F55" s="37">
        <f t="shared" ref="F55:F57" si="97">D55+E55</f>
        <v>1</v>
      </c>
      <c r="G55" s="38">
        <f t="shared" ref="G55:G57" si="98">ROUND(F55/0.702804,6)</f>
        <v>1.4228719999999999</v>
      </c>
      <c r="H55" s="39">
        <f t="shared" ref="H55:H57" si="99">ROUND(F55/0.702804,2)</f>
        <v>1.42</v>
      </c>
      <c r="I55" s="40">
        <f t="shared" ref="I55:I57" si="100">ROUND((H55/100*100),2)</f>
        <v>1.42</v>
      </c>
      <c r="J55" s="41">
        <v>0</v>
      </c>
      <c r="K55" s="42">
        <f t="shared" ref="K55:K57" si="101">H55-G55</f>
        <v>-2.8719999999999857E-3</v>
      </c>
      <c r="L55" s="29"/>
    </row>
    <row r="56" spans="1:12" ht="39" x14ac:dyDescent="0.25">
      <c r="A56" s="67" t="s">
        <v>130</v>
      </c>
      <c r="B56" s="64" t="s">
        <v>138</v>
      </c>
      <c r="C56" s="55" t="s">
        <v>116</v>
      </c>
      <c r="D56" s="36">
        <v>4</v>
      </c>
      <c r="E56" s="36">
        <v>0</v>
      </c>
      <c r="F56" s="37">
        <f t="shared" si="97"/>
        <v>4</v>
      </c>
      <c r="G56" s="38">
        <f t="shared" si="98"/>
        <v>5.6914870000000004</v>
      </c>
      <c r="H56" s="39">
        <f t="shared" si="99"/>
        <v>5.69</v>
      </c>
      <c r="I56" s="40">
        <f t="shared" si="100"/>
        <v>5.69</v>
      </c>
      <c r="J56" s="41">
        <v>0</v>
      </c>
      <c r="K56" s="42">
        <f t="shared" si="101"/>
        <v>-1.4870000000000161E-3</v>
      </c>
      <c r="L56" s="29"/>
    </row>
    <row r="57" spans="1:12" ht="51" x14ac:dyDescent="0.25">
      <c r="A57" s="67" t="s">
        <v>131</v>
      </c>
      <c r="B57" s="64" t="s">
        <v>139</v>
      </c>
      <c r="C57" s="43" t="s">
        <v>119</v>
      </c>
      <c r="D57" s="36">
        <v>0.4</v>
      </c>
      <c r="E57" s="36">
        <v>0</v>
      </c>
      <c r="F57" s="37">
        <f t="shared" si="97"/>
        <v>0.4</v>
      </c>
      <c r="G57" s="38">
        <f t="shared" si="98"/>
        <v>0.56914900000000002</v>
      </c>
      <c r="H57" s="39">
        <f t="shared" si="99"/>
        <v>0.56999999999999995</v>
      </c>
      <c r="I57" s="40">
        <f t="shared" si="100"/>
        <v>0.56999999999999995</v>
      </c>
      <c r="J57" s="41">
        <v>0</v>
      </c>
      <c r="K57" s="42">
        <f t="shared" si="101"/>
        <v>8.5099999999993514E-4</v>
      </c>
      <c r="L57" s="29"/>
    </row>
    <row r="58" spans="1:12" ht="73.5" x14ac:dyDescent="0.25">
      <c r="A58" s="67" t="s">
        <v>132</v>
      </c>
      <c r="B58" s="64" t="s">
        <v>140</v>
      </c>
      <c r="C58" s="55" t="s">
        <v>142</v>
      </c>
      <c r="D58" s="36">
        <v>1</v>
      </c>
      <c r="E58" s="36">
        <v>0</v>
      </c>
      <c r="F58" s="37">
        <f t="shared" ref="F58:F59" si="102">D58+E58</f>
        <v>1</v>
      </c>
      <c r="G58" s="38">
        <f t="shared" ref="G58:G59" si="103">ROUND(F58/0.702804,6)</f>
        <v>1.4228719999999999</v>
      </c>
      <c r="H58" s="39">
        <f t="shared" ref="H58:H59" si="104">ROUND(F58/0.702804,2)</f>
        <v>1.42</v>
      </c>
      <c r="I58" s="40">
        <f t="shared" ref="I58:I59" si="105">ROUND((H58/100*100),2)</f>
        <v>1.42</v>
      </c>
      <c r="J58" s="41">
        <v>0</v>
      </c>
      <c r="K58" s="42">
        <f t="shared" ref="K58:K59" si="106">H58-G58</f>
        <v>-2.8719999999999857E-3</v>
      </c>
      <c r="L58" s="29"/>
    </row>
    <row r="59" spans="1:12" ht="73.5" x14ac:dyDescent="0.25">
      <c r="A59" s="67" t="s">
        <v>133</v>
      </c>
      <c r="B59" s="64" t="s">
        <v>141</v>
      </c>
      <c r="C59" s="47" t="s">
        <v>143</v>
      </c>
      <c r="D59" s="36">
        <v>1</v>
      </c>
      <c r="E59" s="36">
        <v>0</v>
      </c>
      <c r="F59" s="37">
        <f t="shared" si="102"/>
        <v>1</v>
      </c>
      <c r="G59" s="38">
        <f t="shared" si="103"/>
        <v>1.4228719999999999</v>
      </c>
      <c r="H59" s="39">
        <f t="shared" si="104"/>
        <v>1.42</v>
      </c>
      <c r="I59" s="40">
        <f t="shared" si="105"/>
        <v>1.42</v>
      </c>
      <c r="J59" s="41">
        <v>0</v>
      </c>
      <c r="K59" s="42">
        <f t="shared" si="106"/>
        <v>-2.8719999999999857E-3</v>
      </c>
      <c r="L59" s="29"/>
    </row>
    <row r="60" spans="1:12" x14ac:dyDescent="0.25">
      <c r="A60" s="43" t="s">
        <v>148</v>
      </c>
      <c r="B60" s="101" t="s">
        <v>144</v>
      </c>
      <c r="C60" s="101"/>
      <c r="D60" s="99"/>
      <c r="E60" s="99"/>
      <c r="F60" s="99"/>
      <c r="G60" s="99"/>
      <c r="H60" s="99"/>
      <c r="I60" s="99"/>
      <c r="J60" s="99"/>
      <c r="K60" s="99"/>
      <c r="L60" s="29"/>
    </row>
    <row r="61" spans="1:12" ht="25.5" x14ac:dyDescent="0.25">
      <c r="A61" s="70" t="s">
        <v>149</v>
      </c>
      <c r="B61" s="64" t="s">
        <v>146</v>
      </c>
      <c r="C61" s="43" t="s">
        <v>145</v>
      </c>
      <c r="D61" s="56">
        <v>2</v>
      </c>
      <c r="E61" s="36">
        <v>0</v>
      </c>
      <c r="F61" s="37">
        <f t="shared" ref="F61:F62" si="107">D61+E61</f>
        <v>2</v>
      </c>
      <c r="G61" s="38">
        <f t="shared" ref="G61:G62" si="108">ROUND(F61/0.702804,6)</f>
        <v>2.8457439999999998</v>
      </c>
      <c r="H61" s="39">
        <f t="shared" ref="H61:H62" si="109">ROUND(F61/0.702804,2)</f>
        <v>2.85</v>
      </c>
      <c r="I61" s="40">
        <f t="shared" ref="I61:I62" si="110">ROUND((H61/100*100),2)</f>
        <v>2.85</v>
      </c>
      <c r="J61" s="41">
        <v>0</v>
      </c>
      <c r="K61" s="42">
        <f t="shared" ref="K61:K62" si="111">H61-G61</f>
        <v>4.2560000000002596E-3</v>
      </c>
      <c r="L61" s="29"/>
    </row>
    <row r="62" spans="1:12" ht="25.5" x14ac:dyDescent="0.25">
      <c r="A62" s="67" t="s">
        <v>150</v>
      </c>
      <c r="B62" s="68" t="s">
        <v>147</v>
      </c>
      <c r="C62" s="69" t="s">
        <v>145</v>
      </c>
      <c r="D62" s="56">
        <v>2</v>
      </c>
      <c r="E62" s="36">
        <v>0</v>
      </c>
      <c r="F62" s="37">
        <f t="shared" si="107"/>
        <v>2</v>
      </c>
      <c r="G62" s="38">
        <f t="shared" si="108"/>
        <v>2.8457439999999998</v>
      </c>
      <c r="H62" s="39">
        <f t="shared" si="109"/>
        <v>2.85</v>
      </c>
      <c r="I62" s="40">
        <f t="shared" si="110"/>
        <v>2.85</v>
      </c>
      <c r="J62" s="41">
        <v>0</v>
      </c>
      <c r="K62" s="42">
        <f t="shared" si="111"/>
        <v>4.2560000000002596E-3</v>
      </c>
      <c r="L62" s="29"/>
    </row>
    <row r="63" spans="1:12" ht="37.5" x14ac:dyDescent="0.25">
      <c r="A63" s="70" t="s">
        <v>151</v>
      </c>
      <c r="B63" s="71" t="s">
        <v>156</v>
      </c>
      <c r="C63" s="43" t="s">
        <v>155</v>
      </c>
      <c r="D63" s="56">
        <v>0.5</v>
      </c>
      <c r="E63" s="36">
        <v>0</v>
      </c>
      <c r="F63" s="37">
        <f t="shared" ref="F63:F64" si="112">D63+E63</f>
        <v>0.5</v>
      </c>
      <c r="G63" s="38">
        <f t="shared" ref="G63:G64" si="113">ROUND(F63/0.702804,6)</f>
        <v>0.71143599999999996</v>
      </c>
      <c r="H63" s="39">
        <f t="shared" ref="H63:H64" si="114">ROUND(F63/0.702804,2)</f>
        <v>0.71</v>
      </c>
      <c r="I63" s="40">
        <f t="shared" ref="I63:I64" si="115">ROUND((H63/100*100),2)</f>
        <v>0.71</v>
      </c>
      <c r="J63" s="41">
        <v>0</v>
      </c>
      <c r="K63" s="42">
        <f t="shared" ref="K63:K64" si="116">H63-G63</f>
        <v>-1.4359999999999928E-3</v>
      </c>
      <c r="L63" s="29"/>
    </row>
    <row r="64" spans="1:12" ht="25.5" x14ac:dyDescent="0.25">
      <c r="A64" s="67" t="s">
        <v>152</v>
      </c>
      <c r="B64" s="71" t="s">
        <v>157</v>
      </c>
      <c r="C64" s="43" t="s">
        <v>154</v>
      </c>
      <c r="D64" s="56">
        <v>0.2</v>
      </c>
      <c r="E64" s="36">
        <v>0</v>
      </c>
      <c r="F64" s="37">
        <f t="shared" si="112"/>
        <v>0.2</v>
      </c>
      <c r="G64" s="38">
        <f t="shared" si="113"/>
        <v>0.28457399999999999</v>
      </c>
      <c r="H64" s="39">
        <f t="shared" si="114"/>
        <v>0.28000000000000003</v>
      </c>
      <c r="I64" s="40">
        <f t="shared" si="115"/>
        <v>0.28000000000000003</v>
      </c>
      <c r="J64" s="41">
        <v>0</v>
      </c>
      <c r="K64" s="42">
        <f t="shared" si="116"/>
        <v>-4.573999999999967E-3</v>
      </c>
      <c r="L64" s="29"/>
    </row>
    <row r="65" spans="1:12" ht="25.5" x14ac:dyDescent="0.25">
      <c r="A65" s="67" t="s">
        <v>153</v>
      </c>
      <c r="B65" s="71" t="s">
        <v>158</v>
      </c>
      <c r="C65" s="43" t="s">
        <v>154</v>
      </c>
      <c r="D65" s="56">
        <v>0.15</v>
      </c>
      <c r="E65" s="36">
        <v>0</v>
      </c>
      <c r="F65" s="37">
        <f t="shared" ref="F65" si="117">D65+E65</f>
        <v>0.15</v>
      </c>
      <c r="G65" s="38">
        <f t="shared" ref="G65" si="118">ROUND(F65/0.702804,6)</f>
        <v>0.21343100000000001</v>
      </c>
      <c r="H65" s="39">
        <f t="shared" ref="H65" si="119">ROUND(F65/0.702804,2)</f>
        <v>0.21</v>
      </c>
      <c r="I65" s="40">
        <f t="shared" ref="I65" si="120">ROUND((H65/100*100),2)</f>
        <v>0.21</v>
      </c>
      <c r="J65" s="41">
        <v>0</v>
      </c>
      <c r="K65" s="42">
        <f t="shared" ref="K65" si="121">H65-G65</f>
        <v>-3.4310000000000174E-3</v>
      </c>
      <c r="L65" s="29"/>
    </row>
    <row r="66" spans="1:12" x14ac:dyDescent="0.25">
      <c r="A66" s="43" t="s">
        <v>159</v>
      </c>
      <c r="B66" s="101" t="s">
        <v>169</v>
      </c>
      <c r="C66" s="101"/>
      <c r="D66" s="99"/>
      <c r="E66" s="99"/>
      <c r="F66" s="99"/>
      <c r="G66" s="99"/>
      <c r="H66" s="99"/>
      <c r="I66" s="99"/>
      <c r="J66" s="99"/>
      <c r="K66" s="99"/>
      <c r="L66" s="29"/>
    </row>
    <row r="67" spans="1:12" ht="73.5" x14ac:dyDescent="0.25">
      <c r="A67" s="70" t="s">
        <v>160</v>
      </c>
      <c r="B67" s="71" t="s">
        <v>173</v>
      </c>
      <c r="C67" s="43" t="s">
        <v>170</v>
      </c>
      <c r="D67" s="56">
        <v>1</v>
      </c>
      <c r="E67" s="36">
        <v>0</v>
      </c>
      <c r="F67" s="37">
        <f t="shared" ref="F67:F71" si="122">D67+E67</f>
        <v>1</v>
      </c>
      <c r="G67" s="38">
        <f t="shared" ref="G67:G71" si="123">ROUND(F67/0.702804,6)</f>
        <v>1.4228719999999999</v>
      </c>
      <c r="H67" s="39">
        <f t="shared" ref="H67:H71" si="124">ROUND(F67/0.702804,2)</f>
        <v>1.42</v>
      </c>
      <c r="I67" s="40">
        <f t="shared" ref="I67:I71" si="125">ROUND((H67/100*100),2)</f>
        <v>1.42</v>
      </c>
      <c r="J67" s="41">
        <v>0</v>
      </c>
      <c r="K67" s="42">
        <f t="shared" ref="K67:K71" si="126">H67-G67</f>
        <v>-2.8719999999999857E-3</v>
      </c>
      <c r="L67" s="29"/>
    </row>
    <row r="68" spans="1:12" ht="73.5" x14ac:dyDescent="0.25">
      <c r="A68" s="67" t="s">
        <v>161</v>
      </c>
      <c r="B68" s="71" t="s">
        <v>174</v>
      </c>
      <c r="C68" s="43" t="s">
        <v>171</v>
      </c>
      <c r="D68" s="56">
        <v>0.1</v>
      </c>
      <c r="E68" s="36">
        <v>0</v>
      </c>
      <c r="F68" s="37">
        <f t="shared" si="122"/>
        <v>0.1</v>
      </c>
      <c r="G68" s="38">
        <f t="shared" si="123"/>
        <v>0.142287</v>
      </c>
      <c r="H68" s="39">
        <f t="shared" si="124"/>
        <v>0.14000000000000001</v>
      </c>
      <c r="I68" s="40">
        <f t="shared" si="125"/>
        <v>0.14000000000000001</v>
      </c>
      <c r="J68" s="41">
        <v>0</v>
      </c>
      <c r="K68" s="42">
        <f t="shared" si="126"/>
        <v>-2.2869999999999835E-3</v>
      </c>
      <c r="L68" s="29"/>
    </row>
    <row r="69" spans="1:12" ht="73.5" x14ac:dyDescent="0.25">
      <c r="A69" s="70" t="s">
        <v>162</v>
      </c>
      <c r="B69" s="71" t="s">
        <v>175</v>
      </c>
      <c r="C69" s="43" t="s">
        <v>171</v>
      </c>
      <c r="D69" s="56">
        <v>0.5</v>
      </c>
      <c r="E69" s="36">
        <v>0</v>
      </c>
      <c r="F69" s="37">
        <f t="shared" si="122"/>
        <v>0.5</v>
      </c>
      <c r="G69" s="38">
        <f t="shared" si="123"/>
        <v>0.71143599999999996</v>
      </c>
      <c r="H69" s="39">
        <f t="shared" si="124"/>
        <v>0.71</v>
      </c>
      <c r="I69" s="40">
        <f t="shared" si="125"/>
        <v>0.71</v>
      </c>
      <c r="J69" s="41">
        <v>0</v>
      </c>
      <c r="K69" s="42">
        <f t="shared" si="126"/>
        <v>-1.4359999999999928E-3</v>
      </c>
      <c r="L69" s="29"/>
    </row>
    <row r="70" spans="1:12" ht="73.5" x14ac:dyDescent="0.25">
      <c r="A70" s="67" t="s">
        <v>163</v>
      </c>
      <c r="B70" s="71" t="s">
        <v>176</v>
      </c>
      <c r="C70" s="43" t="s">
        <v>142</v>
      </c>
      <c r="D70" s="56">
        <v>1</v>
      </c>
      <c r="E70" s="36">
        <v>0</v>
      </c>
      <c r="F70" s="37">
        <f t="shared" si="122"/>
        <v>1</v>
      </c>
      <c r="G70" s="38">
        <f t="shared" si="123"/>
        <v>1.4228719999999999</v>
      </c>
      <c r="H70" s="39">
        <f t="shared" si="124"/>
        <v>1.42</v>
      </c>
      <c r="I70" s="40">
        <f t="shared" si="125"/>
        <v>1.42</v>
      </c>
      <c r="J70" s="41">
        <v>0</v>
      </c>
      <c r="K70" s="42">
        <f t="shared" si="126"/>
        <v>-2.8719999999999857E-3</v>
      </c>
      <c r="L70" s="29"/>
    </row>
    <row r="71" spans="1:12" ht="60" customHeight="1" x14ac:dyDescent="0.25">
      <c r="A71" s="67" t="s">
        <v>164</v>
      </c>
      <c r="B71" s="71" t="s">
        <v>177</v>
      </c>
      <c r="C71" s="43" t="s">
        <v>172</v>
      </c>
      <c r="D71" s="56">
        <v>1</v>
      </c>
      <c r="E71" s="36">
        <v>0</v>
      </c>
      <c r="F71" s="37">
        <f t="shared" si="122"/>
        <v>1</v>
      </c>
      <c r="G71" s="38">
        <f t="shared" si="123"/>
        <v>1.4228719999999999</v>
      </c>
      <c r="H71" s="39">
        <f t="shared" si="124"/>
        <v>1.42</v>
      </c>
      <c r="I71" s="40">
        <f t="shared" si="125"/>
        <v>1.42</v>
      </c>
      <c r="J71" s="41">
        <v>0</v>
      </c>
      <c r="K71" s="42">
        <f t="shared" si="126"/>
        <v>-2.8719999999999857E-3</v>
      </c>
      <c r="L71" s="29"/>
    </row>
    <row r="72" spans="1:12" ht="37.5" x14ac:dyDescent="0.25">
      <c r="A72" s="67" t="s">
        <v>165</v>
      </c>
      <c r="B72" s="71" t="s">
        <v>178</v>
      </c>
      <c r="C72" s="43" t="s">
        <v>154</v>
      </c>
      <c r="D72" s="56">
        <v>0.04</v>
      </c>
      <c r="E72" s="36">
        <v>0</v>
      </c>
      <c r="F72" s="37">
        <f t="shared" ref="F72:F75" si="127">D72+E72</f>
        <v>0.04</v>
      </c>
      <c r="G72" s="38">
        <f t="shared" ref="G72:G75" si="128">ROUND(F72/0.702804,6)</f>
        <v>5.6915E-2</v>
      </c>
      <c r="H72" s="39">
        <f t="shared" ref="H72:H75" si="129">ROUND(F72/0.702804,2)</f>
        <v>0.06</v>
      </c>
      <c r="I72" s="40">
        <f t="shared" ref="I72:I75" si="130">ROUND((H72/100*100),2)</f>
        <v>0.06</v>
      </c>
      <c r="J72" s="41">
        <v>0</v>
      </c>
      <c r="K72" s="42">
        <f t="shared" ref="K72:K75" si="131">H72-G72</f>
        <v>3.0849999999999975E-3</v>
      </c>
      <c r="L72" s="29"/>
    </row>
    <row r="73" spans="1:12" ht="37.5" x14ac:dyDescent="0.25">
      <c r="A73" s="70" t="s">
        <v>166</v>
      </c>
      <c r="B73" s="71" t="s">
        <v>179</v>
      </c>
      <c r="C73" s="43" t="s">
        <v>154</v>
      </c>
      <c r="D73" s="56">
        <v>0.08</v>
      </c>
      <c r="E73" s="36">
        <v>0</v>
      </c>
      <c r="F73" s="37">
        <f t="shared" si="127"/>
        <v>0.08</v>
      </c>
      <c r="G73" s="38">
        <f t="shared" si="128"/>
        <v>0.11383</v>
      </c>
      <c r="H73" s="39">
        <f t="shared" si="129"/>
        <v>0.11</v>
      </c>
      <c r="I73" s="40">
        <f t="shared" si="130"/>
        <v>0.11</v>
      </c>
      <c r="J73" s="41">
        <v>0</v>
      </c>
      <c r="K73" s="42">
        <f t="shared" si="131"/>
        <v>-3.8300000000000001E-3</v>
      </c>
      <c r="L73" s="29"/>
    </row>
    <row r="74" spans="1:12" ht="37.5" x14ac:dyDescent="0.25">
      <c r="A74" s="67" t="s">
        <v>167</v>
      </c>
      <c r="B74" s="71" t="s">
        <v>180</v>
      </c>
      <c r="C74" s="43" t="s">
        <v>154</v>
      </c>
      <c r="D74" s="56">
        <v>0.5</v>
      </c>
      <c r="E74" s="36">
        <v>0</v>
      </c>
      <c r="F74" s="37">
        <f t="shared" si="127"/>
        <v>0.5</v>
      </c>
      <c r="G74" s="38">
        <f t="shared" si="128"/>
        <v>0.71143599999999996</v>
      </c>
      <c r="H74" s="39">
        <f t="shared" si="129"/>
        <v>0.71</v>
      </c>
      <c r="I74" s="40">
        <f t="shared" si="130"/>
        <v>0.71</v>
      </c>
      <c r="J74" s="41">
        <v>0</v>
      </c>
      <c r="K74" s="42">
        <f t="shared" si="131"/>
        <v>-1.4359999999999928E-3</v>
      </c>
      <c r="L74" s="29"/>
    </row>
    <row r="75" spans="1:12" ht="49.5" x14ac:dyDescent="0.25">
      <c r="A75" s="72" t="s">
        <v>168</v>
      </c>
      <c r="B75" s="71" t="s">
        <v>181</v>
      </c>
      <c r="C75" s="43" t="s">
        <v>154</v>
      </c>
      <c r="D75" s="73">
        <v>0.1</v>
      </c>
      <c r="E75" s="74">
        <v>0</v>
      </c>
      <c r="F75" s="75">
        <f t="shared" si="127"/>
        <v>0.1</v>
      </c>
      <c r="G75" s="76">
        <f t="shared" si="128"/>
        <v>0.142287</v>
      </c>
      <c r="H75" s="77">
        <f t="shared" si="129"/>
        <v>0.14000000000000001</v>
      </c>
      <c r="I75" s="78">
        <f t="shared" si="130"/>
        <v>0.14000000000000001</v>
      </c>
      <c r="J75" s="79">
        <v>0</v>
      </c>
      <c r="K75" s="80">
        <f t="shared" si="131"/>
        <v>-2.2869999999999835E-3</v>
      </c>
      <c r="L75" s="29"/>
    </row>
    <row r="76" spans="1:12" x14ac:dyDescent="0.25">
      <c r="A76" s="43" t="s">
        <v>185</v>
      </c>
      <c r="B76" s="101" t="s">
        <v>182</v>
      </c>
      <c r="C76" s="101"/>
      <c r="D76" s="99"/>
      <c r="E76" s="99"/>
      <c r="F76" s="99"/>
      <c r="G76" s="99"/>
      <c r="H76" s="99"/>
      <c r="I76" s="99"/>
      <c r="J76" s="99"/>
      <c r="K76" s="99"/>
      <c r="L76" s="29"/>
    </row>
    <row r="77" spans="1:12" ht="37.5" x14ac:dyDescent="0.25">
      <c r="A77" s="70" t="s">
        <v>186</v>
      </c>
      <c r="B77" s="71" t="s">
        <v>183</v>
      </c>
      <c r="C77" s="71" t="s">
        <v>154</v>
      </c>
      <c r="D77" s="56">
        <v>0.08</v>
      </c>
      <c r="E77" s="36">
        <v>0</v>
      </c>
      <c r="F77" s="37">
        <f t="shared" ref="F77:F78" si="132">D77+E77</f>
        <v>0.08</v>
      </c>
      <c r="G77" s="38">
        <f t="shared" ref="G77:G78" si="133">ROUND(F77/0.702804,6)</f>
        <v>0.11383</v>
      </c>
      <c r="H77" s="39">
        <f t="shared" ref="H77:H78" si="134">ROUND(F77/0.702804,2)</f>
        <v>0.11</v>
      </c>
      <c r="I77" s="40">
        <f t="shared" ref="I77:I78" si="135">ROUND((H77/100*100),2)</f>
        <v>0.11</v>
      </c>
      <c r="J77" s="41">
        <v>0</v>
      </c>
      <c r="K77" s="42">
        <f t="shared" ref="K77:K78" si="136">H77-G77</f>
        <v>-3.8300000000000001E-3</v>
      </c>
      <c r="L77" s="29"/>
    </row>
    <row r="78" spans="1:12" ht="37.5" x14ac:dyDescent="0.25">
      <c r="A78" s="67" t="s">
        <v>187</v>
      </c>
      <c r="B78" s="71" t="s">
        <v>184</v>
      </c>
      <c r="C78" s="71" t="s">
        <v>154</v>
      </c>
      <c r="D78" s="56">
        <v>0.3</v>
      </c>
      <c r="E78" s="36">
        <v>0</v>
      </c>
      <c r="F78" s="37">
        <f t="shared" si="132"/>
        <v>0.3</v>
      </c>
      <c r="G78" s="38">
        <f t="shared" si="133"/>
        <v>0.42686200000000002</v>
      </c>
      <c r="H78" s="39">
        <f t="shared" si="134"/>
        <v>0.43</v>
      </c>
      <c r="I78" s="40">
        <f t="shared" si="135"/>
        <v>0.43</v>
      </c>
      <c r="J78" s="41">
        <v>0</v>
      </c>
      <c r="K78" s="42">
        <f t="shared" si="136"/>
        <v>3.1379999999999741E-3</v>
      </c>
      <c r="L78" s="29"/>
    </row>
    <row r="79" spans="1:12" ht="21" customHeight="1" x14ac:dyDescent="0.25">
      <c r="A79" s="43" t="s">
        <v>188</v>
      </c>
      <c r="B79" s="99" t="s">
        <v>194</v>
      </c>
      <c r="C79" s="99"/>
      <c r="D79" s="99"/>
      <c r="E79" s="99"/>
      <c r="F79" s="99"/>
      <c r="G79" s="99"/>
      <c r="H79" s="99"/>
      <c r="I79" s="99"/>
      <c r="J79" s="99"/>
      <c r="K79" s="99"/>
      <c r="L79" s="29"/>
    </row>
    <row r="80" spans="1:12" ht="110.25" customHeight="1" x14ac:dyDescent="0.25">
      <c r="A80" s="67" t="s">
        <v>189</v>
      </c>
      <c r="B80" s="71" t="s">
        <v>195</v>
      </c>
      <c r="C80" s="43" t="s">
        <v>155</v>
      </c>
      <c r="D80" s="56">
        <v>5</v>
      </c>
      <c r="E80" s="36">
        <f t="shared" ref="E80:E83" si="137">0.21*D80</f>
        <v>1.05</v>
      </c>
      <c r="F80" s="37">
        <f t="shared" ref="F80:F84" si="138">D80+E80</f>
        <v>6.05</v>
      </c>
      <c r="G80" s="38">
        <f t="shared" ref="G80:G84" si="139">ROUND(F80/0.702804,6)</f>
        <v>8.6083739999999995</v>
      </c>
      <c r="H80" s="39">
        <f t="shared" ref="H80:H84" si="140">ROUND(F80/0.702804,2)</f>
        <v>8.61</v>
      </c>
      <c r="I80" s="40">
        <f>ROUND((H80/121*100),2)</f>
        <v>7.12</v>
      </c>
      <c r="J80" s="41">
        <f>ROUND((H80/121*21),2)</f>
        <v>1.49</v>
      </c>
      <c r="K80" s="42">
        <f t="shared" ref="K80:K84" si="141">H80-G80</f>
        <v>1.6259999999999053E-3</v>
      </c>
      <c r="L80" s="29"/>
    </row>
    <row r="81" spans="1:14" ht="57.75" customHeight="1" x14ac:dyDescent="0.25">
      <c r="A81" s="67" t="s">
        <v>190</v>
      </c>
      <c r="B81" s="71" t="s">
        <v>196</v>
      </c>
      <c r="C81" s="43" t="s">
        <v>197</v>
      </c>
      <c r="D81" s="56">
        <v>0.6</v>
      </c>
      <c r="E81" s="36">
        <f t="shared" si="137"/>
        <v>0.126</v>
      </c>
      <c r="F81" s="37">
        <f t="shared" si="138"/>
        <v>0.72599999999999998</v>
      </c>
      <c r="G81" s="38">
        <f t="shared" si="139"/>
        <v>1.033005</v>
      </c>
      <c r="H81" s="39">
        <f t="shared" si="140"/>
        <v>1.03</v>
      </c>
      <c r="I81" s="40">
        <f t="shared" ref="I81:I84" si="142">ROUND((H81/121*100),2)</f>
        <v>0.85</v>
      </c>
      <c r="J81" s="41">
        <f t="shared" ref="J81:J84" si="143">ROUND((H81/121*21),2)</f>
        <v>0.18</v>
      </c>
      <c r="K81" s="42">
        <f t="shared" si="141"/>
        <v>-3.0049999999999244E-3</v>
      </c>
      <c r="L81" s="29"/>
    </row>
    <row r="82" spans="1:14" ht="49.5" customHeight="1" x14ac:dyDescent="0.25">
      <c r="A82" s="67" t="s">
        <v>191</v>
      </c>
      <c r="B82" s="71" t="s">
        <v>198</v>
      </c>
      <c r="C82" s="43" t="s">
        <v>199</v>
      </c>
      <c r="D82" s="56">
        <v>20</v>
      </c>
      <c r="E82" s="36">
        <f t="shared" si="137"/>
        <v>4.2</v>
      </c>
      <c r="F82" s="37">
        <f t="shared" si="138"/>
        <v>24.2</v>
      </c>
      <c r="G82" s="38">
        <f t="shared" si="139"/>
        <v>34.433498</v>
      </c>
      <c r="H82" s="39">
        <f t="shared" si="140"/>
        <v>34.43</v>
      </c>
      <c r="I82" s="40">
        <f t="shared" si="142"/>
        <v>28.45</v>
      </c>
      <c r="J82" s="41">
        <f t="shared" si="143"/>
        <v>5.98</v>
      </c>
      <c r="K82" s="42">
        <f t="shared" si="141"/>
        <v>-3.4980000000004452E-3</v>
      </c>
      <c r="L82" s="29"/>
    </row>
    <row r="83" spans="1:14" ht="116.25" customHeight="1" x14ac:dyDescent="0.25">
      <c r="A83" s="67" t="s">
        <v>192</v>
      </c>
      <c r="B83" s="71" t="s">
        <v>200</v>
      </c>
      <c r="C83" s="43" t="s">
        <v>201</v>
      </c>
      <c r="D83" s="56">
        <v>0.3</v>
      </c>
      <c r="E83" s="36">
        <f t="shared" si="137"/>
        <v>6.3E-2</v>
      </c>
      <c r="F83" s="37">
        <f t="shared" si="138"/>
        <v>0.36299999999999999</v>
      </c>
      <c r="G83" s="38">
        <f t="shared" si="139"/>
        <v>0.51650200000000002</v>
      </c>
      <c r="H83" s="39">
        <f t="shared" si="140"/>
        <v>0.52</v>
      </c>
      <c r="I83" s="40">
        <f t="shared" si="142"/>
        <v>0.43</v>
      </c>
      <c r="J83" s="41">
        <f t="shared" si="143"/>
        <v>0.09</v>
      </c>
      <c r="K83" s="42">
        <f t="shared" si="141"/>
        <v>3.4980000000000011E-3</v>
      </c>
      <c r="L83" s="29"/>
      <c r="M83" s="22"/>
      <c r="N83" s="22"/>
    </row>
    <row r="84" spans="1:14" ht="51.75" customHeight="1" x14ac:dyDescent="0.25">
      <c r="A84" s="67" t="s">
        <v>193</v>
      </c>
      <c r="B84" s="71" t="s">
        <v>202</v>
      </c>
      <c r="C84" s="43" t="s">
        <v>203</v>
      </c>
      <c r="D84" s="56">
        <v>2</v>
      </c>
      <c r="E84" s="36">
        <v>0</v>
      </c>
      <c r="F84" s="37">
        <f t="shared" si="138"/>
        <v>2</v>
      </c>
      <c r="G84" s="38">
        <f t="shared" si="139"/>
        <v>2.8457439999999998</v>
      </c>
      <c r="H84" s="39">
        <f t="shared" si="140"/>
        <v>2.85</v>
      </c>
      <c r="I84" s="40">
        <f t="shared" si="142"/>
        <v>2.36</v>
      </c>
      <c r="J84" s="41">
        <f t="shared" si="143"/>
        <v>0.49</v>
      </c>
      <c r="K84" s="42">
        <f t="shared" si="141"/>
        <v>4.2560000000002596E-3</v>
      </c>
      <c r="L84" s="29"/>
    </row>
    <row r="85" spans="1:14" ht="36.75" customHeight="1" x14ac:dyDescent="0.25">
      <c r="A85" s="63"/>
      <c r="B85" s="81"/>
      <c r="C85" s="63"/>
      <c r="D85" s="57"/>
      <c r="E85" s="57"/>
      <c r="F85" s="58"/>
      <c r="G85" s="59"/>
      <c r="H85" s="60"/>
      <c r="I85" s="61"/>
      <c r="J85" s="62"/>
      <c r="K85" s="82"/>
      <c r="L85" s="29"/>
    </row>
    <row r="86" spans="1:14" ht="33.75" customHeight="1" x14ac:dyDescent="0.25">
      <c r="A86" s="4" t="s">
        <v>204</v>
      </c>
      <c r="B86" s="5"/>
      <c r="C86" s="23"/>
      <c r="D86" s="24"/>
      <c r="E86" s="24"/>
      <c r="F86" s="24"/>
      <c r="G86" s="24"/>
      <c r="H86" s="25"/>
      <c r="I86" s="25"/>
      <c r="J86" s="25"/>
      <c r="K86" s="3"/>
      <c r="L86" s="29"/>
    </row>
    <row r="87" spans="1:14" ht="115.5" customHeight="1" x14ac:dyDescent="0.25">
      <c r="A87" s="93" t="s">
        <v>209</v>
      </c>
      <c r="B87" s="93"/>
      <c r="C87" s="93"/>
      <c r="D87" s="93"/>
      <c r="E87" s="93"/>
      <c r="F87" s="93"/>
      <c r="G87" s="93"/>
      <c r="H87" s="94"/>
      <c r="I87" s="94"/>
      <c r="J87" s="94"/>
      <c r="K87" s="94"/>
      <c r="L87" s="29"/>
    </row>
    <row r="88" spans="1:14" ht="16.5" customHeight="1" x14ac:dyDescent="0.25">
      <c r="A88" s="6"/>
      <c r="B88" s="7"/>
      <c r="C88" s="7"/>
      <c r="D88" s="26"/>
      <c r="E88" s="26"/>
      <c r="F88" s="26"/>
      <c r="G88" s="26"/>
      <c r="H88" s="8"/>
      <c r="I88" s="8"/>
      <c r="J88" s="8"/>
      <c r="K88" s="8"/>
    </row>
    <row r="89" spans="1:14" ht="15.75" x14ac:dyDescent="0.25">
      <c r="B89" s="9" t="s">
        <v>205</v>
      </c>
      <c r="C89" s="9" t="s">
        <v>206</v>
      </c>
      <c r="D89" s="9"/>
      <c r="E89" s="9" t="s">
        <v>207</v>
      </c>
      <c r="F89" s="9"/>
      <c r="G89" s="9"/>
      <c r="H89" s="95"/>
      <c r="I89" s="95"/>
      <c r="J89" s="95"/>
      <c r="K89" s="95"/>
    </row>
    <row r="90" spans="1:14" ht="15.75" x14ac:dyDescent="0.25">
      <c r="B90" s="9"/>
      <c r="C90" s="9"/>
      <c r="D90" s="9"/>
      <c r="E90" s="9"/>
    </row>
    <row r="92" spans="1:14" ht="15.75" x14ac:dyDescent="0.25">
      <c r="B92" s="89"/>
      <c r="C92" s="89"/>
      <c r="D92" s="90"/>
      <c r="E92" s="91"/>
      <c r="F92" s="91"/>
      <c r="K92" s="21"/>
    </row>
    <row r="93" spans="1:14" ht="13.5" customHeight="1" x14ac:dyDescent="0.25">
      <c r="B93" s="9"/>
      <c r="C93" s="102"/>
      <c r="D93" s="102"/>
      <c r="E93" s="102"/>
      <c r="F93" s="102"/>
    </row>
    <row r="94" spans="1:14" ht="14.25" customHeight="1" x14ac:dyDescent="0.3">
      <c r="B94" s="83"/>
      <c r="C94" s="83"/>
      <c r="D94" s="84"/>
      <c r="E94" s="85"/>
      <c r="F94" s="85"/>
    </row>
    <row r="95" spans="1:14" ht="57.75" customHeight="1" x14ac:dyDescent="0.3">
      <c r="B95" s="104" t="s">
        <v>210</v>
      </c>
      <c r="C95" s="104"/>
      <c r="D95" s="86"/>
      <c r="E95" s="86"/>
      <c r="F95" s="86"/>
    </row>
    <row r="96" spans="1:14" ht="18.75" x14ac:dyDescent="0.3">
      <c r="B96" s="87"/>
      <c r="C96" s="88"/>
      <c r="D96" s="88"/>
      <c r="E96" s="88"/>
      <c r="F96" s="88"/>
    </row>
    <row r="97" spans="2:6" x14ac:dyDescent="0.25">
      <c r="B97" s="103"/>
      <c r="C97" s="103"/>
      <c r="D97" s="103"/>
      <c r="E97" s="103"/>
      <c r="F97" s="103"/>
    </row>
    <row r="98" spans="2:6" ht="18.75" x14ac:dyDescent="0.3">
      <c r="B98" s="88"/>
      <c r="C98" s="88"/>
      <c r="D98" s="88"/>
      <c r="E98" s="88"/>
      <c r="F98" s="88"/>
    </row>
  </sheetData>
  <mergeCells count="18">
    <mergeCell ref="C93:D93"/>
    <mergeCell ref="E93:F93"/>
    <mergeCell ref="B97:F97"/>
    <mergeCell ref="B76:K76"/>
    <mergeCell ref="B79:K79"/>
    <mergeCell ref="B95:C95"/>
    <mergeCell ref="A1:K1"/>
    <mergeCell ref="A87:K87"/>
    <mergeCell ref="H89:K89"/>
    <mergeCell ref="B4:K4"/>
    <mergeCell ref="B14:K14"/>
    <mergeCell ref="B18:K18"/>
    <mergeCell ref="B22:K22"/>
    <mergeCell ref="B26:K26"/>
    <mergeCell ref="B46:K46"/>
    <mergeCell ref="B51:K51"/>
    <mergeCell ref="B60:K60"/>
    <mergeCell ref="B66:K66"/>
  </mergeCells>
  <pageMargins left="0.70866141732283472" right="0.70866141732283472" top="1.0236220472440944" bottom="0.74803149606299213" header="0.31496062992125984" footer="0.31496062992125984"/>
  <pageSetup paperSize="9" fitToHeight="0" orientation="landscape" r:id="rId1"/>
  <headerFooter>
    <oddHeader>&amp;R&amp;"Times New Roman,Обычный"Pielikums Ministru kabineta noteikumu
"Patentu valdes maksas pakalpojumu cenrādis"
projekta sākotnējās ietekmes novērtējuma ziņojumam (anotācijai)</oddHeader>
    <oddFooter xml:space="preserve">&amp;L&amp;"Times New Roman,Regular"TMAnotp_020813_PVcenr; Pielikums Ministru kabineta noteikumu projekta "Patentu valdes maksas pakalpojumu cenrādis" anotācijai &amp;C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sqref="A1:I6"/>
    </sheetView>
  </sheetViews>
  <sheetFormatPr defaultRowHeight="15" x14ac:dyDescent="0.25"/>
  <sheetData>
    <row r="1" spans="1:9" x14ac:dyDescent="0.25">
      <c r="A1" s="105"/>
      <c r="B1" s="105"/>
      <c r="C1" s="106"/>
      <c r="D1" s="106"/>
      <c r="E1" s="106"/>
      <c r="F1" s="106"/>
      <c r="G1" s="106"/>
      <c r="H1" s="106"/>
      <c r="I1" s="107"/>
    </row>
    <row r="2" spans="1:9" x14ac:dyDescent="0.25">
      <c r="A2" s="10"/>
      <c r="B2" s="11"/>
      <c r="C2" s="10"/>
      <c r="D2" s="13"/>
      <c r="E2" s="13"/>
      <c r="F2" s="13"/>
      <c r="G2" s="14"/>
      <c r="H2" s="10"/>
      <c r="I2" s="10"/>
    </row>
    <row r="3" spans="1:9" x14ac:dyDescent="0.25">
      <c r="A3" s="16"/>
      <c r="B3" s="17"/>
      <c r="C3" s="16"/>
      <c r="D3" s="16"/>
      <c r="E3" s="16"/>
      <c r="F3" s="16"/>
    </row>
    <row r="4" spans="1:9" x14ac:dyDescent="0.25">
      <c r="A4" s="1"/>
      <c r="B4" s="1"/>
      <c r="C4" s="15"/>
      <c r="D4" s="18"/>
      <c r="E4" s="19"/>
      <c r="F4" s="20"/>
    </row>
    <row r="5" spans="1:9" x14ac:dyDescent="0.25">
      <c r="A5" s="2"/>
      <c r="B5" s="2"/>
      <c r="C5" s="12"/>
      <c r="D5" s="10"/>
      <c r="E5" s="19"/>
      <c r="F5" s="20"/>
    </row>
    <row r="6" spans="1:9" x14ac:dyDescent="0.25">
      <c r="A6" s="2"/>
      <c r="B6" s="2"/>
      <c r="C6" s="12"/>
      <c r="D6" s="10"/>
      <c r="E6" s="19"/>
      <c r="F6" s="20"/>
    </row>
  </sheetData>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Sheet1</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Anotācijas pielikums Ministru kabineta noteikumu projektam "Patentu valdes maksas pakalpojumu cenrādis"</dc:title>
  <dc:subject>Anotācijas pielikums</dc:subject>
  <dc:creator/>
  <dc:description>Linda Zommere, 67220208, Linda.Zommere@lrpv.gov.lv</dc:description>
  <cp:lastModifiedBy/>
  <dcterms:created xsi:type="dcterms:W3CDTF">2006-09-16T00:00:00Z</dcterms:created>
  <dcterms:modified xsi:type="dcterms:W3CDTF">2013-08-06T12:55:14Z</dcterms:modified>
</cp:coreProperties>
</file>