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05" windowWidth="19230" windowHeight="11925"/>
  </bookViews>
  <sheets>
    <sheet name="NAietvertais pārrēķins" sheetId="12" r:id="rId1"/>
  </sheets>
  <definedNames>
    <definedName name="_xlnm.Print_Area" localSheetId="0">'NAietvertais pārrēķins'!$A$1:$F$63</definedName>
  </definedNames>
  <calcPr calcId="125725"/>
</workbook>
</file>

<file path=xl/calcChain.xml><?xml version="1.0" encoding="utf-8"?>
<calcChain xmlns="http://schemas.openxmlformats.org/spreadsheetml/2006/main">
  <c r="D9" i="12"/>
  <c r="F9" s="1"/>
  <c r="D54"/>
  <c r="F54" s="1"/>
  <c r="D55"/>
  <c r="F55" s="1"/>
  <c r="D56"/>
  <c r="E56" s="1"/>
  <c r="F56" s="1"/>
  <c r="D32"/>
  <c r="F32"/>
  <c r="F43"/>
  <c r="D52"/>
  <c r="F52" s="1"/>
  <c r="D53"/>
  <c r="F53" s="1"/>
  <c r="D51"/>
  <c r="F51" s="1"/>
  <c r="D36"/>
  <c r="F36" s="1"/>
  <c r="D37"/>
  <c r="F37" s="1"/>
  <c r="D38"/>
  <c r="F38" s="1"/>
  <c r="D39"/>
  <c r="F39" s="1"/>
  <c r="D40"/>
  <c r="F40" s="1"/>
  <c r="D41"/>
  <c r="F41" s="1"/>
  <c r="D42"/>
  <c r="F42" s="1"/>
  <c r="D43"/>
  <c r="D44"/>
  <c r="F44" s="1"/>
  <c r="D45"/>
  <c r="F45" s="1"/>
  <c r="D46"/>
  <c r="F46" s="1"/>
  <c r="D47"/>
  <c r="F47" s="1"/>
  <c r="D48"/>
  <c r="F48" s="1"/>
  <c r="D49"/>
  <c r="F49" s="1"/>
  <c r="D50"/>
  <c r="F50" s="1"/>
  <c r="D35"/>
  <c r="F35" s="1"/>
  <c r="D34"/>
  <c r="F34" s="1"/>
  <c r="D24"/>
  <c r="F24" s="1"/>
  <c r="D25"/>
  <c r="F25" s="1"/>
  <c r="D26"/>
  <c r="F26" s="1"/>
  <c r="D27"/>
  <c r="F27" s="1"/>
  <c r="D28"/>
  <c r="F28" s="1"/>
  <c r="D29"/>
  <c r="F29" s="1"/>
  <c r="D30"/>
  <c r="F30" s="1"/>
  <c r="D31"/>
  <c r="F31" s="1"/>
  <c r="D33"/>
  <c r="F33" s="1"/>
  <c r="D23"/>
  <c r="D22"/>
  <c r="F23"/>
  <c r="D18"/>
  <c r="D19"/>
  <c r="D20"/>
  <c r="D21"/>
  <c r="D17"/>
  <c r="F17" s="1"/>
  <c r="D16"/>
  <c r="D14"/>
  <c r="D8"/>
  <c r="F8" s="1"/>
  <c r="F14"/>
  <c r="F16"/>
  <c r="F18"/>
  <c r="F22"/>
  <c r="D15"/>
  <c r="F15" s="1"/>
  <c r="D5"/>
  <c r="F21" l="1"/>
  <c r="F20"/>
  <c r="D13"/>
  <c r="F13" s="1"/>
  <c r="D12"/>
  <c r="D6"/>
  <c r="F6" s="1"/>
  <c r="D7"/>
  <c r="F7" s="1"/>
  <c r="D10"/>
  <c r="F10" s="1"/>
  <c r="D11"/>
  <c r="F5"/>
  <c r="F11" l="1"/>
  <c r="F12"/>
  <c r="F19"/>
</calcChain>
</file>

<file path=xl/sharedStrings.xml><?xml version="1.0" encoding="utf-8"?>
<sst xmlns="http://schemas.openxmlformats.org/spreadsheetml/2006/main" count="82" uniqueCount="44">
  <si>
    <t>Normatīvā akta nosaukums:</t>
  </si>
  <si>
    <t>1.</t>
  </si>
  <si>
    <t>(4)=(3)/0,702804</t>
  </si>
  <si>
    <t xml:space="preserve">(6)=(5)-(4) 
</t>
  </si>
  <si>
    <t>2.</t>
  </si>
  <si>
    <t>3.</t>
  </si>
  <si>
    <t>5.</t>
  </si>
  <si>
    <t>Normatīvā akta pants, daļa, punkts</t>
  </si>
  <si>
    <t>Nr. p.k.</t>
  </si>
  <si>
    <t>______________</t>
  </si>
  <si>
    <t>(paraksts)</t>
  </si>
  <si>
    <t>4.</t>
  </si>
  <si>
    <t xml:space="preserve">Vides aizsardzības un reģionālās attīstības ministrs </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</si>
  <si>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</si>
  <si>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</si>
  <si>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</si>
  <si>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</si>
  <si>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</si>
  <si>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9.</t>
  </si>
  <si>
    <t>7.</t>
  </si>
  <si>
    <t>6.</t>
  </si>
  <si>
    <t>I.Kukle</t>
  </si>
  <si>
    <t>Ministru kabineta 2008.gada 28.jūlija noteikumi Nr.606 "Noteikumi par darbības programmas "Infrastruktūra un pakalpojumi" papildinājuma 3.4.1.1.aktivitāti "Ūdenssaimniecības infrastruktūras attīstība apdzīvotās vietās ar iedzīvotāju skaitu līdz 2000""</t>
  </si>
  <si>
    <t>Pielikums
Ministru kabineta noteikumu projektam  „Grozījumi Ministru kabineta 2008.gada 28.jūlija noteikumi Nr.606 "Noteikumi par darbības programmas "Infrastruktūra un pakalpojumi" papildinājuma 3.4.1.1.aktivitāti "Ūdenssaimniecības infrastruktūras attīstība apdzīvotās vietās ar iedzīvotāju skaitu līdz 2000""sākotnējās ietekmes novērtējuma ziņojumam (anotācijai)</t>
  </si>
  <si>
    <t>I. nodaļas 4.punkts</t>
  </si>
  <si>
    <t xml:space="preserve">IV. Nodaļas 22. punkts   </t>
  </si>
  <si>
    <t xml:space="preserve">IV. nodaļas 27. punkts </t>
  </si>
  <si>
    <t>2. pielikuma 1. tabulas 1. rinda</t>
  </si>
  <si>
    <t>2. pielikuma 1. tabulas 2. rinda</t>
  </si>
  <si>
    <t>2. pielikuma 1. tabulas 3. rinda</t>
  </si>
  <si>
    <t>2. pielikuma 1. tabulas 4. rinda</t>
  </si>
  <si>
    <t>2. pielikuma 1. tabulas 5. rinda</t>
  </si>
  <si>
    <t>2. pielikuma 1. tabulas 6. rinda</t>
  </si>
  <si>
    <t xml:space="preserve">2.pielikuma 2. tabulas 1. kolonna </t>
  </si>
  <si>
    <t xml:space="preserve">2.pielikuma 2. tabulas 2. kolonna </t>
  </si>
  <si>
    <t xml:space="preserve">2.pielikuma 2. tabulas 3. kolonna </t>
  </si>
  <si>
    <t xml:space="preserve">2.pielikuma 2. tabulas 4. kolonna </t>
  </si>
  <si>
    <t xml:space="preserve">2.pielikuma 2. tabulas 5. kolonna </t>
  </si>
  <si>
    <t xml:space="preserve">2.pielikuma 2. tabulas 6. kolonna </t>
  </si>
  <si>
    <t>2.pielikuma 2. tabulas 7. kolonna</t>
  </si>
  <si>
    <r>
      <t>I. nodaļas 4.</t>
    </r>
    <r>
      <rPr>
        <vertAlign val="superscript"/>
        <sz val="12"/>
        <color theme="1"/>
        <rFont val="Cambria"/>
        <family val="1"/>
        <charset val="186"/>
      </rPr>
      <t>1.</t>
    </r>
    <r>
      <rPr>
        <sz val="12"/>
        <color theme="1"/>
        <rFont val="Times New Roman"/>
        <family val="1"/>
        <charset val="186"/>
      </rPr>
      <t>punkts</t>
    </r>
  </si>
  <si>
    <t>66016569, inese.kukle@varam.gov.lv</t>
  </si>
  <si>
    <t>04.10.2013; 18..30</t>
  </si>
  <si>
    <t xml:space="preserve">4. pielikuma 20.punkts </t>
  </si>
</sst>
</file>

<file path=xl/styles.xml><?xml version="1.0" encoding="utf-8"?>
<styleSheet xmlns="http://schemas.openxmlformats.org/spreadsheetml/2006/main">
  <numFmts count="4">
    <numFmt numFmtId="43" formatCode="_-* #,##0.00_-;\-* #,##0.00_-;_-* &quot;-&quot;??_-;_-@_-"/>
    <numFmt numFmtId="164" formatCode="#,##0.000000"/>
    <numFmt numFmtId="165" formatCode="0.000000"/>
    <numFmt numFmtId="166" formatCode="#,##0.000000000000"/>
  </numFmts>
  <fonts count="15">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sz val="11"/>
      <color theme="1"/>
      <name val="Times New Roman"/>
      <family val="1"/>
      <charset val="186"/>
    </font>
    <font>
      <sz val="12"/>
      <color rgb="FF414142"/>
      <name val="Arial"/>
      <family val="2"/>
      <charset val="186"/>
    </font>
    <font>
      <sz val="11"/>
      <color theme="1"/>
      <name val="Calibri"/>
      <family val="2"/>
      <scheme val="minor"/>
    </font>
    <font>
      <i/>
      <sz val="14"/>
      <name val="Times New Roman"/>
      <family val="1"/>
      <charset val="186"/>
    </font>
    <font>
      <vertAlign val="superscript"/>
      <sz val="12"/>
      <color theme="1"/>
      <name val="Cambria"/>
      <family val="1"/>
      <charset val="186"/>
    </font>
    <font>
      <sz val="12"/>
      <color rgb="FF414142"/>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4" tint="0.599963377788628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4" fontId="1" fillId="0" borderId="0" applyNumberFormat="0" applyProtection="0">
      <alignment horizontal="left" wrapText="1" indent="1" shrinkToFit="1"/>
    </xf>
    <xf numFmtId="43" fontId="11" fillId="0" borderId="0" applyFont="0" applyFill="0" applyBorder="0" applyAlignment="0" applyProtection="0"/>
  </cellStyleXfs>
  <cellXfs count="47">
    <xf numFmtId="0" fontId="0" fillId="0" borderId="0" xfId="0"/>
    <xf numFmtId="0" fontId="2" fillId="0" borderId="1" xfId="0" applyFont="1" applyBorder="1" applyAlignment="1">
      <alignment horizontal="center" vertical="center"/>
    </xf>
    <xf numFmtId="0" fontId="3" fillId="2" borderId="0" xfId="0" applyFont="1" applyFill="1"/>
    <xf numFmtId="0" fontId="3" fillId="0" borderId="0" xfId="0" applyFont="1"/>
    <xf numFmtId="0" fontId="3" fillId="3"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0" fontId="7" fillId="2" borderId="1" xfId="0" applyFont="1" applyFill="1" applyBorder="1" applyAlignment="1">
      <alignment vertical="center" wrapText="1"/>
    </xf>
    <xf numFmtId="0" fontId="8" fillId="0" borderId="0" xfId="0" applyFont="1" applyAlignment="1">
      <alignment horizontal="justify"/>
    </xf>
    <xf numFmtId="0" fontId="7"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0" fontId="9" fillId="0" borderId="0" xfId="0" applyFont="1" applyAlignment="1">
      <alignment horizontal="justify"/>
    </xf>
    <xf numFmtId="0" fontId="7" fillId="2" borderId="2" xfId="0" applyFont="1" applyFill="1" applyBorder="1" applyAlignment="1">
      <alignment vertical="center" wrapText="1"/>
    </xf>
    <xf numFmtId="165" fontId="6" fillId="0" borderId="0" xfId="0" applyNumberFormat="1" applyFont="1" applyAlignment="1">
      <alignment horizontal="center" vertical="center"/>
    </xf>
    <xf numFmtId="164" fontId="6" fillId="0" borderId="0" xfId="0" applyNumberFormat="1" applyFont="1" applyAlignment="1">
      <alignment horizontal="center" vertical="center"/>
    </xf>
    <xf numFmtId="0" fontId="12" fillId="0" borderId="0" xfId="0" applyFont="1" applyAlignment="1">
      <alignment horizontal="center" vertical="center"/>
    </xf>
    <xf numFmtId="0" fontId="7" fillId="2" borderId="9" xfId="0" applyFont="1" applyFill="1" applyBorder="1" applyAlignment="1">
      <alignment vertical="center" wrapText="1"/>
    </xf>
    <xf numFmtId="3" fontId="6" fillId="0" borderId="0" xfId="0" applyNumberFormat="1" applyFont="1" applyAlignment="1">
      <alignment horizontal="center" vertical="center"/>
    </xf>
    <xf numFmtId="0" fontId="3" fillId="2" borderId="5" xfId="0" applyFont="1" applyFill="1" applyBorder="1" applyAlignment="1">
      <alignment horizontal="righ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left" vertical="center" wrapText="1"/>
    </xf>
    <xf numFmtId="3" fontId="14" fillId="2" borderId="1" xfId="0" applyNumberFormat="1" applyFont="1" applyFill="1" applyBorder="1" applyAlignment="1">
      <alignment horizontal="left"/>
    </xf>
    <xf numFmtId="164" fontId="7" fillId="2" borderId="1" xfId="0" applyNumberFormat="1" applyFont="1" applyFill="1" applyBorder="1" applyAlignment="1">
      <alignment horizontal="left" vertical="center" wrapText="1"/>
    </xf>
    <xf numFmtId="166" fontId="7" fillId="2" borderId="1" xfId="2" applyNumberFormat="1" applyFont="1" applyFill="1" applyBorder="1" applyAlignment="1">
      <alignment horizontal="left" vertical="center" wrapText="1"/>
    </xf>
    <xf numFmtId="166" fontId="7" fillId="2" borderId="1" xfId="0" applyNumberFormat="1" applyFont="1" applyFill="1" applyBorder="1" applyAlignment="1">
      <alignment horizontal="left" vertical="center" wrapText="1"/>
    </xf>
    <xf numFmtId="3" fontId="14" fillId="2" borderId="1" xfId="0" applyNumberFormat="1" applyFont="1" applyFill="1" applyBorder="1" applyAlignment="1">
      <alignment horizontal="left" vertical="top" wrapText="1"/>
    </xf>
    <xf numFmtId="164" fontId="7" fillId="2" borderId="4" xfId="0" applyNumberFormat="1" applyFont="1" applyFill="1" applyBorder="1" applyAlignment="1">
      <alignment horizontal="left" vertical="center" wrapText="1"/>
    </xf>
    <xf numFmtId="3" fontId="14" fillId="2" borderId="1" xfId="0" applyNumberFormat="1" applyFont="1" applyFill="1" applyBorder="1" applyAlignment="1">
      <alignment horizontal="left" wrapText="1"/>
    </xf>
    <xf numFmtId="3" fontId="14" fillId="2" borderId="6" xfId="0" applyNumberFormat="1" applyFont="1" applyFill="1" applyBorder="1" applyAlignment="1">
      <alignment horizontal="left" wrapText="1"/>
    </xf>
    <xf numFmtId="3" fontId="10" fillId="2" borderId="6" xfId="0" applyNumberFormat="1" applyFont="1" applyFill="1" applyBorder="1" applyAlignment="1">
      <alignment horizontal="left" wrapText="1"/>
    </xf>
    <xf numFmtId="3" fontId="10" fillId="2" borderId="7" xfId="0" applyNumberFormat="1" applyFont="1" applyFill="1" applyBorder="1" applyAlignment="1">
      <alignment horizontal="left" wrapText="1"/>
    </xf>
    <xf numFmtId="3" fontId="10" fillId="2" borderId="1" xfId="0" applyNumberFormat="1" applyFont="1" applyFill="1" applyBorder="1" applyAlignment="1">
      <alignment horizontal="left" wrapText="1"/>
    </xf>
    <xf numFmtId="164" fontId="7" fillId="2" borderId="8" xfId="0" applyNumberFormat="1" applyFont="1" applyFill="1" applyBorder="1" applyAlignment="1">
      <alignment horizontal="left" vertical="center" wrapText="1"/>
    </xf>
    <xf numFmtId="0" fontId="7" fillId="2" borderId="1" xfId="0" applyFont="1" applyFill="1" applyBorder="1"/>
    <xf numFmtId="0" fontId="10" fillId="2" borderId="1" xfId="0" applyFont="1" applyFill="1" applyBorder="1" applyAlignment="1">
      <alignment horizontal="left"/>
    </xf>
    <xf numFmtId="0" fontId="3" fillId="2" borderId="0" xfId="0" applyFont="1" applyFill="1" applyBorder="1" applyAlignment="1">
      <alignment vertical="center" wrapText="1"/>
    </xf>
    <xf numFmtId="164" fontId="3" fillId="2" borderId="0" xfId="0" applyNumberFormat="1" applyFont="1" applyFill="1" applyBorder="1" applyAlignment="1">
      <alignment horizontal="left" vertical="center" wrapText="1"/>
    </xf>
    <xf numFmtId="0" fontId="3" fillId="2" borderId="0" xfId="0" applyFont="1" applyFill="1" applyBorder="1" applyAlignment="1">
      <alignment wrapText="1"/>
    </xf>
    <xf numFmtId="164" fontId="3" fillId="2" borderId="0" xfId="0" applyNumberFormat="1" applyFont="1" applyFill="1" applyBorder="1" applyAlignment="1">
      <alignment horizontal="left" wrapText="1"/>
    </xf>
    <xf numFmtId="0" fontId="3" fillId="2" borderId="0" xfId="0" applyFont="1" applyFill="1" applyBorder="1" applyAlignment="1">
      <alignment horizontal="center" wrapText="1"/>
    </xf>
  </cellXfs>
  <cellStyles count="3">
    <cellStyle name="Comma" xfId="2" builtinId="3"/>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64"/>
  <sheetViews>
    <sheetView tabSelected="1" topLeftCell="B1" zoomScale="70" zoomScaleNormal="70" zoomScaleSheetLayoutView="70" workbookViewId="0">
      <selection activeCell="B1" sqref="A1:F63"/>
    </sheetView>
  </sheetViews>
  <sheetFormatPr defaultRowHeight="18.75"/>
  <cols>
    <col min="1" max="1" width="5.28515625" style="3" customWidth="1"/>
    <col min="2" max="2" width="41.85546875" style="3" customWidth="1"/>
    <col min="3" max="3" width="22.28515625" style="3" customWidth="1"/>
    <col min="4" max="4" width="21.42578125" style="3" customWidth="1"/>
    <col min="5" max="5" width="18.85546875" style="3" customWidth="1"/>
    <col min="6" max="6" width="29.28515625" style="3" customWidth="1"/>
    <col min="7" max="7" width="84.140625" style="3" customWidth="1"/>
    <col min="8" max="9" width="9.140625" style="3"/>
    <col min="10" max="10" width="23.5703125" style="3" bestFit="1" customWidth="1"/>
    <col min="11" max="16384" width="9.140625" style="3"/>
  </cols>
  <sheetData>
    <row r="1" spans="1:6" s="2" customFormat="1" ht="159.75" customHeight="1">
      <c r="D1" s="20" t="s">
        <v>23</v>
      </c>
      <c r="E1" s="20"/>
      <c r="F1" s="20"/>
    </row>
    <row r="2" spans="1:6" s="2" customFormat="1" ht="82.5" customHeight="1">
      <c r="A2" s="24" t="s">
        <v>0</v>
      </c>
      <c r="B2" s="25"/>
      <c r="C2" s="21" t="s">
        <v>22</v>
      </c>
      <c r="D2" s="22"/>
      <c r="E2" s="22"/>
      <c r="F2" s="23"/>
    </row>
    <row r="3" spans="1:6" ht="93.75">
      <c r="A3" s="4" t="s">
        <v>8</v>
      </c>
      <c r="B3" s="4" t="s">
        <v>7</v>
      </c>
      <c r="C3" s="4" t="s">
        <v>14</v>
      </c>
      <c r="D3" s="4" t="s">
        <v>15</v>
      </c>
      <c r="E3" s="4" t="s">
        <v>16</v>
      </c>
      <c r="F3" s="4" t="s">
        <v>17</v>
      </c>
    </row>
    <row r="4" spans="1:6" s="5" customFormat="1" ht="24" customHeight="1">
      <c r="A4" s="1" t="s">
        <v>1</v>
      </c>
      <c r="B4" s="26" t="s">
        <v>4</v>
      </c>
      <c r="C4" s="26" t="s">
        <v>5</v>
      </c>
      <c r="D4" s="27" t="s">
        <v>2</v>
      </c>
      <c r="E4" s="26" t="s">
        <v>6</v>
      </c>
      <c r="F4" s="26" t="s">
        <v>3</v>
      </c>
    </row>
    <row r="5" spans="1:6" s="5" customFormat="1" ht="24" customHeight="1">
      <c r="A5" s="11" t="s">
        <v>1</v>
      </c>
      <c r="B5" s="9" t="s">
        <v>24</v>
      </c>
      <c r="C5" s="28">
        <v>100848003</v>
      </c>
      <c r="D5" s="29">
        <f>C5/0.702804</f>
        <v>143493780.62731573</v>
      </c>
      <c r="E5" s="12">
        <v>143493781</v>
      </c>
      <c r="F5" s="29">
        <f t="shared" ref="F5" si="0">E5-D5</f>
        <v>0.37268427014350891</v>
      </c>
    </row>
    <row r="6" spans="1:6" s="5" customFormat="1" ht="24" customHeight="1">
      <c r="A6" s="11" t="s">
        <v>4</v>
      </c>
      <c r="B6" s="9" t="s">
        <v>24</v>
      </c>
      <c r="C6" s="28">
        <v>14120608</v>
      </c>
      <c r="D6" s="29">
        <f t="shared" ref="D6:D13" si="1">C6/0.702804</f>
        <v>20091815.072196517</v>
      </c>
      <c r="E6" s="12">
        <v>20091814</v>
      </c>
      <c r="F6" s="29">
        <f>E6-D6</f>
        <v>-1.0721965171396732</v>
      </c>
    </row>
    <row r="7" spans="1:6" s="5" customFormat="1" ht="24" customHeight="1">
      <c r="A7" s="11" t="s">
        <v>5</v>
      </c>
      <c r="B7" s="9" t="s">
        <v>24</v>
      </c>
      <c r="C7" s="28">
        <v>2106997</v>
      </c>
      <c r="D7" s="29">
        <f t="shared" si="1"/>
        <v>2997986.6363879545</v>
      </c>
      <c r="E7" s="12">
        <v>2997987</v>
      </c>
      <c r="F7" s="29">
        <f>E7-D7</f>
        <v>0.3636120455339551</v>
      </c>
    </row>
    <row r="8" spans="1:6" s="5" customFormat="1" ht="24" customHeight="1">
      <c r="A8" s="11" t="s">
        <v>11</v>
      </c>
      <c r="B8" s="9" t="s">
        <v>24</v>
      </c>
      <c r="C8" s="28">
        <v>3676100</v>
      </c>
      <c r="D8" s="29">
        <f t="shared" si="1"/>
        <v>5230619.0630673701</v>
      </c>
      <c r="E8" s="12">
        <v>5230620</v>
      </c>
      <c r="F8" s="30">
        <f t="shared" ref="F8:F17" si="2">E8-D8</f>
        <v>0.93693262990564108</v>
      </c>
    </row>
    <row r="9" spans="1:6" s="5" customFormat="1" ht="24" customHeight="1">
      <c r="A9" s="11"/>
      <c r="B9" s="9" t="s">
        <v>40</v>
      </c>
      <c r="C9" s="28">
        <v>157919</v>
      </c>
      <c r="D9" s="29">
        <f t="shared" si="1"/>
        <v>224698.49346332691</v>
      </c>
      <c r="E9" s="12">
        <v>224699</v>
      </c>
      <c r="F9" s="30">
        <f t="shared" si="2"/>
        <v>0.50653667308506556</v>
      </c>
    </row>
    <row r="10" spans="1:6" s="5" customFormat="1">
      <c r="A10" s="11" t="s">
        <v>6</v>
      </c>
      <c r="B10" s="9" t="s">
        <v>25</v>
      </c>
      <c r="C10" s="28">
        <v>5802962</v>
      </c>
      <c r="D10" s="29">
        <f t="shared" si="1"/>
        <v>8256871.0479735462</v>
      </c>
      <c r="E10" s="12">
        <v>8256871</v>
      </c>
      <c r="F10" s="31">
        <f>E10-D10</f>
        <v>-4.7973546199500561E-2</v>
      </c>
    </row>
    <row r="11" spans="1:6" s="5" customFormat="1">
      <c r="A11" s="11" t="s">
        <v>20</v>
      </c>
      <c r="B11" s="9" t="s">
        <v>26</v>
      </c>
      <c r="C11" s="28">
        <v>351402</v>
      </c>
      <c r="D11" s="29">
        <f t="shared" si="1"/>
        <v>500000</v>
      </c>
      <c r="E11" s="12">
        <v>500000</v>
      </c>
      <c r="F11" s="31">
        <f t="shared" si="2"/>
        <v>0</v>
      </c>
    </row>
    <row r="12" spans="1:6" s="5" customFormat="1">
      <c r="A12" s="11" t="s">
        <v>19</v>
      </c>
      <c r="B12" s="14" t="s">
        <v>27</v>
      </c>
      <c r="C12" s="32">
        <v>18152641</v>
      </c>
      <c r="D12" s="33">
        <f t="shared" si="1"/>
        <v>25828881.167437863</v>
      </c>
      <c r="E12" s="12">
        <v>25828881</v>
      </c>
      <c r="F12" s="31">
        <f t="shared" si="2"/>
        <v>-0.16743786260485649</v>
      </c>
    </row>
    <row r="13" spans="1:6" s="5" customFormat="1">
      <c r="A13" s="11" t="s">
        <v>18</v>
      </c>
      <c r="B13" s="14" t="s">
        <v>28</v>
      </c>
      <c r="C13" s="32">
        <v>19161121</v>
      </c>
      <c r="D13" s="33">
        <f t="shared" si="1"/>
        <v>27263818.931024868</v>
      </c>
      <c r="E13" s="12">
        <v>27263819</v>
      </c>
      <c r="F13" s="31">
        <f t="shared" si="2"/>
        <v>6.8975131958723068E-2</v>
      </c>
    </row>
    <row r="14" spans="1:6" s="5" customFormat="1">
      <c r="A14" s="11">
        <v>10</v>
      </c>
      <c r="B14" s="14" t="s">
        <v>29</v>
      </c>
      <c r="C14" s="32">
        <v>16135681</v>
      </c>
      <c r="D14" s="33">
        <f>C14/0.702804</f>
        <v>22959005.640263859</v>
      </c>
      <c r="E14" s="12">
        <v>22959006</v>
      </c>
      <c r="F14" s="31">
        <f t="shared" si="2"/>
        <v>0.35973614081740379</v>
      </c>
    </row>
    <row r="15" spans="1:6" s="5" customFormat="1">
      <c r="A15" s="11">
        <v>11</v>
      </c>
      <c r="B15" s="14" t="s">
        <v>30</v>
      </c>
      <c r="C15" s="32">
        <v>23195041</v>
      </c>
      <c r="D15" s="33">
        <f>C15/0.702804</f>
        <v>33003569.985372879</v>
      </c>
      <c r="E15" s="12">
        <v>33003570</v>
      </c>
      <c r="F15" s="31">
        <f>E15-D15</f>
        <v>1.4627121388912201E-2</v>
      </c>
    </row>
    <row r="16" spans="1:6" s="5" customFormat="1">
      <c r="A16" s="11">
        <v>12</v>
      </c>
      <c r="B16" s="14" t="s">
        <v>31</v>
      </c>
      <c r="C16" s="32">
        <v>24203521</v>
      </c>
      <c r="D16" s="33">
        <f>C16/0.702804</f>
        <v>34438507.748959884</v>
      </c>
      <c r="E16" s="12">
        <v>34438508</v>
      </c>
      <c r="F16" s="31">
        <f t="shared" si="2"/>
        <v>0.25104011595249176</v>
      </c>
    </row>
    <row r="17" spans="1:7" s="5" customFormat="1">
      <c r="A17" s="11">
        <v>13</v>
      </c>
      <c r="B17" s="14" t="s">
        <v>32</v>
      </c>
      <c r="C17" s="34">
        <v>100848003</v>
      </c>
      <c r="D17" s="33">
        <f>C17/0.702804</f>
        <v>143493780.62731573</v>
      </c>
      <c r="E17" s="12">
        <v>143493784</v>
      </c>
      <c r="F17" s="31">
        <f t="shared" si="2"/>
        <v>3.3726842701435089</v>
      </c>
    </row>
    <row r="18" spans="1:7" s="5" customFormat="1">
      <c r="A18" s="11"/>
      <c r="B18" s="9" t="s">
        <v>33</v>
      </c>
      <c r="C18" s="35">
        <v>6518250</v>
      </c>
      <c r="D18" s="33">
        <f>C18/0.702804</f>
        <v>9274634.1796574872</v>
      </c>
      <c r="E18" s="12">
        <v>9274634</v>
      </c>
      <c r="F18" s="31">
        <f t="shared" ref="F18:F26" si="3">E18-D18</f>
        <v>-0.17965748719871044</v>
      </c>
    </row>
    <row r="19" spans="1:7" s="5" customFormat="1">
      <c r="A19" s="11"/>
      <c r="B19" s="9" t="s">
        <v>33</v>
      </c>
      <c r="C19" s="35">
        <v>6880375</v>
      </c>
      <c r="D19" s="33">
        <f t="shared" ref="D19:D21" si="4">C19/0.702804</f>
        <v>9789891.6340829022</v>
      </c>
      <c r="E19" s="12">
        <v>9789892</v>
      </c>
      <c r="F19" s="31">
        <f t="shared" si="3"/>
        <v>0.36591709777712822</v>
      </c>
      <c r="G19" s="17"/>
    </row>
    <row r="20" spans="1:7" s="5" customFormat="1">
      <c r="A20" s="11"/>
      <c r="B20" s="9" t="s">
        <v>33</v>
      </c>
      <c r="C20" s="35">
        <v>5794000</v>
      </c>
      <c r="D20" s="33">
        <f t="shared" si="4"/>
        <v>8244119.2708066544</v>
      </c>
      <c r="E20" s="12">
        <v>8244119</v>
      </c>
      <c r="F20" s="29">
        <f>E20-D20</f>
        <v>-0.27080665435642004</v>
      </c>
      <c r="G20" s="15"/>
    </row>
    <row r="21" spans="1:7" s="5" customFormat="1">
      <c r="A21" s="11"/>
      <c r="B21" s="9" t="s">
        <v>33</v>
      </c>
      <c r="C21" s="35">
        <v>8328875</v>
      </c>
      <c r="D21" s="33">
        <f t="shared" si="4"/>
        <v>11850921.451784566</v>
      </c>
      <c r="E21" s="12">
        <v>11850921</v>
      </c>
      <c r="F21" s="29">
        <f t="shared" si="3"/>
        <v>-0.45178456604480743</v>
      </c>
    </row>
    <row r="22" spans="1:7" s="5" customFormat="1">
      <c r="A22" s="11"/>
      <c r="B22" s="9" t="s">
        <v>33</v>
      </c>
      <c r="C22" s="35">
        <v>8691000</v>
      </c>
      <c r="D22" s="33">
        <f>C22/0.702804</f>
        <v>12366178.906209983</v>
      </c>
      <c r="E22" s="12">
        <v>12366179</v>
      </c>
      <c r="F22" s="29">
        <f t="shared" si="3"/>
        <v>9.3790017068386078E-2</v>
      </c>
    </row>
    <row r="23" spans="1:7" s="5" customFormat="1">
      <c r="A23" s="11"/>
      <c r="B23" s="9" t="s">
        <v>33</v>
      </c>
      <c r="C23" s="36">
        <v>36212500</v>
      </c>
      <c r="D23" s="33">
        <f>C23/0.702804</f>
        <v>51525745.442541592</v>
      </c>
      <c r="E23" s="12">
        <v>51525745</v>
      </c>
      <c r="F23" s="29">
        <f t="shared" si="3"/>
        <v>-0.44254159182310104</v>
      </c>
    </row>
    <row r="24" spans="1:7" s="5" customFormat="1">
      <c r="A24" s="11"/>
      <c r="B24" s="9" t="s">
        <v>34</v>
      </c>
      <c r="C24" s="36">
        <v>5367191</v>
      </c>
      <c r="D24" s="33">
        <f t="shared" ref="D24:D33" si="5">C24/0.702804</f>
        <v>7636824.7761822641</v>
      </c>
      <c r="E24" s="12">
        <v>7636825</v>
      </c>
      <c r="F24" s="29">
        <f t="shared" si="3"/>
        <v>0.22381773591041565</v>
      </c>
    </row>
    <row r="25" spans="1:7" s="5" customFormat="1">
      <c r="A25" s="11"/>
      <c r="B25" s="9" t="s">
        <v>34</v>
      </c>
      <c r="C25" s="36">
        <v>5665369</v>
      </c>
      <c r="D25" s="33">
        <f t="shared" si="5"/>
        <v>8061093.8469331423</v>
      </c>
      <c r="E25" s="12">
        <v>8061094</v>
      </c>
      <c r="F25" s="29">
        <f t="shared" si="3"/>
        <v>0.15306685771793127</v>
      </c>
    </row>
    <row r="26" spans="1:7" s="5" customFormat="1">
      <c r="A26" s="11"/>
      <c r="B26" s="9" t="s">
        <v>34</v>
      </c>
      <c r="C26" s="36">
        <v>4770837</v>
      </c>
      <c r="D26" s="33">
        <f t="shared" si="5"/>
        <v>6788289.4804241294</v>
      </c>
      <c r="E26" s="12">
        <v>6788290</v>
      </c>
      <c r="F26" s="29">
        <f t="shared" si="3"/>
        <v>0.5195758705958724</v>
      </c>
    </row>
    <row r="27" spans="1:7" s="5" customFormat="1">
      <c r="A27" s="11"/>
      <c r="B27" s="9" t="s">
        <v>34</v>
      </c>
      <c r="C27" s="36">
        <v>6858078</v>
      </c>
      <c r="D27" s="33">
        <f t="shared" si="5"/>
        <v>9758165.861321222</v>
      </c>
      <c r="E27" s="12">
        <v>9758166</v>
      </c>
      <c r="F27" s="29">
        <f>E27-D27</f>
        <v>0.13867877796292305</v>
      </c>
    </row>
    <row r="28" spans="1:7" s="5" customFormat="1">
      <c r="A28" s="11"/>
      <c r="B28" s="9" t="s">
        <v>34</v>
      </c>
      <c r="C28" s="36">
        <v>7156255</v>
      </c>
      <c r="D28" s="33">
        <f t="shared" si="5"/>
        <v>10182433.50920029</v>
      </c>
      <c r="E28" s="12">
        <v>10182434</v>
      </c>
      <c r="F28" s="29">
        <f>E28-D28</f>
        <v>0.49079971015453339</v>
      </c>
    </row>
    <row r="29" spans="1:7" s="5" customFormat="1">
      <c r="A29" s="11"/>
      <c r="B29" s="9" t="s">
        <v>34</v>
      </c>
      <c r="C29" s="36">
        <v>29817730</v>
      </c>
      <c r="D29" s="33">
        <f t="shared" si="5"/>
        <v>42426807.47406105</v>
      </c>
      <c r="E29" s="12">
        <v>42426809</v>
      </c>
      <c r="F29" s="29">
        <f>E29-D29</f>
        <v>1.5259389504790306</v>
      </c>
    </row>
    <row r="30" spans="1:7" s="5" customFormat="1">
      <c r="A30" s="11"/>
      <c r="B30" s="9" t="s">
        <v>35</v>
      </c>
      <c r="C30" s="36">
        <v>2089066</v>
      </c>
      <c r="D30" s="33">
        <f t="shared" si="5"/>
        <v>2972473.1219514972</v>
      </c>
      <c r="E30" s="12">
        <v>2972473</v>
      </c>
      <c r="F30" s="29">
        <f t="shared" ref="F30:F56" si="6">E30-D30</f>
        <v>-0.12195149715989828</v>
      </c>
    </row>
    <row r="31" spans="1:7" s="5" customFormat="1">
      <c r="A31" s="11"/>
      <c r="B31" s="9" t="s">
        <v>35</v>
      </c>
      <c r="C31" s="36">
        <v>2205126</v>
      </c>
      <c r="D31" s="33">
        <f t="shared" si="5"/>
        <v>3137611.6242935443</v>
      </c>
      <c r="E31" s="12">
        <v>3137612</v>
      </c>
      <c r="F31" s="29">
        <f t="shared" si="6"/>
        <v>0.37570645567029715</v>
      </c>
    </row>
    <row r="32" spans="1:7" s="5" customFormat="1">
      <c r="A32" s="11"/>
      <c r="B32" s="9" t="s">
        <v>35</v>
      </c>
      <c r="C32" s="36">
        <v>1856948</v>
      </c>
      <c r="D32" s="33">
        <f>C32/0.702804</f>
        <v>2642198.9630110245</v>
      </c>
      <c r="E32" s="12">
        <v>2642199</v>
      </c>
      <c r="F32" s="29">
        <f t="shared" si="6"/>
        <v>3.698897548019886E-2</v>
      </c>
    </row>
    <row r="33" spans="1:7" s="5" customFormat="1">
      <c r="A33" s="11"/>
      <c r="B33" s="9" t="s">
        <v>35</v>
      </c>
      <c r="C33" s="36">
        <v>2669363</v>
      </c>
      <c r="D33" s="33">
        <f t="shared" si="5"/>
        <v>3798161.3650463005</v>
      </c>
      <c r="E33" s="12">
        <v>3798161</v>
      </c>
      <c r="F33" s="29">
        <f t="shared" si="6"/>
        <v>-0.36504630045965314</v>
      </c>
    </row>
    <row r="34" spans="1:7" s="5" customFormat="1">
      <c r="A34" s="11"/>
      <c r="B34" s="9" t="s">
        <v>35</v>
      </c>
      <c r="C34" s="36">
        <v>2785422</v>
      </c>
      <c r="D34" s="33">
        <f>C34/0.702804</f>
        <v>3963298.4445165368</v>
      </c>
      <c r="E34" s="12">
        <v>3963299</v>
      </c>
      <c r="F34" s="29">
        <f>E34-D34</f>
        <v>0.55548346322029829</v>
      </c>
    </row>
    <row r="35" spans="1:7" s="5" customFormat="1">
      <c r="A35" s="11"/>
      <c r="B35" s="9" t="s">
        <v>35</v>
      </c>
      <c r="C35" s="37">
        <v>11605925</v>
      </c>
      <c r="D35" s="33">
        <f>C35/0.702804</f>
        <v>16513743.518818904</v>
      </c>
      <c r="E35" s="12">
        <v>16513744</v>
      </c>
      <c r="F35" s="29">
        <f t="shared" si="6"/>
        <v>0.48118109628558159</v>
      </c>
      <c r="G35" s="19"/>
    </row>
    <row r="36" spans="1:7" s="5" customFormat="1">
      <c r="A36" s="11"/>
      <c r="B36" s="9" t="s">
        <v>36</v>
      </c>
      <c r="C36" s="36">
        <v>1044533</v>
      </c>
      <c r="D36" s="33">
        <f t="shared" ref="D36:D50" si="7">C36/0.702804</f>
        <v>1486236.5609757486</v>
      </c>
      <c r="E36" s="12">
        <v>1486237</v>
      </c>
      <c r="F36" s="29">
        <f t="shared" si="6"/>
        <v>0.43902425142005086</v>
      </c>
    </row>
    <row r="37" spans="1:7" s="5" customFormat="1">
      <c r="A37" s="11"/>
      <c r="B37" s="9" t="s">
        <v>36</v>
      </c>
      <c r="C37" s="36">
        <v>1102563</v>
      </c>
      <c r="D37" s="33">
        <f t="shared" si="7"/>
        <v>1568805.8121467722</v>
      </c>
      <c r="E37" s="12">
        <v>1568806</v>
      </c>
      <c r="F37" s="29">
        <f t="shared" si="6"/>
        <v>0.18785322783514857</v>
      </c>
    </row>
    <row r="38" spans="1:7" s="5" customFormat="1">
      <c r="A38" s="11"/>
      <c r="B38" s="9" t="s">
        <v>36</v>
      </c>
      <c r="C38" s="36">
        <v>928474</v>
      </c>
      <c r="D38" s="33">
        <f t="shared" si="7"/>
        <v>1321099.4815055123</v>
      </c>
      <c r="E38" s="12">
        <v>1321100</v>
      </c>
      <c r="F38" s="29">
        <f t="shared" si="6"/>
        <v>0.51849448774009943</v>
      </c>
    </row>
    <row r="39" spans="1:7" s="5" customFormat="1">
      <c r="A39" s="11"/>
      <c r="B39" s="9" t="s">
        <v>36</v>
      </c>
      <c r="C39" s="36">
        <v>1334681</v>
      </c>
      <c r="D39" s="33">
        <f t="shared" si="7"/>
        <v>1899079.9710872448</v>
      </c>
      <c r="E39" s="12">
        <v>1899080</v>
      </c>
      <c r="F39" s="29">
        <f t="shared" si="6"/>
        <v>2.8912755195051432E-2</v>
      </c>
    </row>
    <row r="40" spans="1:7" s="5" customFormat="1">
      <c r="A40" s="11"/>
      <c r="B40" s="9" t="s">
        <v>36</v>
      </c>
      <c r="C40" s="36">
        <v>1392711</v>
      </c>
      <c r="D40" s="33">
        <f t="shared" si="7"/>
        <v>1981649.2222582684</v>
      </c>
      <c r="E40" s="12">
        <v>1981649</v>
      </c>
      <c r="F40" s="29">
        <f t="shared" si="6"/>
        <v>-0.22225826838985085</v>
      </c>
    </row>
    <row r="41" spans="1:7" s="5" customFormat="1">
      <c r="A41" s="11"/>
      <c r="B41" s="9" t="s">
        <v>36</v>
      </c>
      <c r="C41" s="36">
        <v>5802962</v>
      </c>
      <c r="D41" s="33">
        <f t="shared" si="7"/>
        <v>8256871.0479735462</v>
      </c>
      <c r="E41" s="12">
        <v>8256872</v>
      </c>
      <c r="F41" s="29">
        <f t="shared" si="6"/>
        <v>0.95202645380049944</v>
      </c>
      <c r="G41" s="19"/>
    </row>
    <row r="42" spans="1:7" s="5" customFormat="1">
      <c r="A42" s="11"/>
      <c r="B42" s="9" t="s">
        <v>37</v>
      </c>
      <c r="C42" s="36">
        <v>1044533</v>
      </c>
      <c r="D42" s="33">
        <f t="shared" si="7"/>
        <v>1486236.5609757486</v>
      </c>
      <c r="E42" s="12">
        <v>1486237</v>
      </c>
      <c r="F42" s="29">
        <f t="shared" si="6"/>
        <v>0.43902425142005086</v>
      </c>
    </row>
    <row r="43" spans="1:7" s="5" customFormat="1">
      <c r="A43" s="11"/>
      <c r="B43" s="9" t="s">
        <v>37</v>
      </c>
      <c r="C43" s="36">
        <v>1102563</v>
      </c>
      <c r="D43" s="33">
        <f t="shared" si="7"/>
        <v>1568805.8121467722</v>
      </c>
      <c r="E43" s="12">
        <v>1568806</v>
      </c>
      <c r="F43" s="29">
        <f t="shared" si="6"/>
        <v>0.18785322783514857</v>
      </c>
    </row>
    <row r="44" spans="1:7" s="5" customFormat="1">
      <c r="A44" s="11"/>
      <c r="B44" s="9" t="s">
        <v>37</v>
      </c>
      <c r="C44" s="36">
        <v>928474</v>
      </c>
      <c r="D44" s="33">
        <f t="shared" si="7"/>
        <v>1321099.4815055123</v>
      </c>
      <c r="E44" s="12">
        <v>1321100</v>
      </c>
      <c r="F44" s="29">
        <f>E44-D44</f>
        <v>0.51849448774009943</v>
      </c>
    </row>
    <row r="45" spans="1:7" s="5" customFormat="1">
      <c r="A45" s="11"/>
      <c r="B45" s="9" t="s">
        <v>37</v>
      </c>
      <c r="C45" s="36">
        <v>1334681</v>
      </c>
      <c r="D45" s="33">
        <f t="shared" si="7"/>
        <v>1899079.9710872448</v>
      </c>
      <c r="E45" s="12">
        <v>1899080</v>
      </c>
      <c r="F45" s="29">
        <f>E45-D45</f>
        <v>2.8912755195051432E-2</v>
      </c>
    </row>
    <row r="46" spans="1:7" s="5" customFormat="1">
      <c r="A46" s="11"/>
      <c r="B46" s="9" t="s">
        <v>37</v>
      </c>
      <c r="C46" s="36">
        <v>1392711</v>
      </c>
      <c r="D46" s="33">
        <f t="shared" si="7"/>
        <v>1981649.2222582684</v>
      </c>
      <c r="E46" s="12">
        <v>1981649</v>
      </c>
      <c r="F46" s="29">
        <f t="shared" si="6"/>
        <v>-0.22225826838985085</v>
      </c>
    </row>
    <row r="47" spans="1:7" s="5" customFormat="1">
      <c r="A47" s="11"/>
      <c r="B47" s="9" t="s">
        <v>37</v>
      </c>
      <c r="C47" s="36">
        <v>5802962</v>
      </c>
      <c r="D47" s="33">
        <f t="shared" si="7"/>
        <v>8256871.0479735462</v>
      </c>
      <c r="E47" s="12">
        <v>8256872</v>
      </c>
      <c r="F47" s="29">
        <f t="shared" si="6"/>
        <v>0.95202645380049944</v>
      </c>
      <c r="G47" s="19"/>
    </row>
    <row r="48" spans="1:7" s="5" customFormat="1">
      <c r="A48" s="11"/>
      <c r="B48" s="9" t="s">
        <v>38</v>
      </c>
      <c r="C48" s="36">
        <v>1044533</v>
      </c>
      <c r="D48" s="33">
        <f t="shared" si="7"/>
        <v>1486236.5609757486</v>
      </c>
      <c r="E48" s="12">
        <v>1486237</v>
      </c>
      <c r="F48" s="29">
        <f t="shared" si="6"/>
        <v>0.43902425142005086</v>
      </c>
    </row>
    <row r="49" spans="1:10" s="5" customFormat="1">
      <c r="A49" s="11"/>
      <c r="B49" s="9" t="s">
        <v>38</v>
      </c>
      <c r="C49" s="36">
        <v>1102563</v>
      </c>
      <c r="D49" s="33">
        <f t="shared" si="7"/>
        <v>1568805.8121467722</v>
      </c>
      <c r="E49" s="12">
        <v>1568806</v>
      </c>
      <c r="F49" s="29">
        <f t="shared" si="6"/>
        <v>0.18785322783514857</v>
      </c>
    </row>
    <row r="50" spans="1:10" s="5" customFormat="1">
      <c r="A50" s="11"/>
      <c r="B50" s="9" t="s">
        <v>38</v>
      </c>
      <c r="C50" s="36">
        <v>928474</v>
      </c>
      <c r="D50" s="33">
        <f t="shared" si="7"/>
        <v>1321099.4815055123</v>
      </c>
      <c r="E50" s="12">
        <v>1321100</v>
      </c>
      <c r="F50" s="29">
        <f t="shared" si="6"/>
        <v>0.51849448774009943</v>
      </c>
    </row>
    <row r="51" spans="1:10" s="5" customFormat="1">
      <c r="A51" s="11"/>
      <c r="B51" s="9" t="s">
        <v>38</v>
      </c>
      <c r="C51" s="36">
        <v>1334681</v>
      </c>
      <c r="D51" s="33">
        <f>C51/0.702804</f>
        <v>1899079.9710872448</v>
      </c>
      <c r="E51" s="12">
        <v>1899080</v>
      </c>
      <c r="F51" s="29">
        <f>E51-D51</f>
        <v>2.8912755195051432E-2</v>
      </c>
    </row>
    <row r="52" spans="1:10" s="5" customFormat="1">
      <c r="A52" s="11"/>
      <c r="B52" s="18" t="s">
        <v>38</v>
      </c>
      <c r="C52" s="37">
        <v>1392711</v>
      </c>
      <c r="D52" s="33">
        <f t="shared" ref="D52:D55" si="8">C52/0.702804</f>
        <v>1981649.2222582684</v>
      </c>
      <c r="E52" s="12">
        <v>1981649</v>
      </c>
      <c r="F52" s="29">
        <f t="shared" ref="F52:F55" si="9">E52-D52</f>
        <v>-0.22225826838985085</v>
      </c>
    </row>
    <row r="53" spans="1:10" s="5" customFormat="1">
      <c r="A53" s="11"/>
      <c r="B53" s="9" t="s">
        <v>38</v>
      </c>
      <c r="C53" s="38">
        <v>5802962</v>
      </c>
      <c r="D53" s="39">
        <f t="shared" si="8"/>
        <v>8256871.0479735462</v>
      </c>
      <c r="E53" s="12">
        <v>8256872</v>
      </c>
      <c r="F53" s="29">
        <f t="shared" si="9"/>
        <v>0.95202645380049944</v>
      </c>
      <c r="J53" s="16"/>
    </row>
    <row r="54" spans="1:10" s="5" customFormat="1">
      <c r="A54" s="11"/>
      <c r="B54" s="9" t="s">
        <v>39</v>
      </c>
      <c r="C54" s="38">
        <v>5802962</v>
      </c>
      <c r="D54" s="39">
        <f t="shared" si="8"/>
        <v>8256871.0479735462</v>
      </c>
      <c r="E54" s="12">
        <v>8256872</v>
      </c>
      <c r="F54" s="29">
        <f t="shared" si="9"/>
        <v>0.95202645380049944</v>
      </c>
      <c r="J54" s="16"/>
    </row>
    <row r="55" spans="1:10" s="5" customFormat="1">
      <c r="A55" s="11"/>
      <c r="B55" s="9" t="s">
        <v>39</v>
      </c>
      <c r="C55" s="38">
        <v>5802962</v>
      </c>
      <c r="D55" s="39">
        <f t="shared" si="8"/>
        <v>8256871.0479735462</v>
      </c>
      <c r="E55" s="12">
        <v>8256872</v>
      </c>
      <c r="F55" s="29">
        <f t="shared" si="9"/>
        <v>0.95202645380049944</v>
      </c>
      <c r="G55" s="19"/>
      <c r="J55" s="16"/>
    </row>
    <row r="56" spans="1:10" s="5" customFormat="1">
      <c r="A56" s="11"/>
      <c r="B56" s="40" t="s">
        <v>43</v>
      </c>
      <c r="C56" s="41">
        <v>351402</v>
      </c>
      <c r="D56" s="33">
        <f>C56/0.702804</f>
        <v>500000</v>
      </c>
      <c r="E56" s="12">
        <f>D56</f>
        <v>500000</v>
      </c>
      <c r="F56" s="29">
        <f t="shared" si="6"/>
        <v>0</v>
      </c>
    </row>
    <row r="57" spans="1:10" s="5" customFormat="1">
      <c r="A57" s="11"/>
      <c r="B57" s="9"/>
      <c r="C57" s="12"/>
      <c r="D57" s="33"/>
      <c r="E57" s="12"/>
      <c r="F57" s="29"/>
    </row>
    <row r="58" spans="1:10" s="2" customFormat="1" ht="15.75" customHeight="1">
      <c r="A58" s="6"/>
      <c r="B58" s="42"/>
      <c r="C58" s="42"/>
      <c r="D58" s="43"/>
      <c r="E58" s="42"/>
      <c r="F58" s="43"/>
    </row>
    <row r="59" spans="1:10" s="2" customFormat="1" ht="63.75" customHeight="1">
      <c r="A59" s="8"/>
      <c r="B59" s="44" t="s">
        <v>12</v>
      </c>
      <c r="C59" s="44" t="s">
        <v>9</v>
      </c>
      <c r="D59" s="45"/>
      <c r="E59" s="46" t="s">
        <v>13</v>
      </c>
      <c r="F59" s="46"/>
    </row>
    <row r="60" spans="1:10" s="2" customFormat="1" ht="21.75" customHeight="1">
      <c r="A60" s="7"/>
      <c r="B60" s="7"/>
      <c r="C60" s="6" t="s">
        <v>10</v>
      </c>
      <c r="D60" s="7"/>
      <c r="E60" s="7"/>
      <c r="F60" s="7"/>
    </row>
    <row r="61" spans="1:10">
      <c r="B61" s="10" t="s">
        <v>42</v>
      </c>
    </row>
    <row r="62" spans="1:10">
      <c r="B62" s="10" t="s">
        <v>21</v>
      </c>
    </row>
    <row r="63" spans="1:10">
      <c r="B63" s="10" t="s">
        <v>41</v>
      </c>
    </row>
    <row r="64" spans="1:10">
      <c r="B64" s="13"/>
    </row>
  </sheetData>
  <mergeCells count="4">
    <mergeCell ref="D1:F1"/>
    <mergeCell ref="C2:F2"/>
    <mergeCell ref="A2:B2"/>
    <mergeCell ref="E59:F59"/>
  </mergeCells>
  <printOptions horizontalCentered="1"/>
  <pageMargins left="1.1811023622047245" right="0.78740157480314965" top="0.78740157480314965" bottom="0.78740157480314965" header="0" footer="0"/>
  <pageSetup paperSize="8"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2013-10-07T10:30:48Z</dcterms:modified>
</cp:coreProperties>
</file>