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0" yWindow="30" windowWidth="12030" windowHeight="5610"/>
  </bookViews>
  <sheets>
    <sheet name="1.piel.-kopā" sheetId="56" r:id="rId1"/>
  </sheets>
  <calcPr calcId="125725"/>
</workbook>
</file>

<file path=xl/calcChain.xml><?xml version="1.0" encoding="utf-8"?>
<calcChain xmlns="http://schemas.openxmlformats.org/spreadsheetml/2006/main">
  <c r="B11" i="56"/>
  <c r="B15" l="1"/>
  <c r="B16" s="1"/>
  <c r="B17" l="1"/>
  <c r="B19" s="1"/>
  <c r="C16" s="1"/>
  <c r="C17" l="1"/>
  <c r="C6"/>
  <c r="C8"/>
  <c r="C14"/>
  <c r="C10"/>
  <c r="C7"/>
  <c r="C18"/>
  <c r="C19" s="1"/>
  <c r="C9"/>
  <c r="C15"/>
  <c r="C13"/>
  <c r="C11"/>
  <c r="D11" l="1"/>
  <c r="D17" s="1"/>
  <c r="D19" s="1"/>
  <c r="D16"/>
</calcChain>
</file>

<file path=xl/sharedStrings.xml><?xml version="1.0" encoding="utf-8"?>
<sst xmlns="http://schemas.openxmlformats.org/spreadsheetml/2006/main" count="38" uniqueCount="33">
  <si>
    <t>Primārā veselības aprūpe - KOPĀ</t>
  </si>
  <si>
    <t>Maksājums par PVA pakalpojumu nodrošināšanu (ārstu palīgi sertificētos feldšerpunktos)</t>
  </si>
  <si>
    <t xml:space="preserve">Zobārstniecība </t>
  </si>
  <si>
    <t>Fiksētais ikmēneša maksājums  
ārstu speciālistu kabinetiem un struktūrvienībām</t>
  </si>
  <si>
    <t>Līdzekļu sadalījums sekundārai ambulatorai veselības aprūpei (SAVA)</t>
  </si>
  <si>
    <t xml:space="preserve">Profilaktisko izmeklējumu apmaksa </t>
  </si>
  <si>
    <t>FINANSĒJUMS - KOPĀ</t>
  </si>
  <si>
    <t>Līdzekļu sadalījums primārai veselības aprūpei (PVA)</t>
  </si>
  <si>
    <t>Sekundārā ambulatorā veselības aprūpe - KOPĀ</t>
  </si>
  <si>
    <t xml:space="preserve">Finanšu līdzekļi ambulatorajai veselības aprūpei </t>
  </si>
  <si>
    <t>Laboratoriskie izmeklējumi</t>
  </si>
  <si>
    <t>Mājas aprūpes pakalpojumiem pacientiem ar smagām slimībām</t>
  </si>
  <si>
    <t>Finansējums kapitācijas naudai un ģimenes ārsta prakses otrās māsas apmaksai (ne mazāk kā 6,74% no dotācijas no vispārējiem ieņēmumiem)</t>
  </si>
  <si>
    <t>Atbilsoši reģistrēto pacientu skaitam uz š.g.30.jūniju</t>
  </si>
  <si>
    <t>Proporcionāli noslēgto līgumu summai</t>
  </si>
  <si>
    <t>Proporcionāli slodžu skaitam</t>
  </si>
  <si>
    <t>Līdzekļu sadalījums</t>
  </si>
  <si>
    <t>Epizodes un manipulācijas, fiksētais ikmēneša maksājums ārstu speciālistu kabinetiem un struktūrvienībām</t>
  </si>
  <si>
    <t>Finansējuma apjoms stacionārajai palīdzībai</t>
  </si>
  <si>
    <t>Proporcionāli 1.ceturksnī veiktajam darbam</t>
  </si>
  <si>
    <t>Papildus finansējuma sadales principi</t>
  </si>
  <si>
    <t>3.pielikums Ministru kabineta rīkojuma projekta "Par pamatbudžeta apropriācijas pārdali starp Finanšu ministriju un Veselības ministriju" sākotnējās ietekmes novērtējuma ziņojumam (anotācijai)</t>
  </si>
  <si>
    <t>Veselības ministre</t>
  </si>
  <si>
    <t>I.Circene</t>
  </si>
  <si>
    <t>Budžeta un investīciju departamenta Budžeta plānošanas nodaļas</t>
  </si>
  <si>
    <t>vecākais referents A.Veidemanis</t>
  </si>
  <si>
    <t>tālr. 67876029</t>
  </si>
  <si>
    <t>arturs.veidemanis@vm.gov.lv</t>
  </si>
  <si>
    <t>05.06.2013.   18:50</t>
  </si>
  <si>
    <t>Esošais finansējums ārstniecībai  atbilstoši likumam par valsts budžetu</t>
  </si>
  <si>
    <t>Veselības aprūpes pakalpojumu veida īpatsvars no kopējā finansējuma apjoma</t>
  </si>
  <si>
    <t>Papildus līdzekļu sadalījums atbilstoši īpatsvaram</t>
  </si>
  <si>
    <t>Papildus līdzekļu sadalījums maksājumiem ārstniecības iestādēm infrastruktūras uzturēšanas izdevumu deficīta segšanai  2013.gadam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</si>
</sst>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0.000"/>
  </numFmts>
  <fonts count="24">
    <font>
      <sz val="10"/>
      <name val="Arial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3"/>
      <name val="Times New Roman"/>
      <family val="1"/>
      <charset val="186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0"/>
      <name val="Helv"/>
    </font>
    <font>
      <sz val="10"/>
      <name val="BaltGaramond"/>
      <family val="2"/>
    </font>
    <font>
      <sz val="10"/>
      <name val="BaltGaramond"/>
      <family val="2"/>
      <charset val="186"/>
    </font>
    <font>
      <i/>
      <sz val="10"/>
      <name val="Times New Roman"/>
      <family val="1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sz val="1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5" fontId="13" fillId="2" borderId="0"/>
    <xf numFmtId="0" fontId="16" fillId="0" borderId="0"/>
    <xf numFmtId="0" fontId="10" fillId="0" borderId="0"/>
    <xf numFmtId="0" fontId="17" fillId="0" borderId="0"/>
    <xf numFmtId="0" fontId="9" fillId="0" borderId="0"/>
    <xf numFmtId="0" fontId="19" fillId="0" borderId="0"/>
    <xf numFmtId="0" fontId="16" fillId="0" borderId="0"/>
    <xf numFmtId="0" fontId="9" fillId="0" borderId="0"/>
    <xf numFmtId="0" fontId="11" fillId="0" borderId="0"/>
    <xf numFmtId="164" fontId="13" fillId="3" borderId="0" applyBorder="0" applyProtection="0"/>
    <xf numFmtId="0" fontId="12" fillId="0" borderId="0"/>
    <xf numFmtId="164" fontId="14" fillId="4" borderId="0" applyBorder="0" applyProtection="0"/>
  </cellStyleXfs>
  <cellXfs count="46">
    <xf numFmtId="0" fontId="0" fillId="0" borderId="0" xfId="0"/>
    <xf numFmtId="4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4" fontId="8" fillId="6" borderId="1" xfId="0" applyNumberFormat="1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2" fillId="6" borderId="1" xfId="0" applyNumberFormat="1" applyFont="1" applyFill="1" applyBorder="1" applyAlignment="1">
      <alignment wrapText="1"/>
    </xf>
    <xf numFmtId="3" fontId="15" fillId="0" borderId="0" xfId="0" applyNumberFormat="1" applyFont="1" applyFill="1" applyAlignment="1">
      <alignment vertical="center" wrapText="1"/>
    </xf>
    <xf numFmtId="4" fontId="6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" fillId="6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4" fontId="7" fillId="5" borderId="1" xfId="0" applyNumberFormat="1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3" fontId="5" fillId="6" borderId="1" xfId="0" applyNumberFormat="1" applyFont="1" applyFill="1" applyBorder="1" applyAlignment="1">
      <alignment vertical="top" wrapText="1"/>
    </xf>
    <xf numFmtId="4" fontId="5" fillId="6" borderId="1" xfId="0" applyNumberFormat="1" applyFont="1" applyFill="1" applyBorder="1" applyAlignment="1">
      <alignment vertical="top" wrapText="1"/>
    </xf>
    <xf numFmtId="0" fontId="20" fillId="0" borderId="0" xfId="0" applyFont="1"/>
    <xf numFmtId="3" fontId="20" fillId="0" borderId="0" xfId="0" applyNumberFormat="1" applyFont="1"/>
    <xf numFmtId="0" fontId="21" fillId="0" borderId="0" xfId="0" applyFont="1"/>
    <xf numFmtId="0" fontId="22" fillId="0" borderId="0" xfId="4" applyFont="1" applyAlignment="1" applyProtection="1"/>
    <xf numFmtId="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4" fillId="6" borderId="2" xfId="0" applyNumberFormat="1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" fontId="23" fillId="0" borderId="0" xfId="0" applyNumberFormat="1" applyFont="1" applyFill="1" applyAlignment="1">
      <alignment horizontal="left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</cellXfs>
  <cellStyles count="17">
    <cellStyle name="Comma 2" xfId="1"/>
    <cellStyle name="Comma 3" xfId="2"/>
    <cellStyle name="exo" xfId="3"/>
    <cellStyle name="Hyperlink" xfId="4" builtinId="8"/>
    <cellStyle name="Koefic." xfId="5"/>
    <cellStyle name="Normal" xfId="0" builtinId="0"/>
    <cellStyle name="Normal 19" xfId="6"/>
    <cellStyle name="Normal 2" xfId="7"/>
    <cellStyle name="Normal 2 2" xfId="8"/>
    <cellStyle name="Normal 2 2 2" xfId="9"/>
    <cellStyle name="Normal 2 3" xfId="10"/>
    <cellStyle name="Normal 3" xfId="11"/>
    <cellStyle name="Normal 4" xfId="12"/>
    <cellStyle name="Normal 5" xfId="13"/>
    <cellStyle name="Pie??m." xfId="14"/>
    <cellStyle name="Style 1" xfId="15"/>
    <cellStyle name="V?st.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turs.veidemanis@v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Z27"/>
  <sheetViews>
    <sheetView tabSelected="1" zoomScaleNormal="100" workbookViewId="0">
      <pane ySplit="4" topLeftCell="A5" activePane="bottomLeft" state="frozen"/>
      <selection activeCell="A57" sqref="A57"/>
      <selection pane="bottomLeft" activeCell="A4" sqref="A4:E4"/>
    </sheetView>
  </sheetViews>
  <sheetFormatPr defaultRowHeight="42.75" customHeight="1"/>
  <cols>
    <col min="1" max="1" width="55.7109375" style="2" customWidth="1"/>
    <col min="2" max="2" width="16.28515625" style="3" customWidth="1"/>
    <col min="3" max="3" width="14.5703125" style="3" customWidth="1"/>
    <col min="4" max="4" width="17.85546875" style="3" customWidth="1"/>
    <col min="5" max="5" width="49.42578125" style="3" customWidth="1"/>
    <col min="6" max="16384" width="9.140625" style="3"/>
  </cols>
  <sheetData>
    <row r="1" spans="1:156" ht="31.5" customHeight="1">
      <c r="C1" s="43" t="s">
        <v>21</v>
      </c>
      <c r="D1" s="43"/>
      <c r="E1" s="43"/>
    </row>
    <row r="2" spans="1:156" ht="15.75">
      <c r="A2" s="36" t="s">
        <v>32</v>
      </c>
      <c r="B2" s="37"/>
      <c r="C2" s="37"/>
      <c r="D2" s="37"/>
      <c r="E2" s="37"/>
    </row>
    <row r="3" spans="1:156" s="5" customFormat="1" ht="2.25" customHeight="1">
      <c r="B3" s="4"/>
      <c r="C3" s="4"/>
      <c r="D3" s="1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</row>
    <row r="4" spans="1:156" ht="101.25" customHeight="1">
      <c r="A4" s="44" t="s">
        <v>16</v>
      </c>
      <c r="B4" s="45" t="s">
        <v>29</v>
      </c>
      <c r="C4" s="45" t="s">
        <v>30</v>
      </c>
      <c r="D4" s="45" t="s">
        <v>31</v>
      </c>
      <c r="E4" s="45" t="s">
        <v>20</v>
      </c>
    </row>
    <row r="5" spans="1:156" s="7" customFormat="1" ht="16.5">
      <c r="A5" s="38" t="s">
        <v>7</v>
      </c>
      <c r="B5" s="39"/>
      <c r="C5" s="39"/>
      <c r="D5" s="39"/>
      <c r="E5" s="4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</row>
    <row r="6" spans="1:156" s="10" customFormat="1" ht="45">
      <c r="A6" s="20" t="s">
        <v>12</v>
      </c>
      <c r="B6" s="28">
        <v>43674268</v>
      </c>
      <c r="C6" s="16">
        <f t="shared" ref="C6:C11" si="0">(B6/$B$19)*100</f>
        <v>14.176573084395095</v>
      </c>
      <c r="D6" s="28">
        <v>432440</v>
      </c>
      <c r="E6" s="16" t="s">
        <v>13</v>
      </c>
    </row>
    <row r="7" spans="1:156" ht="30">
      <c r="A7" s="23" t="s">
        <v>3</v>
      </c>
      <c r="B7" s="28">
        <v>275368</v>
      </c>
      <c r="C7" s="16">
        <f t="shared" si="0"/>
        <v>8.9383858181749223E-2</v>
      </c>
      <c r="D7" s="28">
        <v>2727</v>
      </c>
      <c r="E7" s="18" t="s">
        <v>14</v>
      </c>
    </row>
    <row r="8" spans="1:156" ht="15.75">
      <c r="A8" s="22" t="s">
        <v>2</v>
      </c>
      <c r="B8" s="28">
        <v>5730887</v>
      </c>
      <c r="C8" s="16">
        <f t="shared" si="0"/>
        <v>1.8602335451600414</v>
      </c>
      <c r="D8" s="28">
        <v>56744</v>
      </c>
      <c r="E8" s="18" t="s">
        <v>14</v>
      </c>
    </row>
    <row r="9" spans="1:156" ht="30">
      <c r="A9" s="21" t="s">
        <v>1</v>
      </c>
      <c r="B9" s="28">
        <v>349031</v>
      </c>
      <c r="C9" s="16">
        <f t="shared" si="0"/>
        <v>0.11329470891691885</v>
      </c>
      <c r="D9" s="28">
        <v>3456</v>
      </c>
      <c r="E9" s="18" t="s">
        <v>15</v>
      </c>
    </row>
    <row r="10" spans="1:156" ht="15.75">
      <c r="A10" s="24" t="s">
        <v>11</v>
      </c>
      <c r="B10" s="28">
        <v>3288430</v>
      </c>
      <c r="C10" s="16">
        <f t="shared" si="0"/>
        <v>1.0674172771004968</v>
      </c>
      <c r="D10" s="28">
        <v>32560</v>
      </c>
      <c r="E10" s="18" t="s">
        <v>14</v>
      </c>
    </row>
    <row r="11" spans="1:156" s="9" customFormat="1" ht="18.75">
      <c r="A11" s="25" t="s">
        <v>0</v>
      </c>
      <c r="B11" s="29">
        <f>SUM(B6:B10)</f>
        <v>53317984</v>
      </c>
      <c r="C11" s="17">
        <f t="shared" si="0"/>
        <v>17.306902473754302</v>
      </c>
      <c r="D11" s="29">
        <f>SUM(D6:D10)</f>
        <v>527927</v>
      </c>
      <c r="E11" s="1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</row>
    <row r="12" spans="1:156" s="9" customFormat="1" ht="18.75">
      <c r="A12" s="38" t="s">
        <v>4</v>
      </c>
      <c r="B12" s="41"/>
      <c r="C12" s="41"/>
      <c r="D12" s="41"/>
      <c r="E12" s="42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</row>
    <row r="13" spans="1:156" s="9" customFormat="1" ht="30">
      <c r="A13" s="26" t="s">
        <v>17</v>
      </c>
      <c r="B13" s="28">
        <v>83167960</v>
      </c>
      <c r="C13" s="16">
        <f t="shared" ref="C13:C18" si="1">(B13/$B$19)*100</f>
        <v>26.9961402265528</v>
      </c>
      <c r="D13" s="28">
        <v>823487</v>
      </c>
      <c r="E13" s="18" t="s">
        <v>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</row>
    <row r="14" spans="1:156" s="9" customFormat="1" ht="18.75">
      <c r="A14" s="27" t="s">
        <v>10</v>
      </c>
      <c r="B14" s="28">
        <v>15803497</v>
      </c>
      <c r="C14" s="16">
        <f t="shared" si="1"/>
        <v>5.1297810007833133</v>
      </c>
      <c r="D14" s="28">
        <v>156478</v>
      </c>
      <c r="E14" s="16" t="s">
        <v>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</row>
    <row r="15" spans="1:156" s="9" customFormat="1" ht="17.25" customHeight="1">
      <c r="A15" s="16" t="s">
        <v>5</v>
      </c>
      <c r="B15" s="28">
        <f>3752367+1197009</f>
        <v>4949376</v>
      </c>
      <c r="C15" s="16">
        <f t="shared" si="1"/>
        <v>1.6065567621225172</v>
      </c>
      <c r="D15" s="28">
        <v>49006</v>
      </c>
      <c r="E15" s="16" t="s">
        <v>19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</row>
    <row r="16" spans="1:156" s="9" customFormat="1" ht="18.75">
      <c r="A16" s="26" t="s">
        <v>8</v>
      </c>
      <c r="B16" s="29">
        <f>SUM(B13+B14+B15)</f>
        <v>103920833</v>
      </c>
      <c r="C16" s="17">
        <f t="shared" si="1"/>
        <v>33.73247798945863</v>
      </c>
      <c r="D16" s="29">
        <f>SUM(D13:D15)</f>
        <v>1028971</v>
      </c>
      <c r="E16" s="13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</row>
    <row r="17" spans="1:156" s="9" customFormat="1" ht="18.75">
      <c r="A17" s="11" t="s">
        <v>9</v>
      </c>
      <c r="B17" s="30">
        <f>B11+B16</f>
        <v>157238817</v>
      </c>
      <c r="C17" s="31">
        <f t="shared" si="1"/>
        <v>51.039380463212936</v>
      </c>
      <c r="D17" s="30">
        <f>SUM(D11+D16)</f>
        <v>1556898</v>
      </c>
      <c r="E17" s="1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</row>
    <row r="18" spans="1:156" ht="15.75">
      <c r="A18" s="11" t="s">
        <v>18</v>
      </c>
      <c r="B18" s="30">
        <v>150834705</v>
      </c>
      <c r="C18" s="31">
        <f t="shared" si="1"/>
        <v>48.960619536787064</v>
      </c>
      <c r="D18" s="30">
        <v>1493490</v>
      </c>
      <c r="E18" s="19" t="s">
        <v>14</v>
      </c>
    </row>
    <row r="19" spans="1:156" ht="15.75">
      <c r="A19" s="11" t="s">
        <v>6</v>
      </c>
      <c r="B19" s="30">
        <f>B17+B18</f>
        <v>308073522</v>
      </c>
      <c r="C19" s="31">
        <f>C17+C18</f>
        <v>100</v>
      </c>
      <c r="D19" s="30">
        <f>D17+D18</f>
        <v>3050388</v>
      </c>
      <c r="E19" s="12"/>
    </row>
    <row r="20" spans="1:156" ht="15.75">
      <c r="A20" s="1"/>
    </row>
    <row r="21" spans="1:156" ht="15.75">
      <c r="A21" s="32" t="s">
        <v>22</v>
      </c>
      <c r="D21" s="33" t="s">
        <v>23</v>
      </c>
    </row>
    <row r="22" spans="1:156" ht="6.75" customHeight="1">
      <c r="A22" s="32"/>
    </row>
    <row r="23" spans="1:156" ht="15.75">
      <c r="A23" s="34" t="s">
        <v>28</v>
      </c>
    </row>
    <row r="24" spans="1:156" ht="15.75">
      <c r="A24" s="34" t="s">
        <v>24</v>
      </c>
    </row>
    <row r="25" spans="1:156" ht="15.75">
      <c r="A25" s="34" t="s">
        <v>25</v>
      </c>
    </row>
    <row r="26" spans="1:156" ht="14.25" customHeight="1">
      <c r="A26" s="34" t="s">
        <v>26</v>
      </c>
    </row>
    <row r="27" spans="1:156" ht="15.75" hidden="1">
      <c r="A27" s="35" t="s">
        <v>27</v>
      </c>
    </row>
  </sheetData>
  <mergeCells count="4">
    <mergeCell ref="A2:E2"/>
    <mergeCell ref="A5:E5"/>
    <mergeCell ref="A12:E12"/>
    <mergeCell ref="C1:E1"/>
  </mergeCells>
  <hyperlinks>
    <hyperlink ref="A27" r:id="rId1"/>
  </hyperlinks>
  <pageMargins left="0.78740157480314965" right="0.59055118110236227" top="0.78740157480314965" bottom="0.59055118110236227" header="0.59055118110236227" footer="0.59055118110236227"/>
  <pageSetup paperSize="9" scale="85" orientation="landscape" r:id="rId2"/>
  <headerFooter>
    <oddFooter>&amp;LVMAnotp3_050613_papildfin; Papildus līdzekļu sadalījums maksājumiem ārstniecības iestādēm infrastruktūras uzturēšanas izdevumu deficīta segšanai 2013.gadam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1.piel.-kopā</vt:lpstr>
    </vt:vector>
  </TitlesOfParts>
  <Company>Veselības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3.pielikums Ministru kabineta rīkojuma projekta "Par pamatbudžeta apropriācijas pārdali starp Finanšu ministriju un Veselības ministriju" sākotnējās ietekmes novērtējuma ziņojumam (anotācijai) "Papildus līdzekļu sadalījums maksājumiem ārstniecības iestādēm attīstības izdevumu nodrošināšanai 2013.gadam"</dc:title>
  <dc:subject>anotācijas pielikums</dc:subject>
  <dc:creator>Artūrs Veidemanis</dc:creator>
  <dc:description>Budžeta un investīciju departamenta_x000d_
Budžeta plānošanas nodaļas_x000d_
vecākais referents_x000d_
Artūrs Veidemanis_x000d_
tālr. 67876029_x000d_
arturs.veidemanis@vm.gov.lv</dc:description>
  <cp:lastModifiedBy>zzvaigzne</cp:lastModifiedBy>
  <cp:lastPrinted>2013-06-07T06:20:21Z</cp:lastPrinted>
  <dcterms:created xsi:type="dcterms:W3CDTF">2007-12-07T11:03:31Z</dcterms:created>
  <dcterms:modified xsi:type="dcterms:W3CDTF">2013-06-07T06:20:25Z</dcterms:modified>
</cp:coreProperties>
</file>