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2" sheetId="1" r:id="rId1"/>
    <sheet name="Sheet1" sheetId="2" r:id="rId2"/>
    <sheet name="Sheet3" sheetId="3" r:id="rId3"/>
  </sheets>
  <definedNames>
    <definedName name="_xlnm.Print_Area" localSheetId="0">Sheet2!$A:$K</definedName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H8" i="1"/>
  <c r="J8"/>
  <c r="I9"/>
  <c r="I10"/>
  <c r="I11"/>
  <c r="I12"/>
  <c r="I13"/>
  <c r="I14"/>
  <c r="I15"/>
  <c r="I16"/>
  <c r="I17"/>
  <c r="I18"/>
  <c r="I8"/>
  <c r="H12"/>
  <c r="J11"/>
  <c r="K8" l="1"/>
  <c r="J10"/>
  <c r="J96"/>
  <c r="H96" s="1"/>
  <c r="J95"/>
  <c r="H95" s="1"/>
  <c r="J94"/>
  <c r="H94" s="1"/>
  <c r="J93"/>
  <c r="H93" s="1"/>
  <c r="J91"/>
  <c r="H91" s="1"/>
  <c r="J90"/>
  <c r="H90" s="1"/>
  <c r="J89"/>
  <c r="H89" s="1"/>
  <c r="J88"/>
  <c r="H88" s="1"/>
  <c r="J87"/>
  <c r="H87" s="1"/>
  <c r="J86"/>
  <c r="H86" s="1"/>
  <c r="J85"/>
  <c r="H85" s="1"/>
  <c r="J84"/>
  <c r="H84" s="1"/>
  <c r="J83"/>
  <c r="H83" s="1"/>
  <c r="J82"/>
  <c r="H82" s="1"/>
  <c r="J81"/>
  <c r="H81" s="1"/>
  <c r="J80"/>
  <c r="H80" s="1"/>
  <c r="J79"/>
  <c r="H79"/>
  <c r="J78"/>
  <c r="H78" s="1"/>
  <c r="J77"/>
  <c r="H77" s="1"/>
  <c r="J76"/>
  <c r="H76" s="1"/>
  <c r="J75"/>
  <c r="H75" s="1"/>
  <c r="J74"/>
  <c r="H74" s="1"/>
  <c r="J73"/>
  <c r="H73" s="1"/>
  <c r="J72"/>
  <c r="H72" s="1"/>
  <c r="J71"/>
  <c r="H71" s="1"/>
  <c r="J70"/>
  <c r="H70" s="1"/>
  <c r="J69"/>
  <c r="H69" s="1"/>
  <c r="J68"/>
  <c r="H68" s="1"/>
  <c r="J67"/>
  <c r="H67" s="1"/>
  <c r="J66"/>
  <c r="H66" s="1"/>
  <c r="J65"/>
  <c r="H65" s="1"/>
  <c r="J64"/>
  <c r="H64" s="1"/>
  <c r="J63"/>
  <c r="H63"/>
  <c r="J62"/>
  <c r="H62" s="1"/>
  <c r="J61"/>
  <c r="H61" s="1"/>
  <c r="J60"/>
  <c r="H60"/>
  <c r="J59"/>
  <c r="H59" s="1"/>
  <c r="J58"/>
  <c r="H58" s="1"/>
  <c r="J57"/>
  <c r="H57" s="1"/>
  <c r="J56"/>
  <c r="H56" s="1"/>
  <c r="J55"/>
  <c r="H55" s="1"/>
  <c r="J54"/>
  <c r="H54" s="1"/>
  <c r="J53"/>
  <c r="H53" s="1"/>
  <c r="J52"/>
  <c r="H52" s="1"/>
  <c r="J51"/>
  <c r="H51" s="1"/>
  <c r="J50"/>
  <c r="H50" s="1"/>
  <c r="J49"/>
  <c r="H49" s="1"/>
  <c r="J48"/>
  <c r="H48"/>
  <c r="J47"/>
  <c r="H47" s="1"/>
  <c r="J46"/>
  <c r="H46" s="1"/>
  <c r="J45"/>
  <c r="H45" s="1"/>
  <c r="J44"/>
  <c r="H44" s="1"/>
  <c r="J43"/>
  <c r="H43" s="1"/>
  <c r="J42"/>
  <c r="H42" s="1"/>
  <c r="J41"/>
  <c r="H41" s="1"/>
  <c r="J40"/>
  <c r="H40" s="1"/>
  <c r="J39"/>
  <c r="H39" s="1"/>
  <c r="J38"/>
  <c r="H38" s="1"/>
  <c r="J37"/>
  <c r="H37" s="1"/>
  <c r="J36"/>
  <c r="H36" s="1"/>
  <c r="J35"/>
  <c r="H35"/>
  <c r="J34"/>
  <c r="H34" s="1"/>
  <c r="J33"/>
  <c r="H33" s="1"/>
  <c r="J32"/>
  <c r="H32" s="1"/>
  <c r="J31"/>
  <c r="H31" s="1"/>
  <c r="J30"/>
  <c r="H30" s="1"/>
  <c r="J29"/>
  <c r="H29" s="1"/>
  <c r="J28"/>
  <c r="H28" s="1"/>
  <c r="J27"/>
  <c r="H27" s="1"/>
  <c r="J26"/>
  <c r="H26" s="1"/>
  <c r="J25"/>
  <c r="H25" s="1"/>
  <c r="J24"/>
  <c r="H24" s="1"/>
  <c r="J23"/>
  <c r="H23" s="1"/>
  <c r="J22"/>
  <c r="H22" s="1"/>
  <c r="J21"/>
  <c r="H21" s="1"/>
  <c r="J20"/>
  <c r="H20" s="1"/>
  <c r="J18"/>
  <c r="H18" s="1"/>
  <c r="J17"/>
  <c r="J16"/>
  <c r="J15"/>
  <c r="J14"/>
  <c r="H14" s="1"/>
  <c r="J13"/>
  <c r="H13" s="1"/>
  <c r="J12"/>
  <c r="J9"/>
  <c r="H9" s="1"/>
  <c r="G8"/>
  <c r="H16" l="1"/>
  <c r="H11"/>
  <c r="H17"/>
  <c r="H10"/>
  <c r="H15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K31"/>
  <c r="G31"/>
  <c r="G32"/>
  <c r="G33"/>
  <c r="G34"/>
  <c r="K35"/>
  <c r="G35"/>
  <c r="G36"/>
  <c r="G37"/>
  <c r="G38"/>
  <c r="G39"/>
  <c r="G40"/>
  <c r="G41"/>
  <c r="G42"/>
  <c r="G43"/>
  <c r="K43" s="1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3"/>
  <c r="G94"/>
  <c r="G95"/>
  <c r="G96"/>
  <c r="K95" l="1"/>
  <c r="K93"/>
  <c r="K90"/>
  <c r="K88"/>
  <c r="K86"/>
  <c r="K84"/>
  <c r="K78"/>
  <c r="K76"/>
  <c r="K74"/>
  <c r="K72"/>
  <c r="K70"/>
  <c r="K68"/>
  <c r="K46"/>
  <c r="K44"/>
  <c r="K42"/>
  <c r="K40"/>
  <c r="K38"/>
  <c r="K36"/>
  <c r="K30"/>
  <c r="K28"/>
  <c r="K26"/>
  <c r="K24"/>
  <c r="K22"/>
  <c r="K20"/>
  <c r="K89"/>
  <c r="K62"/>
  <c r="K50"/>
  <c r="K96"/>
  <c r="K75"/>
  <c r="K67"/>
  <c r="K63"/>
  <c r="K59"/>
  <c r="K51"/>
  <c r="K47"/>
  <c r="K25"/>
  <c r="K82"/>
  <c r="K57"/>
  <c r="K17"/>
  <c r="K13"/>
  <c r="K91"/>
  <c r="K83"/>
  <c r="K79"/>
  <c r="K73"/>
  <c r="K60"/>
  <c r="K58"/>
  <c r="K56"/>
  <c r="K54"/>
  <c r="K52"/>
  <c r="K34"/>
  <c r="K27"/>
  <c r="K66"/>
  <c r="K41"/>
  <c r="K11"/>
  <c r="K9"/>
  <c r="K10"/>
  <c r="K18"/>
  <c r="K14"/>
  <c r="K94"/>
  <c r="K61"/>
  <c r="K45"/>
  <c r="K29"/>
  <c r="K81"/>
  <c r="K49"/>
  <c r="K16"/>
  <c r="K65"/>
  <c r="K33"/>
  <c r="K87"/>
  <c r="K85"/>
  <c r="K80"/>
  <c r="K71"/>
  <c r="K69"/>
  <c r="K64"/>
  <c r="K55"/>
  <c r="K53"/>
  <c r="K48"/>
  <c r="K39"/>
  <c r="K37"/>
  <c r="K32"/>
  <c r="K23"/>
  <c r="K21"/>
  <c r="K15"/>
  <c r="K77"/>
  <c r="K12"/>
  <c r="K97" l="1"/>
</calcChain>
</file>

<file path=xl/sharedStrings.xml><?xml version="1.0" encoding="utf-8"?>
<sst xmlns="http://schemas.openxmlformats.org/spreadsheetml/2006/main" count="297" uniqueCount="215">
  <si>
    <t>Nr.p.k.</t>
  </si>
  <si>
    <t>Maksas pakalpojuma nosaukums</t>
  </si>
  <si>
    <t>Mērvienība</t>
  </si>
  <si>
    <t>Spēkā esošajā normatīvajā aktā paredzētā skaitļa izteiksme latos
(bez PVN)</t>
  </si>
  <si>
    <t>PVN
(Ls)</t>
  </si>
  <si>
    <t>Spēkā esošajā normatīvajā aktā paredzētā skaitļa izteiksme latos
(ar PVN)</t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</si>
  <si>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</si>
  <si>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r>
      <t xml:space="preserve"> Izmaiņas pret sākotnējā normatīvajā aktā norādīto summu, </t>
    </r>
    <r>
      <rPr>
        <i/>
        <sz val="9"/>
        <color indexed="55"/>
        <rFont val="Times New Roman"/>
        <family val="1"/>
        <charset val="186"/>
      </rPr>
      <t>euro</t>
    </r>
    <r>
      <rPr>
        <sz val="9"/>
        <color indexed="55"/>
        <rFont val="Times New Roman"/>
        <family val="1"/>
        <charset val="186"/>
      </rPr>
      <t xml:space="preserve"> 
(norāda 6 ciparus aiz komata) </t>
    </r>
  </si>
  <si>
    <t>2.a.</t>
  </si>
  <si>
    <t>2.b.</t>
  </si>
  <si>
    <t>2.c.</t>
  </si>
  <si>
    <t>3.</t>
  </si>
  <si>
    <t>(4)=
(3)/0,702804</t>
  </si>
  <si>
    <t>5.</t>
  </si>
  <si>
    <t>1.</t>
  </si>
  <si>
    <t>Mācību organizēšana</t>
  </si>
  <si>
    <t>1.1.</t>
  </si>
  <si>
    <t>kursi transfuzioloģijā (5 dienas)</t>
  </si>
  <si>
    <t>1 dalībnieks</t>
  </si>
  <si>
    <t>1.2.</t>
  </si>
  <si>
    <t>seminārs transfuzioloģijā (1 diena)</t>
  </si>
  <si>
    <t>1.3.</t>
  </si>
  <si>
    <t>izbraukuma seminārs transfuzioloģijā (2 dienas)</t>
  </si>
  <si>
    <t>1 seminārs</t>
  </si>
  <si>
    <t>1.4.</t>
  </si>
  <si>
    <t>imūnhematoloģijas apmācības kursi ārstiem (5 dienas)</t>
  </si>
  <si>
    <t>1.5.</t>
  </si>
  <si>
    <t>imūnhematoloģijas apmācības kursi ārstiem (10 dienas)</t>
  </si>
  <si>
    <t>1.6.</t>
  </si>
  <si>
    <t>imūnhematoloģijas apmācības kursi laborantiem (5 dienas)</t>
  </si>
  <si>
    <t>1.7.</t>
  </si>
  <si>
    <t>imūnhematoloģijas apmācības kursi laborantiem (10 dienas)</t>
  </si>
  <si>
    <t>1.8.</t>
  </si>
  <si>
    <t>specializācijas programma "Transfuzioloģija"</t>
  </si>
  <si>
    <t>1.9.</t>
  </si>
  <si>
    <t>kursi transfuzioloģijā slimnīcu medicīnas māsām (3 dienas)</t>
  </si>
  <si>
    <t>1.10.</t>
  </si>
  <si>
    <t>kursi transfuzioloģijā asins dienesta medicīnas māsām (5 dienas )</t>
  </si>
  <si>
    <t>1.11.</t>
  </si>
  <si>
    <t>vienas dienas izbraukuma lekcija Rīgā</t>
  </si>
  <si>
    <t>2.1.</t>
  </si>
  <si>
    <t>asins ņemšana no pirksta</t>
  </si>
  <si>
    <t>1 procedūra</t>
  </si>
  <si>
    <t>2.2.</t>
  </si>
  <si>
    <t>asins ņemšana no vēnas</t>
  </si>
  <si>
    <t>2.3.</t>
  </si>
  <si>
    <t>asins grupas noteikšana ABO sistēmā, izmantojot plaknes metodi (tiešā reakcija)</t>
  </si>
  <si>
    <t>1 izmeklējums</t>
  </si>
  <si>
    <t>2.4.</t>
  </si>
  <si>
    <t>asins grupas noteikšana ABO sistēmā, izmantojot plaknes metodi (tiešā reakcija), 1 stundas laikā</t>
  </si>
  <si>
    <t>2.5.</t>
  </si>
  <si>
    <t>hematoloģiskais asins izmeklējums ar analizatoru</t>
  </si>
  <si>
    <t>2.6.</t>
  </si>
  <si>
    <t>hematoloģiskais asins izmeklējums ar analizatoru 1 stundas laikā</t>
  </si>
  <si>
    <t>2.7.</t>
  </si>
  <si>
    <t>eritrocītu grimšanas reakcijas noteikšana</t>
  </si>
  <si>
    <t>2.8.</t>
  </si>
  <si>
    <t>eritrocītu grimšanas reakcijas noteikšana 1 stundas laikā</t>
  </si>
  <si>
    <t>2.9.</t>
  </si>
  <si>
    <t>leikocītu formulas noteikšana</t>
  </si>
  <si>
    <t>2.10.</t>
  </si>
  <si>
    <t>leikocītu formulas noteikšana 1 stundas laikā</t>
  </si>
  <si>
    <t>2.11.</t>
  </si>
  <si>
    <t>kopējā olbaltuma noteikšana</t>
  </si>
  <si>
    <t>2.17.</t>
  </si>
  <si>
    <t>TPHA tests</t>
  </si>
  <si>
    <t>2.18.</t>
  </si>
  <si>
    <t>TPHA tests 1 stundas laikā</t>
  </si>
  <si>
    <t>2.19.</t>
  </si>
  <si>
    <t>asins grupas noteikšana ABO sistēmā, izmantojot plaknes metodi (dubultreakcija)</t>
  </si>
  <si>
    <t>2.20.</t>
  </si>
  <si>
    <t>asins grupas noteikšana ABO sistēmā, izmantojot plaknes metodi (dubultreakcija), 1 stundas laikā</t>
  </si>
  <si>
    <t>2.21.</t>
  </si>
  <si>
    <t>ABO sistēmas antieritrocitāro antivielu titrēšana, izmantojot stobriņu metodi (1 antiogēnu)</t>
  </si>
  <si>
    <t>2.22.</t>
  </si>
  <si>
    <t>asins grupas ABO sistēmā un Rh (D) noteikšana, izmantojot gelkaršu metodi</t>
  </si>
  <si>
    <t>2.23.</t>
  </si>
  <si>
    <t>asins grupas ABO sistēmā un Rh (D) noteikšana, izmantojot gelkaršu metodi, 1 stundas laikā</t>
  </si>
  <si>
    <t>2.24.</t>
  </si>
  <si>
    <t>Rh (D) noteikšana, izmantojot plaknes metodi</t>
  </si>
  <si>
    <t>2.25.</t>
  </si>
  <si>
    <t>Rh (D) noteikšana, izmantojot plaknes metodi, 1 stundas laikā</t>
  </si>
  <si>
    <t>2.26.</t>
  </si>
  <si>
    <t>Rh fenotipa (CcEe) un Kell antigēna noteikšana, izmantojot gelkaršu metodi</t>
  </si>
  <si>
    <t>2.27.</t>
  </si>
  <si>
    <t>Rh fenotipa (CcEe) un Kell antigēna noteikšana, izmantojot gelkaršu metodi, 1 stundas laikā</t>
  </si>
  <si>
    <t>2.28.</t>
  </si>
  <si>
    <t>antigēnu M un N fenotipizācija, izmantojot gelkaršu metodi</t>
  </si>
  <si>
    <t>2.29.</t>
  </si>
  <si>
    <r>
      <t>antigēnu JK</t>
    </r>
    <r>
      <rPr>
        <vertAlign val="subscript"/>
        <sz val="9"/>
        <color indexed="55"/>
        <rFont val="Times New Roman"/>
        <family val="1"/>
        <charset val="186"/>
      </rPr>
      <t>a</t>
    </r>
    <r>
      <rPr>
        <sz val="9"/>
        <color indexed="55"/>
        <rFont val="Times New Roman"/>
        <family val="1"/>
        <charset val="186"/>
      </rPr>
      <t xml:space="preserve"> un  JK</t>
    </r>
    <r>
      <rPr>
        <vertAlign val="subscript"/>
        <sz val="9"/>
        <color indexed="55"/>
        <rFont val="Times New Roman"/>
        <family val="1"/>
        <charset val="186"/>
      </rPr>
      <t xml:space="preserve">b </t>
    </r>
    <r>
      <rPr>
        <sz val="9"/>
        <color indexed="55"/>
        <rFont val="Times New Roman"/>
        <family val="1"/>
        <charset val="186"/>
      </rPr>
      <t>fenotipizācija, izmantojot gelkaršu metodi</t>
    </r>
  </si>
  <si>
    <t>2.30.</t>
  </si>
  <si>
    <r>
      <t>antigēnu K un  k</t>
    </r>
    <r>
      <rPr>
        <vertAlign val="subscript"/>
        <sz val="9"/>
        <color indexed="55"/>
        <rFont val="Times New Roman"/>
        <family val="1"/>
        <charset val="186"/>
      </rPr>
      <t xml:space="preserve"> </t>
    </r>
    <r>
      <rPr>
        <sz val="9"/>
        <color indexed="55"/>
        <rFont val="Times New Roman"/>
        <family val="1"/>
        <charset val="186"/>
      </rPr>
      <t>fenotipizācija, izmantojot gelkaršu metodi</t>
    </r>
  </si>
  <si>
    <t>2.31.</t>
  </si>
  <si>
    <r>
      <t>antigēnu P</t>
    </r>
    <r>
      <rPr>
        <vertAlign val="subscript"/>
        <sz val="9"/>
        <color indexed="55"/>
        <rFont val="Times New Roman"/>
        <family val="1"/>
        <charset val="186"/>
      </rPr>
      <t xml:space="preserve">1 </t>
    </r>
    <r>
      <rPr>
        <sz val="9"/>
        <color indexed="55"/>
        <rFont val="Times New Roman"/>
        <family val="1"/>
        <charset val="186"/>
      </rPr>
      <t>noteikšana, izmantojot gelkaršu metodi</t>
    </r>
  </si>
  <si>
    <t>2.32.</t>
  </si>
  <si>
    <r>
      <t>antigēnu Lu</t>
    </r>
    <r>
      <rPr>
        <vertAlign val="superscript"/>
        <sz val="9"/>
        <color indexed="55"/>
        <rFont val="Times New Roman"/>
        <family val="1"/>
        <charset val="186"/>
      </rPr>
      <t>a</t>
    </r>
    <r>
      <rPr>
        <sz val="9"/>
        <color indexed="55"/>
        <rFont val="Times New Roman"/>
        <family val="1"/>
        <charset val="186"/>
      </rPr>
      <t xml:space="preserve"> un  Lu</t>
    </r>
    <r>
      <rPr>
        <vertAlign val="superscript"/>
        <sz val="9"/>
        <color indexed="55"/>
        <rFont val="Times New Roman"/>
        <family val="1"/>
        <charset val="186"/>
      </rPr>
      <t>b</t>
    </r>
    <r>
      <rPr>
        <vertAlign val="subscript"/>
        <sz val="9"/>
        <color indexed="55"/>
        <rFont val="Times New Roman"/>
        <family val="1"/>
        <charset val="186"/>
      </rPr>
      <t xml:space="preserve"> </t>
    </r>
    <r>
      <rPr>
        <sz val="9"/>
        <color indexed="55"/>
        <rFont val="Times New Roman"/>
        <family val="1"/>
        <charset val="186"/>
      </rPr>
      <t>fenotipizācija, izmantojot gelkaršu metodi</t>
    </r>
  </si>
  <si>
    <t>2.33.</t>
  </si>
  <si>
    <r>
      <t>antigēnu Le</t>
    </r>
    <r>
      <rPr>
        <vertAlign val="superscript"/>
        <sz val="9"/>
        <color indexed="55"/>
        <rFont val="Times New Roman"/>
        <family val="1"/>
        <charset val="186"/>
      </rPr>
      <t>a</t>
    </r>
    <r>
      <rPr>
        <sz val="9"/>
        <color indexed="55"/>
        <rFont val="Times New Roman"/>
        <family val="1"/>
        <charset val="186"/>
      </rPr>
      <t xml:space="preserve"> un  Le</t>
    </r>
    <r>
      <rPr>
        <vertAlign val="superscript"/>
        <sz val="9"/>
        <color indexed="55"/>
        <rFont val="Times New Roman"/>
        <family val="1"/>
        <charset val="186"/>
      </rPr>
      <t>b</t>
    </r>
    <r>
      <rPr>
        <vertAlign val="subscript"/>
        <sz val="9"/>
        <color indexed="55"/>
        <rFont val="Times New Roman"/>
        <family val="1"/>
        <charset val="186"/>
      </rPr>
      <t xml:space="preserve"> </t>
    </r>
    <r>
      <rPr>
        <sz val="9"/>
        <color indexed="55"/>
        <rFont val="Times New Roman"/>
        <family val="1"/>
        <charset val="186"/>
      </rPr>
      <t>fenotipizācija, izmantojot gelkaršu metodi</t>
    </r>
  </si>
  <si>
    <t>2.34.</t>
  </si>
  <si>
    <r>
      <t>antigēnu Fy</t>
    </r>
    <r>
      <rPr>
        <vertAlign val="superscript"/>
        <sz val="9"/>
        <color indexed="55"/>
        <rFont val="Times New Roman"/>
        <family val="1"/>
        <charset val="186"/>
      </rPr>
      <t>a</t>
    </r>
    <r>
      <rPr>
        <sz val="9"/>
        <color indexed="55"/>
        <rFont val="Times New Roman"/>
        <family val="1"/>
        <charset val="186"/>
      </rPr>
      <t xml:space="preserve"> un  Fy</t>
    </r>
    <r>
      <rPr>
        <vertAlign val="superscript"/>
        <sz val="9"/>
        <color indexed="55"/>
        <rFont val="Times New Roman"/>
        <family val="1"/>
        <charset val="186"/>
      </rPr>
      <t>b</t>
    </r>
    <r>
      <rPr>
        <vertAlign val="subscript"/>
        <sz val="9"/>
        <color indexed="55"/>
        <rFont val="Times New Roman"/>
        <family val="1"/>
        <charset val="186"/>
      </rPr>
      <t xml:space="preserve"> </t>
    </r>
    <r>
      <rPr>
        <sz val="9"/>
        <color indexed="55"/>
        <rFont val="Times New Roman"/>
        <family val="1"/>
        <charset val="186"/>
      </rPr>
      <t>fenotipizācija, izmantojot gelkaršu metodi</t>
    </r>
  </si>
  <si>
    <t>2.35.</t>
  </si>
  <si>
    <r>
      <t>antigēnu S un  s</t>
    </r>
    <r>
      <rPr>
        <vertAlign val="subscript"/>
        <sz val="9"/>
        <color indexed="55"/>
        <rFont val="Times New Roman"/>
        <family val="1"/>
        <charset val="186"/>
      </rPr>
      <t xml:space="preserve"> </t>
    </r>
    <r>
      <rPr>
        <sz val="9"/>
        <color indexed="55"/>
        <rFont val="Times New Roman"/>
        <family val="1"/>
        <charset val="186"/>
      </rPr>
      <t>fenotipizācija, izmantojot gelkaršu metodi</t>
    </r>
  </si>
  <si>
    <t>2.36.</t>
  </si>
  <si>
    <t>Rh fenotipa (CcEe) un Kell antigēna noteikšana, izmantojot plaknes metodi</t>
  </si>
  <si>
    <t>2.37.</t>
  </si>
  <si>
    <t>Rh fenotipa (CcEe) un Kell antigēna noteikšana, izmantojot plaknes metodi, 1 stundas laikā</t>
  </si>
  <si>
    <t>2.38.</t>
  </si>
  <si>
    <t>nepilno antieritrocitāro antivielu skrīnings, izmantojot gelkaršu metodi (netiešais antiglobulīna tests)</t>
  </si>
  <si>
    <t>2.39.</t>
  </si>
  <si>
    <t>nepilno antieritrocitāro antivielu skrīnings, izmantojot gelkaršu metodi (netiešais antiglobulīna tests), 1 stundas laikā</t>
  </si>
  <si>
    <t>2.40.</t>
  </si>
  <si>
    <t>nepilno antieritrocitāro antivielu identifikācija, izmantojot gelkaršu metodi (enzīmu tests, 2 identifikācijas kartes Na Cl  Enzyme)</t>
  </si>
  <si>
    <t>2.41.</t>
  </si>
  <si>
    <t>nepilno antieritrocitāro antivielu identifikācija, izmantojot gelkaršu metodi (enzīmu tests, 2 identifikācijas kartes Na Cl  Enzyme), 1 stundas laikā</t>
  </si>
  <si>
    <t>2.42.</t>
  </si>
  <si>
    <t>nepilno antieritrocitāro antivielu identifikācija, izmantojot gelkaršu metodi (netiešais antiglobulīna tests, 2 identifikācijas kartes Liss/Coombs)</t>
  </si>
  <si>
    <t>2.43.</t>
  </si>
  <si>
    <t>nepilno antieritrocitāro antivielu identifikācija, izmantojot gelkaršu metodi (netiešais antiglobulīna tests, 2 identifikācijas kartes Liss/Coombs), 1 stundas laikā</t>
  </si>
  <si>
    <t>2.44.</t>
  </si>
  <si>
    <t>recipienta un donora asins saderības tests, izmantojot gelkaršu metodi (netiešais antiglobulīna tests)</t>
  </si>
  <si>
    <t>2.45.</t>
  </si>
  <si>
    <t>recipienta un donora asins saderības tests, izmantojot gelkaršu metodi (netiešais antiglobulīna tests), 1 stundas laikā</t>
  </si>
  <si>
    <t>2.46.</t>
  </si>
  <si>
    <t>nepilno antieritrocitāro antivielu titrēšana, izmantojot gelkaršu metodi (ar 1 antigēnu, 2 identifikācijas kartes Liss/Coombs)</t>
  </si>
  <si>
    <t>2.47.</t>
  </si>
  <si>
    <t>nepilno antieritrocitāro antivielu titrēšana, izmantojot gelkaršu metodi (ar 1 antigēnu, 1 identifikācijas karte Liss/Coombs)</t>
  </si>
  <si>
    <t>2.48.</t>
  </si>
  <si>
    <t>aukstuma aglutinīnu noteikšana, izmantojot gelkaršu metodi</t>
  </si>
  <si>
    <t>2.49.</t>
  </si>
  <si>
    <t>aukstuma aglutinīnu titrēšana, izmantojot gelkaršu metodi</t>
  </si>
  <si>
    <t>2.50.</t>
  </si>
  <si>
    <t>tiešais antiglobulīna tests (DAT), izmantojot gelkaršu metodi</t>
  </si>
  <si>
    <t>2.51.</t>
  </si>
  <si>
    <t>tiešais antiglobulīna tests (DAT), izmantojot gelkaršu metodi, 1 stundas laikā</t>
  </si>
  <si>
    <t>2.52.</t>
  </si>
  <si>
    <t>tiešā antiglobulīna testa diferencēšana (IgG, IgA, IgM, C3c, C3d, ctl)</t>
  </si>
  <si>
    <t>2.53.</t>
  </si>
  <si>
    <t>tiešā antiglobulīna testa diferencēšana (IgG + C3d)</t>
  </si>
  <si>
    <t>2.54.</t>
  </si>
  <si>
    <t>skābes elūcijas tests ar antieritrocitāro antivielu idenfikāciju eluātā (netiešais antiglobulīna tests, 2 idenfikācijas kartes Liss/Coombs)</t>
  </si>
  <si>
    <t>2.55.</t>
  </si>
  <si>
    <t>skābes elūcijas tests ar antieritrocitāro antivielu idenfikāciju eluātā (netiešais antiglobulīna tests, 2 idenfikācijas kartes Liss/Coombs) 1stundas laikā</t>
  </si>
  <si>
    <t>2.57.</t>
  </si>
  <si>
    <t>Rh fenotipa (CcEe) un Kell antigēna noteikšana, izmantojot mikroplašu metodi</t>
  </si>
  <si>
    <t>2.58.</t>
  </si>
  <si>
    <r>
      <t>antigēna C</t>
    </r>
    <r>
      <rPr>
        <vertAlign val="superscript"/>
        <sz val="9"/>
        <color indexed="55"/>
        <rFont val="Times New Roman"/>
        <family val="1"/>
        <charset val="186"/>
      </rPr>
      <t xml:space="preserve">W  </t>
    </r>
    <r>
      <rPr>
        <sz val="9"/>
        <color indexed="55"/>
        <rFont val="Times New Roman"/>
        <family val="1"/>
        <charset val="186"/>
      </rPr>
      <t>noteikšana, izmantojot gelkaršu metodi</t>
    </r>
  </si>
  <si>
    <t>2.59.</t>
  </si>
  <si>
    <t>apakšgrupas (A1 un H antigēnu) noteikšana ABO sistēmā, izmantojot lektīnus</t>
  </si>
  <si>
    <t>2.60.</t>
  </si>
  <si>
    <t>speciāla asins piemeklēšana sensibilizētam recipientam (antivielu idenfikācija ar 2 idenfikācijas kartēm Liss/Coombs + fenotipizācija +1 saderības tests)</t>
  </si>
  <si>
    <t>2.61.</t>
  </si>
  <si>
    <t>speciāla asins piemeklēšana sensibilizētam recipientam (antivielu idenfikācija ar 2 idenfikācijas kartēm Liss/Coombs + fenotipizācija +1 saderības tests) 1 stundas laikā</t>
  </si>
  <si>
    <t>2.62.</t>
  </si>
  <si>
    <t>speciāla asins piemeklēšana sensibilizētam recipientam (antivielu idenfikācija ar 2 idenfikācijas kartēm Liss/Coombs +2 idenfikācijas kartēm NaCl Enzyme + fenotipizācija + 1 saderības tests)</t>
  </si>
  <si>
    <t>2.63.</t>
  </si>
  <si>
    <t>speciāla asins piemeklēšana sensibilizētam recipientam (antivielu idenfikācija ar 2 idenfikācijas kartēm Liss/Coombs +2 idenfikācijas kartēm NaCl Enzyme + fenotipizācija + 1 saderības tests) 1 stundas laikā</t>
  </si>
  <si>
    <t>2.64.</t>
  </si>
  <si>
    <t>HIV I/II (PRISM, AxSym) tests</t>
  </si>
  <si>
    <t>2.65.</t>
  </si>
  <si>
    <t>sertifikāts par izmeklēšanu uz HIV I/II (PRISM, AxSym)</t>
  </si>
  <si>
    <t>1 sertifikāts</t>
  </si>
  <si>
    <t>2.66.</t>
  </si>
  <si>
    <t>HBsAg (PRISM, AxSym) tests</t>
  </si>
  <si>
    <t>2.67.</t>
  </si>
  <si>
    <t>HCV (PRISM, AxSym) tests</t>
  </si>
  <si>
    <t>HLA I klases antigēnu fenotipizācija (A;B;C)</t>
  </si>
  <si>
    <t>HLA II klases antigēnu fenotipizācija</t>
  </si>
  <si>
    <t>antigēna B-27 noteikšana</t>
  </si>
  <si>
    <t>HLA I klases alēļu grupas noteikšana DNS līmenī</t>
  </si>
  <si>
    <t>donora un recipienta saderības tests HLA sistēmā</t>
  </si>
  <si>
    <t>Anti HLA antivielu seroloģiskā noteikšana</t>
  </si>
  <si>
    <t>VIII faktora noteikšana plazmā</t>
  </si>
  <si>
    <t>eritrocītu noteikšana plazmā</t>
  </si>
  <si>
    <t>Leikocītu skaita noteikšana plazmā</t>
  </si>
  <si>
    <t>HLA II klases alēļu grupu noteikšana DNS līmenī</t>
  </si>
  <si>
    <t>Vīrusu molekulārais skrīnings (HIV, HCV, HBsAg) audu transplantācijai</t>
  </si>
  <si>
    <t>3.1.</t>
  </si>
  <si>
    <t>ārstnieciskā plazmaferēze ar automātisko asins seperatoru  (ar albumīnu)</t>
  </si>
  <si>
    <t>3.2.</t>
  </si>
  <si>
    <t>ārstnieciskā plazmaferēze ar automātisko asins seperatoru  (ar albumīnu un sintētiskiem plazmas aizvietotājiem)</t>
  </si>
  <si>
    <t>3.3.</t>
  </si>
  <si>
    <t>ārstnieciskā trombocītaferēze ar automātisko asins seperatoru</t>
  </si>
  <si>
    <t>3.4.</t>
  </si>
  <si>
    <t>ārstnieciskā leikocītaferēze ar automātisko asins seperatoru</t>
  </si>
  <si>
    <t>Piezīme.</t>
  </si>
  <si>
    <t>Veselības ministre</t>
  </si>
  <si>
    <t>I.Circene</t>
  </si>
  <si>
    <t>Pielikums Ministru kabineta noteikumu projekta „Valsts asinsdonoru centra maksas pakalpojumu cenrādis”  sākotnējās ietekmes novērtējuma ziņojumam (anotācijai)</t>
  </si>
  <si>
    <t xml:space="preserve"> Ministru kabineta 2005.gada 27.septembra noteikumi Nr.742 ''Noteikumi par Valsts asinsdonoru centra maksas pakalpojumu cenrādi''</t>
  </si>
  <si>
    <t>Budžeta un investīciju departamenta Budžeta plānošanas nodaļa</t>
  </si>
  <si>
    <t>S.Dreimane, 67876147</t>
  </si>
  <si>
    <t>Sandra.Dreimane@vm.gov.lv</t>
  </si>
  <si>
    <t xml:space="preserve">* Pievienotās vērtības nodokli nepiemēro saskaņā ar Pievienotās vērtības nodokļa likuma 52.panta pirmās daļas 3.punkta „a” apakšpunktu. </t>
  </si>
  <si>
    <t>6.</t>
  </si>
  <si>
    <t>7.</t>
  </si>
  <si>
    <t>(8)=(7)-(4)</t>
  </si>
  <si>
    <r>
      <t xml:space="preserve">Summa, kas paredzēta normatīvā akta grozījumos, </t>
    </r>
    <r>
      <rPr>
        <i/>
        <sz val="9"/>
        <color indexed="55"/>
        <rFont val="Times New Roman"/>
        <family val="1"/>
        <charset val="186"/>
      </rPr>
      <t>euro</t>
    </r>
    <r>
      <rPr>
        <b/>
        <i/>
        <sz val="9"/>
        <color indexed="55"/>
        <rFont val="Times New Roman"/>
        <family val="1"/>
        <charset val="186"/>
      </rPr>
      <t xml:space="preserve"> - cena bez PVN</t>
    </r>
  </si>
  <si>
    <r>
      <t xml:space="preserve">Summa, kas paredzēta normatīvā akta grozījumos, </t>
    </r>
    <r>
      <rPr>
        <i/>
        <sz val="9"/>
        <color indexed="55"/>
        <rFont val="Times New Roman"/>
        <family val="1"/>
        <charset val="186"/>
      </rPr>
      <t xml:space="preserve">euro </t>
    </r>
    <r>
      <rPr>
        <b/>
        <i/>
        <sz val="9"/>
        <color indexed="55"/>
        <rFont val="Times New Roman"/>
        <family val="1"/>
        <charset val="186"/>
      </rPr>
      <t>- cena ar PVN</t>
    </r>
  </si>
  <si>
    <r>
      <t xml:space="preserve">Summa, kas paredzēta normatīvā akta grozījumos, </t>
    </r>
    <r>
      <rPr>
        <i/>
        <sz val="9"/>
        <color indexed="55"/>
        <rFont val="Times New Roman"/>
        <family val="1"/>
        <charset val="186"/>
      </rPr>
      <t xml:space="preserve">euro </t>
    </r>
    <r>
      <rPr>
        <b/>
        <i/>
        <sz val="9"/>
        <color indexed="55"/>
        <rFont val="Times New Roman"/>
        <family val="1"/>
        <charset val="186"/>
      </rPr>
      <t>-  PVN</t>
    </r>
  </si>
  <si>
    <r>
      <t xml:space="preserve">Normatīvajos aktos ietverto skaitļu pārrēķins no latiem uz </t>
    </r>
    <r>
      <rPr>
        <b/>
        <i/>
        <sz val="10"/>
        <color indexed="55"/>
        <rFont val="Times New Roman"/>
        <family val="1"/>
        <charset val="186"/>
      </rPr>
      <t>euro</t>
    </r>
  </si>
  <si>
    <t>2.12.</t>
  </si>
  <si>
    <t>2.13.</t>
  </si>
  <si>
    <t>2.14.</t>
  </si>
  <si>
    <t>2.15.</t>
  </si>
  <si>
    <t>2.16.</t>
  </si>
  <si>
    <t>2.56.</t>
  </si>
  <si>
    <t>2.68.</t>
  </si>
  <si>
    <t>2.69.</t>
  </si>
  <si>
    <t>2.70.</t>
  </si>
  <si>
    <t>2.71.</t>
  </si>
  <si>
    <t>2.72.</t>
  </si>
  <si>
    <t>Ārstnieciskās procedūras</t>
  </si>
  <si>
    <t>3.*</t>
  </si>
  <si>
    <t>Laboratorijas pakalpojumi</t>
  </si>
  <si>
    <t>2.*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</si>
</sst>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7">
    <font>
      <sz val="11"/>
      <color rgb="FF000000"/>
      <name val="Calibri"/>
      <family val="2"/>
    </font>
    <font>
      <b/>
      <sz val="10"/>
      <color indexed="55"/>
      <name val="Times New Roman"/>
      <family val="1"/>
      <charset val="1"/>
    </font>
    <font>
      <b/>
      <sz val="10"/>
      <color indexed="55"/>
      <name val="Times New Roman"/>
      <family val="1"/>
      <charset val="186"/>
    </font>
    <font>
      <sz val="9"/>
      <color indexed="55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color indexed="55"/>
      <name val="Times New Roman"/>
      <family val="1"/>
      <charset val="186"/>
    </font>
    <font>
      <b/>
      <sz val="9"/>
      <color indexed="55"/>
      <name val="Times New Roman"/>
      <family val="1"/>
      <charset val="186"/>
    </font>
    <font>
      <vertAlign val="subscript"/>
      <sz val="9"/>
      <color indexed="55"/>
      <name val="Times New Roman"/>
      <family val="1"/>
      <charset val="186"/>
    </font>
    <font>
      <vertAlign val="superscript"/>
      <sz val="9"/>
      <color indexed="55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b/>
      <i/>
      <sz val="9"/>
      <color indexed="55"/>
      <name val="Times New Roman"/>
      <family val="1"/>
      <charset val="186"/>
    </font>
    <font>
      <b/>
      <sz val="11"/>
      <color rgb="FFFF0000"/>
      <name val="Calibri"/>
      <family val="2"/>
      <charset val="186"/>
    </font>
    <font>
      <b/>
      <i/>
      <sz val="10"/>
      <color indexed="55"/>
      <name val="Times New Roman"/>
      <family val="1"/>
      <charset val="186"/>
    </font>
    <font>
      <sz val="14"/>
      <color indexed="55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55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6" fillId="0" borderId="0" xfId="0" applyFont="1" applyFill="1"/>
    <xf numFmtId="0" fontId="20" fillId="0" borderId="0" xfId="0" applyFont="1"/>
    <xf numFmtId="22" fontId="21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1" applyFont="1" applyAlignment="1" applyProtection="1"/>
    <xf numFmtId="0" fontId="23" fillId="0" borderId="0" xfId="0" applyFont="1" applyAlignment="1">
      <alignment vertical="top"/>
    </xf>
    <xf numFmtId="0" fontId="23" fillId="0" borderId="0" xfId="0" applyFont="1" applyAlignment="1"/>
    <xf numFmtId="0" fontId="23" fillId="0" borderId="0" xfId="0" applyFont="1"/>
    <xf numFmtId="0" fontId="23" fillId="0" borderId="0" xfId="0" applyFont="1" applyAlignment="1">
      <alignment readingOrder="1"/>
    </xf>
    <xf numFmtId="0" fontId="25" fillId="2" borderId="0" xfId="0" applyFont="1" applyFill="1"/>
    <xf numFmtId="0" fontId="16" fillId="0" borderId="0" xfId="0" applyFont="1"/>
    <xf numFmtId="4" fontId="16" fillId="0" borderId="0" xfId="0" applyNumberFormat="1" applyFont="1"/>
    <xf numFmtId="165" fontId="26" fillId="0" borderId="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20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Dreima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topLeftCell="A100" zoomScaleNormal="100" zoomScalePageLayoutView="60" workbookViewId="0">
      <selection activeCell="D118" sqref="D118"/>
    </sheetView>
  </sheetViews>
  <sheetFormatPr defaultColWidth="8.5703125" defaultRowHeight="15"/>
  <cols>
    <col min="1" max="1" width="4.7109375" customWidth="1"/>
    <col min="2" max="2" width="17" customWidth="1"/>
    <col min="3" max="3" width="9.28515625" customWidth="1"/>
    <col min="4" max="4" width="8.85546875" customWidth="1"/>
    <col min="5" max="5" width="6.140625" customWidth="1"/>
    <col min="6" max="6" width="8.85546875" customWidth="1"/>
    <col min="7" max="7" width="9.85546875" customWidth="1"/>
    <col min="8" max="8" width="10.85546875" customWidth="1"/>
    <col min="9" max="9" width="9.7109375" customWidth="1"/>
    <col min="10" max="10" width="10.140625" customWidth="1"/>
    <col min="11" max="11" width="10.5703125" customWidth="1"/>
    <col min="12" max="12" width="8.5703125" style="60"/>
  </cols>
  <sheetData>
    <row r="1" spans="1:13" s="24" customFormat="1" ht="52.5" customHeight="1">
      <c r="A1" s="23"/>
      <c r="B1" s="23"/>
      <c r="C1" s="23"/>
      <c r="D1" s="23"/>
      <c r="E1" s="23"/>
      <c r="F1" s="65" t="s">
        <v>187</v>
      </c>
      <c r="G1" s="65"/>
      <c r="H1" s="65"/>
      <c r="I1" s="65"/>
      <c r="J1" s="65"/>
      <c r="K1" s="65"/>
      <c r="L1" s="59"/>
    </row>
    <row r="2" spans="1:13" s="24" customFormat="1" ht="21" customHeight="1">
      <c r="A2" s="23"/>
      <c r="B2" s="23"/>
      <c r="C2" s="23"/>
      <c r="D2" s="23"/>
      <c r="E2" s="23"/>
      <c r="G2" s="25"/>
      <c r="H2" s="26"/>
      <c r="I2" s="26"/>
      <c r="J2" s="26"/>
      <c r="L2" s="59"/>
    </row>
    <row r="3" spans="1:13">
      <c r="A3" s="66" t="s">
        <v>199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" ht="29.25" customHeight="1">
      <c r="A4" s="67" t="s">
        <v>188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32"/>
      <c r="M4" s="32"/>
    </row>
    <row r="5" spans="1:13" ht="108">
      <c r="A5" s="28" t="s">
        <v>0</v>
      </c>
      <c r="B5" s="29" t="s">
        <v>1</v>
      </c>
      <c r="C5" s="28" t="s">
        <v>2</v>
      </c>
      <c r="D5" s="30" t="s">
        <v>3</v>
      </c>
      <c r="E5" s="30" t="s">
        <v>4</v>
      </c>
      <c r="F5" s="30" t="s">
        <v>5</v>
      </c>
      <c r="G5" s="31" t="s">
        <v>6</v>
      </c>
      <c r="H5" s="28" t="s">
        <v>196</v>
      </c>
      <c r="I5" s="28" t="s">
        <v>198</v>
      </c>
      <c r="J5" s="28" t="s">
        <v>197</v>
      </c>
      <c r="K5" s="28" t="s">
        <v>7</v>
      </c>
    </row>
    <row r="6" spans="1:13" ht="27" customHeight="1">
      <c r="A6" s="3">
        <v>1</v>
      </c>
      <c r="B6" s="4">
        <v>2</v>
      </c>
      <c r="C6" s="3" t="s">
        <v>8</v>
      </c>
      <c r="D6" s="5" t="s">
        <v>9</v>
      </c>
      <c r="E6" s="5" t="s">
        <v>10</v>
      </c>
      <c r="F6" s="5" t="s">
        <v>11</v>
      </c>
      <c r="G6" s="6" t="s">
        <v>12</v>
      </c>
      <c r="H6" s="5" t="s">
        <v>13</v>
      </c>
      <c r="I6" s="5" t="s">
        <v>193</v>
      </c>
      <c r="J6" s="5" t="s">
        <v>194</v>
      </c>
      <c r="K6" s="7" t="s">
        <v>195</v>
      </c>
    </row>
    <row r="7" spans="1:13">
      <c r="A7" s="8" t="s">
        <v>14</v>
      </c>
      <c r="B7" s="9" t="s">
        <v>15</v>
      </c>
      <c r="C7" s="10"/>
      <c r="D7" s="11"/>
      <c r="E7" s="11"/>
      <c r="F7" s="11"/>
      <c r="G7" s="12"/>
      <c r="H7" s="10"/>
      <c r="I7" s="10"/>
      <c r="J7" s="10"/>
      <c r="K7" s="6"/>
    </row>
    <row r="8" spans="1:13" ht="31.5" customHeight="1">
      <c r="A8" s="2" t="s">
        <v>16</v>
      </c>
      <c r="B8" s="38" t="s">
        <v>17</v>
      </c>
      <c r="C8" s="34" t="s">
        <v>18</v>
      </c>
      <c r="D8" s="39">
        <v>39.6</v>
      </c>
      <c r="E8" s="40">
        <v>8.32</v>
      </c>
      <c r="F8" s="40">
        <v>47.92</v>
      </c>
      <c r="G8" s="41">
        <f>ROUND(F8/0.702804,6)</f>
        <v>68.184016999999997</v>
      </c>
      <c r="H8" s="42">
        <f>ROUND((J8/121)*100,2)</f>
        <v>56.35</v>
      </c>
      <c r="I8" s="42">
        <f>J8-H8</f>
        <v>11.830000000000005</v>
      </c>
      <c r="J8" s="42">
        <f>ROUND(F8/0.702804,2)</f>
        <v>68.180000000000007</v>
      </c>
      <c r="K8" s="43">
        <f>J8-G8</f>
        <v>-4.0169999999903894E-3</v>
      </c>
      <c r="L8" s="61"/>
    </row>
    <row r="9" spans="1:13" ht="41.25" customHeight="1">
      <c r="A9" s="2" t="s">
        <v>19</v>
      </c>
      <c r="B9" s="38" t="s">
        <v>20</v>
      </c>
      <c r="C9" s="34" t="s">
        <v>18</v>
      </c>
      <c r="D9" s="44">
        <v>11.27</v>
      </c>
      <c r="E9" s="40">
        <v>2.37</v>
      </c>
      <c r="F9" s="40">
        <v>13.64</v>
      </c>
      <c r="G9" s="45">
        <f t="shared" ref="G9:G18" si="0">ROUND(F9/0.702804,6)</f>
        <v>19.407971</v>
      </c>
      <c r="H9" s="42">
        <f t="shared" ref="H9:H18" si="1">ROUND((J9/121)*100,2)</f>
        <v>16.04</v>
      </c>
      <c r="I9" s="42">
        <f t="shared" ref="I9:I18" si="2">J9-H9</f>
        <v>3.370000000000001</v>
      </c>
      <c r="J9" s="42">
        <f t="shared" ref="J9:J18" si="3">ROUND(F9/0.702804,2)</f>
        <v>19.41</v>
      </c>
      <c r="K9" s="45">
        <f t="shared" ref="K9:K18" si="4">J9-G9</f>
        <v>2.0290000000002806E-3</v>
      </c>
      <c r="L9" s="61"/>
    </row>
    <row r="10" spans="1:13" ht="42.75" customHeight="1">
      <c r="A10" s="2" t="s">
        <v>21</v>
      </c>
      <c r="B10" s="38" t="s">
        <v>22</v>
      </c>
      <c r="C10" s="34" t="s">
        <v>23</v>
      </c>
      <c r="D10" s="44">
        <v>226.59</v>
      </c>
      <c r="E10" s="40">
        <v>47.58</v>
      </c>
      <c r="F10" s="40">
        <v>274.17</v>
      </c>
      <c r="G10" s="45">
        <f t="shared" si="0"/>
        <v>390.10876400000001</v>
      </c>
      <c r="H10" s="42">
        <f>ROUND((J10/121)*100,2)</f>
        <v>322.39999999999998</v>
      </c>
      <c r="I10" s="42">
        <f t="shared" si="2"/>
        <v>67.710000000000036</v>
      </c>
      <c r="J10" s="42">
        <f>ROUND(F10/0.702804,2)</f>
        <v>390.11</v>
      </c>
      <c r="K10" s="45">
        <f t="shared" si="4"/>
        <v>1.236000000005788E-3</v>
      </c>
      <c r="L10" s="61"/>
    </row>
    <row r="11" spans="1:13" ht="43.5" customHeight="1">
      <c r="A11" s="2" t="s">
        <v>24</v>
      </c>
      <c r="B11" s="35" t="s">
        <v>25</v>
      </c>
      <c r="C11" s="34" t="s">
        <v>18</v>
      </c>
      <c r="D11" s="44">
        <v>71.37</v>
      </c>
      <c r="E11" s="40">
        <v>14.99</v>
      </c>
      <c r="F11" s="40">
        <v>86.36</v>
      </c>
      <c r="G11" s="45">
        <f t="shared" si="0"/>
        <v>122.87921</v>
      </c>
      <c r="H11" s="42">
        <f t="shared" si="1"/>
        <v>101.55</v>
      </c>
      <c r="I11" s="42">
        <f t="shared" si="2"/>
        <v>21.33</v>
      </c>
      <c r="J11" s="42">
        <f>ROUND(F11/0.702804,2)</f>
        <v>122.88</v>
      </c>
      <c r="K11" s="45">
        <f t="shared" si="4"/>
        <v>7.899999999949614E-4</v>
      </c>
      <c r="L11" s="61"/>
    </row>
    <row r="12" spans="1:13" ht="42" customHeight="1">
      <c r="A12" s="2" t="s">
        <v>26</v>
      </c>
      <c r="B12" s="35" t="s">
        <v>27</v>
      </c>
      <c r="C12" s="34" t="s">
        <v>18</v>
      </c>
      <c r="D12" s="44">
        <v>151.24</v>
      </c>
      <c r="E12" s="40">
        <v>31.76</v>
      </c>
      <c r="F12" s="40">
        <v>183</v>
      </c>
      <c r="G12" s="45">
        <f t="shared" si="0"/>
        <v>260.38554099999999</v>
      </c>
      <c r="H12" s="42">
        <f>ROUND((J12/121)*100,2)</f>
        <v>215.2</v>
      </c>
      <c r="I12" s="42">
        <f t="shared" si="2"/>
        <v>45.19</v>
      </c>
      <c r="J12" s="42">
        <f t="shared" si="3"/>
        <v>260.39</v>
      </c>
      <c r="K12" s="45">
        <f t="shared" si="4"/>
        <v>4.4589999999971042E-3</v>
      </c>
      <c r="L12" s="61"/>
    </row>
    <row r="13" spans="1:13" ht="40.5" customHeight="1">
      <c r="A13" s="2" t="s">
        <v>28</v>
      </c>
      <c r="B13" s="35" t="s">
        <v>29</v>
      </c>
      <c r="C13" s="34" t="s">
        <v>18</v>
      </c>
      <c r="D13" s="44">
        <v>55.12</v>
      </c>
      <c r="E13" s="40">
        <v>11.58</v>
      </c>
      <c r="F13" s="40">
        <v>66.7</v>
      </c>
      <c r="G13" s="45">
        <f t="shared" si="0"/>
        <v>94.905550000000005</v>
      </c>
      <c r="H13" s="42">
        <f t="shared" si="1"/>
        <v>78.44</v>
      </c>
      <c r="I13" s="42">
        <f t="shared" si="2"/>
        <v>16.47</v>
      </c>
      <c r="J13" s="42">
        <f t="shared" si="3"/>
        <v>94.91</v>
      </c>
      <c r="K13" s="45">
        <f t="shared" si="4"/>
        <v>4.4499999999914053E-3</v>
      </c>
      <c r="L13" s="61"/>
    </row>
    <row r="14" spans="1:13" ht="41.25" customHeight="1">
      <c r="A14" s="2" t="s">
        <v>30</v>
      </c>
      <c r="B14" s="35" t="s">
        <v>31</v>
      </c>
      <c r="C14" s="34" t="s">
        <v>18</v>
      </c>
      <c r="D14" s="44">
        <v>119.65</v>
      </c>
      <c r="E14" s="40">
        <v>25.13</v>
      </c>
      <c r="F14" s="40">
        <v>144.78</v>
      </c>
      <c r="G14" s="45">
        <f t="shared" si="0"/>
        <v>206.00338099999999</v>
      </c>
      <c r="H14" s="42">
        <f t="shared" si="1"/>
        <v>170.25</v>
      </c>
      <c r="I14" s="42">
        <f t="shared" si="2"/>
        <v>35.75</v>
      </c>
      <c r="J14" s="42">
        <f t="shared" si="3"/>
        <v>206</v>
      </c>
      <c r="K14" s="45">
        <f t="shared" si="4"/>
        <v>-3.3809999999903084E-3</v>
      </c>
      <c r="L14" s="61"/>
    </row>
    <row r="15" spans="1:13" ht="38.25" customHeight="1">
      <c r="A15" s="2" t="s">
        <v>32</v>
      </c>
      <c r="B15" s="35" t="s">
        <v>33</v>
      </c>
      <c r="C15" s="34" t="s">
        <v>18</v>
      </c>
      <c r="D15" s="44">
        <v>226.45</v>
      </c>
      <c r="E15" s="40">
        <v>47.55</v>
      </c>
      <c r="F15" s="40">
        <v>274</v>
      </c>
      <c r="G15" s="45">
        <f t="shared" si="0"/>
        <v>389.86687599999999</v>
      </c>
      <c r="H15" s="42">
        <f t="shared" si="1"/>
        <v>322.20999999999998</v>
      </c>
      <c r="I15" s="42">
        <f t="shared" si="2"/>
        <v>67.660000000000025</v>
      </c>
      <c r="J15" s="42">
        <f t="shared" si="3"/>
        <v>389.87</v>
      </c>
      <c r="K15" s="45">
        <f t="shared" si="4"/>
        <v>3.1240000000138934E-3</v>
      </c>
      <c r="L15" s="61"/>
    </row>
    <row r="16" spans="1:13" ht="39.75" customHeight="1">
      <c r="A16" s="2" t="s">
        <v>34</v>
      </c>
      <c r="B16" s="35" t="s">
        <v>35</v>
      </c>
      <c r="C16" s="34" t="s">
        <v>18</v>
      </c>
      <c r="D16" s="44">
        <v>15.27</v>
      </c>
      <c r="E16" s="40">
        <v>3.21</v>
      </c>
      <c r="F16" s="40">
        <v>18.48</v>
      </c>
      <c r="G16" s="45">
        <f t="shared" si="0"/>
        <v>26.294671000000001</v>
      </c>
      <c r="H16" s="42">
        <f t="shared" si="1"/>
        <v>21.73</v>
      </c>
      <c r="I16" s="42">
        <f t="shared" si="2"/>
        <v>4.5599999999999987</v>
      </c>
      <c r="J16" s="42">
        <f t="shared" si="3"/>
        <v>26.29</v>
      </c>
      <c r="K16" s="45">
        <f t="shared" si="4"/>
        <v>-4.6710000000018681E-3</v>
      </c>
      <c r="L16" s="61"/>
    </row>
    <row r="17" spans="1:12" ht="50.25" customHeight="1">
      <c r="A17" s="2" t="s">
        <v>36</v>
      </c>
      <c r="B17" s="35" t="s">
        <v>37</v>
      </c>
      <c r="C17" s="34" t="s">
        <v>18</v>
      </c>
      <c r="D17" s="44">
        <v>23.53</v>
      </c>
      <c r="E17" s="40">
        <v>4.9400000000000004</v>
      </c>
      <c r="F17" s="40">
        <v>28.47</v>
      </c>
      <c r="G17" s="45">
        <f t="shared" si="0"/>
        <v>40.509160000000001</v>
      </c>
      <c r="H17" s="42">
        <f t="shared" si="1"/>
        <v>33.479999999999997</v>
      </c>
      <c r="I17" s="42">
        <f t="shared" si="2"/>
        <v>7.0300000000000011</v>
      </c>
      <c r="J17" s="42">
        <f t="shared" si="3"/>
        <v>40.51</v>
      </c>
      <c r="K17" s="45">
        <f t="shared" si="4"/>
        <v>8.3999999999662123E-4</v>
      </c>
      <c r="L17" s="61"/>
    </row>
    <row r="18" spans="1:12" ht="32.25" customHeight="1">
      <c r="A18" s="2" t="s">
        <v>38</v>
      </c>
      <c r="B18" s="35" t="s">
        <v>39</v>
      </c>
      <c r="C18" s="34" t="s">
        <v>18</v>
      </c>
      <c r="D18" s="44">
        <v>4.13</v>
      </c>
      <c r="E18" s="40">
        <v>0.87</v>
      </c>
      <c r="F18" s="40">
        <v>5</v>
      </c>
      <c r="G18" s="45">
        <f t="shared" si="0"/>
        <v>7.1143590000000003</v>
      </c>
      <c r="H18" s="42">
        <f t="shared" si="1"/>
        <v>5.88</v>
      </c>
      <c r="I18" s="42">
        <f t="shared" si="2"/>
        <v>1.2300000000000004</v>
      </c>
      <c r="J18" s="42">
        <f t="shared" si="3"/>
        <v>7.11</v>
      </c>
      <c r="K18" s="45">
        <f t="shared" si="4"/>
        <v>-4.3590000000000018E-3</v>
      </c>
      <c r="L18" s="61"/>
    </row>
    <row r="19" spans="1:12">
      <c r="A19" s="13" t="s">
        <v>214</v>
      </c>
      <c r="B19" s="68" t="s">
        <v>213</v>
      </c>
      <c r="C19" s="69"/>
      <c r="D19" s="69"/>
      <c r="E19" s="69"/>
      <c r="F19" s="69"/>
      <c r="G19" s="69"/>
      <c r="H19" s="69"/>
      <c r="I19" s="69"/>
      <c r="J19" s="69"/>
      <c r="K19" s="70"/>
      <c r="L19" s="61"/>
    </row>
    <row r="20" spans="1:12" ht="30.75" customHeight="1">
      <c r="A20" s="2" t="s">
        <v>40</v>
      </c>
      <c r="B20" s="38" t="s">
        <v>41</v>
      </c>
      <c r="C20" s="34" t="s">
        <v>42</v>
      </c>
      <c r="D20" s="34">
        <v>0.19</v>
      </c>
      <c r="E20" s="44">
        <v>0</v>
      </c>
      <c r="F20" s="34">
        <v>0.19</v>
      </c>
      <c r="G20" s="45">
        <f t="shared" ref="G20:G51" si="5">ROUND(F20/0.702804,6)</f>
        <v>0.27034599999999998</v>
      </c>
      <c r="H20" s="42">
        <f>J20</f>
        <v>0.27</v>
      </c>
      <c r="I20" s="42">
        <v>0</v>
      </c>
      <c r="J20" s="42">
        <f>ROUND(F20/0.702804,2)</f>
        <v>0.27</v>
      </c>
      <c r="K20" s="45">
        <f t="shared" ref="K20:K51" si="6">J20-G20</f>
        <v>-3.4599999999995745E-4</v>
      </c>
      <c r="L20" s="61"/>
    </row>
    <row r="21" spans="1:12" ht="24" customHeight="1">
      <c r="A21" s="2" t="s">
        <v>43</v>
      </c>
      <c r="B21" s="38" t="s">
        <v>44</v>
      </c>
      <c r="C21" s="34" t="s">
        <v>42</v>
      </c>
      <c r="D21" s="34">
        <v>1.28</v>
      </c>
      <c r="E21" s="44">
        <v>0</v>
      </c>
      <c r="F21" s="34">
        <v>1.28</v>
      </c>
      <c r="G21" s="45">
        <f t="shared" si="5"/>
        <v>1.8212759999999999</v>
      </c>
      <c r="H21" s="42">
        <f t="shared" ref="H21:H75" si="7">J21</f>
        <v>1.82</v>
      </c>
      <c r="I21" s="42">
        <v>0</v>
      </c>
      <c r="J21" s="42">
        <f t="shared" ref="J21:J75" si="8">ROUND(F21/0.702804,2)</f>
        <v>1.82</v>
      </c>
      <c r="K21" s="45">
        <f t="shared" si="6"/>
        <v>-1.2759999999998328E-3</v>
      </c>
      <c r="L21" s="61"/>
    </row>
    <row r="22" spans="1:12" ht="51" customHeight="1">
      <c r="A22" s="2" t="s">
        <v>45</v>
      </c>
      <c r="B22" s="38" t="s">
        <v>46</v>
      </c>
      <c r="C22" s="34" t="s">
        <v>47</v>
      </c>
      <c r="D22" s="34">
        <v>0.84</v>
      </c>
      <c r="E22" s="44">
        <v>0</v>
      </c>
      <c r="F22" s="34">
        <v>0.84</v>
      </c>
      <c r="G22" s="45">
        <f t="shared" si="5"/>
        <v>1.1952119999999999</v>
      </c>
      <c r="H22" s="42">
        <f t="shared" si="7"/>
        <v>1.2</v>
      </c>
      <c r="I22" s="42">
        <v>0</v>
      </c>
      <c r="J22" s="42">
        <f t="shared" si="8"/>
        <v>1.2</v>
      </c>
      <c r="K22" s="45">
        <f t="shared" si="6"/>
        <v>4.7880000000000145E-3</v>
      </c>
      <c r="L22" s="61"/>
    </row>
    <row r="23" spans="1:12" ht="66" customHeight="1">
      <c r="A23" s="2" t="s">
        <v>48</v>
      </c>
      <c r="B23" s="35" t="s">
        <v>49</v>
      </c>
      <c r="C23" s="34" t="s">
        <v>47</v>
      </c>
      <c r="D23" s="34">
        <v>1.84</v>
      </c>
      <c r="E23" s="44">
        <v>0</v>
      </c>
      <c r="F23" s="34">
        <v>1.84</v>
      </c>
      <c r="G23" s="45">
        <f t="shared" si="5"/>
        <v>2.6180840000000001</v>
      </c>
      <c r="H23" s="42">
        <f t="shared" si="7"/>
        <v>2.62</v>
      </c>
      <c r="I23" s="42">
        <v>0</v>
      </c>
      <c r="J23" s="42">
        <f t="shared" si="8"/>
        <v>2.62</v>
      </c>
      <c r="K23" s="45">
        <f t="shared" si="6"/>
        <v>1.9160000000000288E-3</v>
      </c>
      <c r="L23" s="61"/>
    </row>
    <row r="24" spans="1:12" ht="42" customHeight="1">
      <c r="A24" s="2" t="s">
        <v>50</v>
      </c>
      <c r="B24" s="35" t="s">
        <v>51</v>
      </c>
      <c r="C24" s="34" t="s">
        <v>47</v>
      </c>
      <c r="D24" s="34">
        <v>1.86</v>
      </c>
      <c r="E24" s="44">
        <v>0</v>
      </c>
      <c r="F24" s="34">
        <v>1.86</v>
      </c>
      <c r="G24" s="45">
        <f t="shared" si="5"/>
        <v>2.6465420000000002</v>
      </c>
      <c r="H24" s="42">
        <f t="shared" si="7"/>
        <v>2.65</v>
      </c>
      <c r="I24" s="42">
        <v>0</v>
      </c>
      <c r="J24" s="42">
        <f t="shared" si="8"/>
        <v>2.65</v>
      </c>
      <c r="K24" s="45">
        <f t="shared" si="6"/>
        <v>3.4579999999997391E-3</v>
      </c>
      <c r="L24" s="61"/>
    </row>
    <row r="25" spans="1:12" ht="53.25" customHeight="1">
      <c r="A25" s="14" t="s">
        <v>52</v>
      </c>
      <c r="B25" s="36" t="s">
        <v>53</v>
      </c>
      <c r="C25" s="33" t="s">
        <v>47</v>
      </c>
      <c r="D25" s="33">
        <v>2.86</v>
      </c>
      <c r="E25" s="44">
        <v>0</v>
      </c>
      <c r="F25" s="34">
        <v>2.86</v>
      </c>
      <c r="G25" s="45">
        <f t="shared" si="5"/>
        <v>4.0694129999999999</v>
      </c>
      <c r="H25" s="42">
        <f t="shared" si="7"/>
        <v>4.07</v>
      </c>
      <c r="I25" s="42">
        <v>0</v>
      </c>
      <c r="J25" s="42">
        <f t="shared" si="8"/>
        <v>4.07</v>
      </c>
      <c r="K25" s="45">
        <f t="shared" si="6"/>
        <v>5.8700000000033725E-4</v>
      </c>
      <c r="L25" s="61"/>
    </row>
    <row r="26" spans="1:12" ht="32.25" customHeight="1">
      <c r="A26" s="2" t="s">
        <v>54</v>
      </c>
      <c r="B26" s="35" t="s">
        <v>55</v>
      </c>
      <c r="C26" s="34" t="s">
        <v>47</v>
      </c>
      <c r="D26" s="34">
        <v>0.95</v>
      </c>
      <c r="E26" s="44">
        <v>0</v>
      </c>
      <c r="F26" s="34">
        <v>0.95</v>
      </c>
      <c r="G26" s="45">
        <f t="shared" si="5"/>
        <v>1.351728</v>
      </c>
      <c r="H26" s="42">
        <f t="shared" si="7"/>
        <v>1.35</v>
      </c>
      <c r="I26" s="42">
        <v>0</v>
      </c>
      <c r="J26" s="42">
        <f t="shared" si="8"/>
        <v>1.35</v>
      </c>
      <c r="K26" s="45">
        <f t="shared" si="6"/>
        <v>-1.7279999999999518E-3</v>
      </c>
      <c r="L26" s="61"/>
    </row>
    <row r="27" spans="1:12" ht="42" customHeight="1">
      <c r="A27" s="2" t="s">
        <v>56</v>
      </c>
      <c r="B27" s="35" t="s">
        <v>57</v>
      </c>
      <c r="C27" s="34" t="s">
        <v>47</v>
      </c>
      <c r="D27" s="34">
        <v>1.95</v>
      </c>
      <c r="E27" s="44">
        <v>0</v>
      </c>
      <c r="F27" s="34">
        <v>1.95</v>
      </c>
      <c r="G27" s="45">
        <f t="shared" si="5"/>
        <v>2.7746</v>
      </c>
      <c r="H27" s="42">
        <f t="shared" si="7"/>
        <v>2.77</v>
      </c>
      <c r="I27" s="42">
        <v>0</v>
      </c>
      <c r="J27" s="42">
        <f t="shared" si="8"/>
        <v>2.77</v>
      </c>
      <c r="K27" s="45">
        <f t="shared" si="6"/>
        <v>-4.5999999999999375E-3</v>
      </c>
      <c r="L27" s="61"/>
    </row>
    <row r="28" spans="1:12" ht="30" customHeight="1">
      <c r="A28" s="2" t="s">
        <v>58</v>
      </c>
      <c r="B28" s="35" t="s">
        <v>59</v>
      </c>
      <c r="C28" s="34" t="s">
        <v>47</v>
      </c>
      <c r="D28" s="34">
        <v>1.89</v>
      </c>
      <c r="E28" s="44">
        <v>0</v>
      </c>
      <c r="F28" s="34">
        <v>1.89</v>
      </c>
      <c r="G28" s="45">
        <f t="shared" si="5"/>
        <v>2.689228</v>
      </c>
      <c r="H28" s="42">
        <f t="shared" si="7"/>
        <v>2.69</v>
      </c>
      <c r="I28" s="42">
        <v>0</v>
      </c>
      <c r="J28" s="42">
        <f t="shared" si="8"/>
        <v>2.69</v>
      </c>
      <c r="K28" s="45">
        <f t="shared" si="6"/>
        <v>7.7199999999999491E-4</v>
      </c>
      <c r="L28" s="61"/>
    </row>
    <row r="29" spans="1:12" ht="42" customHeight="1">
      <c r="A29" s="34" t="s">
        <v>60</v>
      </c>
      <c r="B29" s="35" t="s">
        <v>61</v>
      </c>
      <c r="C29" s="34" t="s">
        <v>47</v>
      </c>
      <c r="D29" s="34">
        <v>2.89</v>
      </c>
      <c r="E29" s="44">
        <v>0</v>
      </c>
      <c r="F29" s="34">
        <v>2.89</v>
      </c>
      <c r="G29" s="45">
        <f t="shared" si="5"/>
        <v>4.1120999999999999</v>
      </c>
      <c r="H29" s="42">
        <f t="shared" si="7"/>
        <v>4.1100000000000003</v>
      </c>
      <c r="I29" s="42">
        <v>0</v>
      </c>
      <c r="J29" s="42">
        <f t="shared" si="8"/>
        <v>4.1100000000000003</v>
      </c>
      <c r="K29" s="45">
        <f t="shared" si="6"/>
        <v>-2.0999999999995467E-3</v>
      </c>
      <c r="L29" s="61"/>
    </row>
    <row r="30" spans="1:12" ht="27" customHeight="1">
      <c r="A30" s="33" t="s">
        <v>62</v>
      </c>
      <c r="B30" s="36" t="s">
        <v>63</v>
      </c>
      <c r="C30" s="33" t="s">
        <v>47</v>
      </c>
      <c r="D30" s="33">
        <v>2.63</v>
      </c>
      <c r="E30" s="44">
        <v>0</v>
      </c>
      <c r="F30" s="34">
        <v>2.63</v>
      </c>
      <c r="G30" s="45">
        <f t="shared" si="5"/>
        <v>3.7421530000000001</v>
      </c>
      <c r="H30" s="42">
        <f t="shared" si="7"/>
        <v>3.74</v>
      </c>
      <c r="I30" s="42">
        <v>0</v>
      </c>
      <c r="J30" s="42">
        <f t="shared" si="8"/>
        <v>3.74</v>
      </c>
      <c r="K30" s="45">
        <f t="shared" si="6"/>
        <v>-2.1529999999998495E-3</v>
      </c>
      <c r="L30" s="61"/>
    </row>
    <row r="31" spans="1:12" ht="24" customHeight="1">
      <c r="A31" s="34" t="s">
        <v>200</v>
      </c>
      <c r="B31" s="35" t="s">
        <v>65</v>
      </c>
      <c r="C31" s="34" t="s">
        <v>47</v>
      </c>
      <c r="D31" s="34">
        <v>0.69</v>
      </c>
      <c r="E31" s="44">
        <v>0</v>
      </c>
      <c r="F31" s="34">
        <v>0.69</v>
      </c>
      <c r="G31" s="45">
        <f t="shared" si="5"/>
        <v>0.98178200000000004</v>
      </c>
      <c r="H31" s="42">
        <f t="shared" si="7"/>
        <v>0.98</v>
      </c>
      <c r="I31" s="42">
        <v>0</v>
      </c>
      <c r="J31" s="42">
        <f t="shared" si="8"/>
        <v>0.98</v>
      </c>
      <c r="K31" s="45">
        <f t="shared" si="6"/>
        <v>-1.7820000000000613E-3</v>
      </c>
      <c r="L31" s="61"/>
    </row>
    <row r="32" spans="1:12" ht="32.25" customHeight="1">
      <c r="A32" s="34" t="s">
        <v>201</v>
      </c>
      <c r="B32" s="35" t="s">
        <v>67</v>
      </c>
      <c r="C32" s="34" t="s">
        <v>47</v>
      </c>
      <c r="D32" s="34">
        <v>1.69</v>
      </c>
      <c r="E32" s="44">
        <v>0</v>
      </c>
      <c r="F32" s="34">
        <v>1.69</v>
      </c>
      <c r="G32" s="45">
        <f t="shared" si="5"/>
        <v>2.4046530000000002</v>
      </c>
      <c r="H32" s="42">
        <f t="shared" si="7"/>
        <v>2.4</v>
      </c>
      <c r="I32" s="42">
        <v>0</v>
      </c>
      <c r="J32" s="42">
        <f t="shared" si="8"/>
        <v>2.4</v>
      </c>
      <c r="K32" s="45">
        <f t="shared" si="6"/>
        <v>-4.6530000000002403E-3</v>
      </c>
      <c r="L32" s="61"/>
    </row>
    <row r="33" spans="1:12" ht="53.25" customHeight="1">
      <c r="A33" s="2" t="s">
        <v>202</v>
      </c>
      <c r="B33" s="35" t="s">
        <v>69</v>
      </c>
      <c r="C33" s="34" t="s">
        <v>47</v>
      </c>
      <c r="D33" s="34">
        <v>0.56000000000000005</v>
      </c>
      <c r="E33" s="44">
        <v>0</v>
      </c>
      <c r="F33" s="34">
        <v>0.56000000000000005</v>
      </c>
      <c r="G33" s="45">
        <f t="shared" si="5"/>
        <v>0.79680799999999996</v>
      </c>
      <c r="H33" s="42">
        <f t="shared" si="7"/>
        <v>0.8</v>
      </c>
      <c r="I33" s="42">
        <v>0</v>
      </c>
      <c r="J33" s="42">
        <f t="shared" si="8"/>
        <v>0.8</v>
      </c>
      <c r="K33" s="45">
        <f t="shared" si="6"/>
        <v>3.1920000000000837E-3</v>
      </c>
      <c r="L33" s="61"/>
    </row>
    <row r="34" spans="1:12" ht="68.25" customHeight="1">
      <c r="A34" s="2" t="s">
        <v>203</v>
      </c>
      <c r="B34" s="35" t="s">
        <v>71</v>
      </c>
      <c r="C34" s="34" t="s">
        <v>47</v>
      </c>
      <c r="D34" s="34">
        <v>1.56</v>
      </c>
      <c r="E34" s="44">
        <v>0</v>
      </c>
      <c r="F34" s="34">
        <v>1.56</v>
      </c>
      <c r="G34" s="45">
        <f t="shared" si="5"/>
        <v>2.2196799999999999</v>
      </c>
      <c r="H34" s="42">
        <f t="shared" si="7"/>
        <v>2.2200000000000002</v>
      </c>
      <c r="I34" s="42">
        <v>0</v>
      </c>
      <c r="J34" s="42">
        <f t="shared" si="8"/>
        <v>2.2200000000000002</v>
      </c>
      <c r="K34" s="45">
        <f t="shared" si="6"/>
        <v>3.2000000000032003E-4</v>
      </c>
      <c r="L34" s="61"/>
    </row>
    <row r="35" spans="1:12" ht="63.75" customHeight="1">
      <c r="A35" s="2" t="s">
        <v>204</v>
      </c>
      <c r="B35" s="35" t="s">
        <v>73</v>
      </c>
      <c r="C35" s="34" t="s">
        <v>47</v>
      </c>
      <c r="D35" s="34">
        <v>3.41</v>
      </c>
      <c r="E35" s="44">
        <v>0</v>
      </c>
      <c r="F35" s="34">
        <v>3.41</v>
      </c>
      <c r="G35" s="45">
        <f t="shared" si="5"/>
        <v>4.8519930000000002</v>
      </c>
      <c r="H35" s="42">
        <f t="shared" si="7"/>
        <v>4.8499999999999996</v>
      </c>
      <c r="I35" s="42">
        <v>0</v>
      </c>
      <c r="J35" s="42">
        <f t="shared" si="8"/>
        <v>4.8499999999999996</v>
      </c>
      <c r="K35" s="45">
        <f t="shared" si="6"/>
        <v>-1.9930000000005776E-3</v>
      </c>
      <c r="L35" s="61"/>
    </row>
    <row r="36" spans="1:12" ht="53.25" customHeight="1">
      <c r="A36" s="2" t="s">
        <v>64</v>
      </c>
      <c r="B36" s="35" t="s">
        <v>75</v>
      </c>
      <c r="C36" s="34" t="s">
        <v>47</v>
      </c>
      <c r="D36" s="34">
        <v>3.81</v>
      </c>
      <c r="E36" s="44">
        <v>0</v>
      </c>
      <c r="F36" s="34">
        <v>3.81</v>
      </c>
      <c r="G36" s="45">
        <f t="shared" si="5"/>
        <v>5.4211419999999997</v>
      </c>
      <c r="H36" s="42">
        <f t="shared" si="7"/>
        <v>5.42</v>
      </c>
      <c r="I36" s="42">
        <v>0</v>
      </c>
      <c r="J36" s="42">
        <f t="shared" si="8"/>
        <v>5.42</v>
      </c>
      <c r="K36" s="45">
        <f t="shared" si="6"/>
        <v>-1.1419999999997543E-3</v>
      </c>
      <c r="L36" s="61"/>
    </row>
    <row r="37" spans="1:12" ht="68.25" customHeight="1">
      <c r="A37" s="2" t="s">
        <v>66</v>
      </c>
      <c r="B37" s="35" t="s">
        <v>77</v>
      </c>
      <c r="C37" s="34" t="s">
        <v>47</v>
      </c>
      <c r="D37" s="34">
        <v>4.8099999999999996</v>
      </c>
      <c r="E37" s="44">
        <v>0</v>
      </c>
      <c r="F37" s="34">
        <v>4.8099999999999996</v>
      </c>
      <c r="G37" s="45">
        <f t="shared" si="5"/>
        <v>6.8440130000000003</v>
      </c>
      <c r="H37" s="42">
        <f t="shared" si="7"/>
        <v>6.84</v>
      </c>
      <c r="I37" s="42">
        <v>0</v>
      </c>
      <c r="J37" s="42">
        <f t="shared" si="8"/>
        <v>6.84</v>
      </c>
      <c r="K37" s="45">
        <f t="shared" si="6"/>
        <v>-4.0130000000004884E-3</v>
      </c>
      <c r="L37" s="61"/>
    </row>
    <row r="38" spans="1:12" ht="42.75" customHeight="1">
      <c r="A38" s="2" t="s">
        <v>68</v>
      </c>
      <c r="B38" s="35" t="s">
        <v>79</v>
      </c>
      <c r="C38" s="34" t="s">
        <v>47</v>
      </c>
      <c r="D38" s="34">
        <v>0.89</v>
      </c>
      <c r="E38" s="44">
        <v>0</v>
      </c>
      <c r="F38" s="34">
        <v>0.89</v>
      </c>
      <c r="G38" s="45">
        <f t="shared" si="5"/>
        <v>1.266356</v>
      </c>
      <c r="H38" s="42">
        <f t="shared" si="7"/>
        <v>1.27</v>
      </c>
      <c r="I38" s="42">
        <v>0</v>
      </c>
      <c r="J38" s="42">
        <f t="shared" si="8"/>
        <v>1.27</v>
      </c>
      <c r="K38" s="45">
        <f t="shared" si="6"/>
        <v>3.6439999999999806E-3</v>
      </c>
      <c r="L38" s="61"/>
    </row>
    <row r="39" spans="1:12" ht="41.25" customHeight="1">
      <c r="A39" s="2" t="s">
        <v>70</v>
      </c>
      <c r="B39" s="35" t="s">
        <v>81</v>
      </c>
      <c r="C39" s="34" t="s">
        <v>47</v>
      </c>
      <c r="D39" s="34">
        <v>1.89</v>
      </c>
      <c r="E39" s="44">
        <v>0</v>
      </c>
      <c r="F39" s="34">
        <v>1.89</v>
      </c>
      <c r="G39" s="45">
        <f t="shared" si="5"/>
        <v>2.689228</v>
      </c>
      <c r="H39" s="42">
        <f t="shared" si="7"/>
        <v>2.69</v>
      </c>
      <c r="I39" s="42">
        <v>0</v>
      </c>
      <c r="J39" s="42">
        <f t="shared" si="8"/>
        <v>2.69</v>
      </c>
      <c r="K39" s="45">
        <f t="shared" si="6"/>
        <v>7.7199999999999491E-4</v>
      </c>
      <c r="L39" s="61"/>
    </row>
    <row r="40" spans="1:12" ht="55.5" customHeight="1">
      <c r="A40" s="2" t="s">
        <v>72</v>
      </c>
      <c r="B40" s="35" t="s">
        <v>83</v>
      </c>
      <c r="C40" s="34" t="s">
        <v>47</v>
      </c>
      <c r="D40" s="34">
        <v>4.6500000000000004</v>
      </c>
      <c r="E40" s="44">
        <v>0</v>
      </c>
      <c r="F40" s="34">
        <v>4.6500000000000004</v>
      </c>
      <c r="G40" s="45">
        <f t="shared" si="5"/>
        <v>6.6163540000000003</v>
      </c>
      <c r="H40" s="42">
        <f t="shared" si="7"/>
        <v>6.62</v>
      </c>
      <c r="I40" s="42">
        <v>0</v>
      </c>
      <c r="J40" s="42">
        <f t="shared" si="8"/>
        <v>6.62</v>
      </c>
      <c r="K40" s="45">
        <f t="shared" si="6"/>
        <v>3.6459999999998161E-3</v>
      </c>
      <c r="L40" s="61"/>
    </row>
    <row r="41" spans="1:12" ht="66.75" customHeight="1">
      <c r="A41" s="2" t="s">
        <v>74</v>
      </c>
      <c r="B41" s="35" t="s">
        <v>85</v>
      </c>
      <c r="C41" s="34" t="s">
        <v>47</v>
      </c>
      <c r="D41" s="34">
        <v>5.65</v>
      </c>
      <c r="E41" s="44">
        <v>0</v>
      </c>
      <c r="F41" s="34">
        <v>5.65</v>
      </c>
      <c r="G41" s="45">
        <f t="shared" si="5"/>
        <v>8.0392259999999993</v>
      </c>
      <c r="H41" s="42">
        <f t="shared" si="7"/>
        <v>8.0399999999999991</v>
      </c>
      <c r="I41" s="42">
        <v>0</v>
      </c>
      <c r="J41" s="42">
        <f t="shared" si="8"/>
        <v>8.0399999999999991</v>
      </c>
      <c r="K41" s="45">
        <f t="shared" si="6"/>
        <v>7.7399999999983038E-4</v>
      </c>
      <c r="L41" s="61"/>
    </row>
    <row r="42" spans="1:12" ht="54.75" customHeight="1">
      <c r="A42" s="2" t="s">
        <v>76</v>
      </c>
      <c r="B42" s="35" t="s">
        <v>87</v>
      </c>
      <c r="C42" s="34" t="s">
        <v>47</v>
      </c>
      <c r="D42" s="34">
        <v>3.28</v>
      </c>
      <c r="E42" s="44">
        <v>0</v>
      </c>
      <c r="F42" s="34">
        <v>3.28</v>
      </c>
      <c r="G42" s="45">
        <f t="shared" si="5"/>
        <v>4.6670199999999999</v>
      </c>
      <c r="H42" s="42">
        <f t="shared" si="7"/>
        <v>4.67</v>
      </c>
      <c r="I42" s="42">
        <v>0</v>
      </c>
      <c r="J42" s="42">
        <f t="shared" si="8"/>
        <v>4.67</v>
      </c>
      <c r="K42" s="45">
        <f t="shared" si="6"/>
        <v>2.9799999999999827E-3</v>
      </c>
      <c r="L42" s="61"/>
    </row>
    <row r="43" spans="1:12" ht="57" customHeight="1">
      <c r="A43" s="37" t="s">
        <v>78</v>
      </c>
      <c r="B43" s="35" t="s">
        <v>89</v>
      </c>
      <c r="C43" s="34" t="s">
        <v>47</v>
      </c>
      <c r="D43" s="34">
        <v>4.53</v>
      </c>
      <c r="E43" s="44">
        <v>0</v>
      </c>
      <c r="F43" s="34">
        <v>4.53</v>
      </c>
      <c r="G43" s="45">
        <f t="shared" si="5"/>
        <v>6.4456090000000001</v>
      </c>
      <c r="H43" s="42">
        <f t="shared" si="7"/>
        <v>6.45</v>
      </c>
      <c r="I43" s="42">
        <v>0</v>
      </c>
      <c r="J43" s="42">
        <f t="shared" si="8"/>
        <v>6.45</v>
      </c>
      <c r="K43" s="45">
        <f t="shared" si="6"/>
        <v>4.3910000000000338E-3</v>
      </c>
      <c r="L43" s="61"/>
    </row>
    <row r="44" spans="1:12" ht="52.5" customHeight="1">
      <c r="A44" s="2" t="s">
        <v>80</v>
      </c>
      <c r="B44" s="35" t="s">
        <v>91</v>
      </c>
      <c r="C44" s="34" t="s">
        <v>47</v>
      </c>
      <c r="D44" s="46">
        <v>4.3</v>
      </c>
      <c r="E44" s="44">
        <v>0</v>
      </c>
      <c r="F44" s="46">
        <v>4.3</v>
      </c>
      <c r="G44" s="45">
        <f t="shared" si="5"/>
        <v>6.1183490000000003</v>
      </c>
      <c r="H44" s="42">
        <f t="shared" si="7"/>
        <v>6.12</v>
      </c>
      <c r="I44" s="42">
        <v>0</v>
      </c>
      <c r="J44" s="42">
        <f t="shared" si="8"/>
        <v>6.12</v>
      </c>
      <c r="K44" s="45">
        <f t="shared" si="6"/>
        <v>1.650999999999847E-3</v>
      </c>
      <c r="L44" s="61"/>
    </row>
    <row r="45" spans="1:12" ht="42.75" customHeight="1">
      <c r="A45" s="2" t="s">
        <v>82</v>
      </c>
      <c r="B45" s="35" t="s">
        <v>93</v>
      </c>
      <c r="C45" s="34" t="s">
        <v>47</v>
      </c>
      <c r="D45" s="34">
        <v>3.12</v>
      </c>
      <c r="E45" s="44">
        <v>0</v>
      </c>
      <c r="F45" s="34">
        <v>3.12</v>
      </c>
      <c r="G45" s="45">
        <f t="shared" si="5"/>
        <v>4.4393599999999998</v>
      </c>
      <c r="H45" s="42">
        <f t="shared" si="7"/>
        <v>4.4400000000000004</v>
      </c>
      <c r="I45" s="42">
        <v>0</v>
      </c>
      <c r="J45" s="42">
        <f t="shared" si="8"/>
        <v>4.4400000000000004</v>
      </c>
      <c r="K45" s="45">
        <f t="shared" si="6"/>
        <v>6.4000000000064006E-4</v>
      </c>
      <c r="L45" s="61"/>
    </row>
    <row r="46" spans="1:12" ht="58.5" customHeight="1">
      <c r="A46" s="2" t="s">
        <v>84</v>
      </c>
      <c r="B46" s="35" t="s">
        <v>95</v>
      </c>
      <c r="C46" s="34" t="s">
        <v>47</v>
      </c>
      <c r="D46" s="34">
        <v>4.6500000000000004</v>
      </c>
      <c r="E46" s="44">
        <v>0</v>
      </c>
      <c r="F46" s="34">
        <v>4.6500000000000004</v>
      </c>
      <c r="G46" s="45">
        <f t="shared" si="5"/>
        <v>6.6163540000000003</v>
      </c>
      <c r="H46" s="42">
        <f t="shared" si="7"/>
        <v>6.62</v>
      </c>
      <c r="I46" s="42">
        <v>0</v>
      </c>
      <c r="J46" s="42">
        <f t="shared" si="8"/>
        <v>6.62</v>
      </c>
      <c r="K46" s="45">
        <f t="shared" si="6"/>
        <v>3.6459999999998161E-3</v>
      </c>
      <c r="L46" s="61"/>
    </row>
    <row r="47" spans="1:12" ht="54.75" customHeight="1">
      <c r="A47" s="14" t="s">
        <v>86</v>
      </c>
      <c r="B47" s="36" t="s">
        <v>97</v>
      </c>
      <c r="C47" s="33" t="s">
        <v>47</v>
      </c>
      <c r="D47" s="33">
        <v>4.97</v>
      </c>
      <c r="E47" s="44">
        <v>0</v>
      </c>
      <c r="F47" s="34">
        <v>4.97</v>
      </c>
      <c r="G47" s="45">
        <f t="shared" si="5"/>
        <v>7.0716729999999997</v>
      </c>
      <c r="H47" s="42">
        <f t="shared" si="7"/>
        <v>7.07</v>
      </c>
      <c r="I47" s="42">
        <v>0</v>
      </c>
      <c r="J47" s="42">
        <f t="shared" si="8"/>
        <v>7.07</v>
      </c>
      <c r="K47" s="45">
        <f t="shared" si="6"/>
        <v>-1.6729999999993694E-3</v>
      </c>
      <c r="L47" s="61"/>
    </row>
    <row r="48" spans="1:12" ht="51.75" customHeight="1">
      <c r="A48" s="2" t="s">
        <v>88</v>
      </c>
      <c r="B48" s="35" t="s">
        <v>99</v>
      </c>
      <c r="C48" s="34" t="s">
        <v>47</v>
      </c>
      <c r="D48" s="34">
        <v>5.21</v>
      </c>
      <c r="E48" s="44">
        <v>0</v>
      </c>
      <c r="F48" s="34">
        <v>5.21</v>
      </c>
      <c r="G48" s="45">
        <f t="shared" si="5"/>
        <v>7.4131619999999998</v>
      </c>
      <c r="H48" s="42">
        <f t="shared" si="7"/>
        <v>7.41</v>
      </c>
      <c r="I48" s="42">
        <v>0</v>
      </c>
      <c r="J48" s="42">
        <f t="shared" si="8"/>
        <v>7.41</v>
      </c>
      <c r="K48" s="45">
        <f t="shared" si="6"/>
        <v>-3.1619999999996651E-3</v>
      </c>
      <c r="L48" s="61"/>
    </row>
    <row r="49" spans="1:12" ht="51.75" customHeight="1">
      <c r="A49" s="37" t="s">
        <v>90</v>
      </c>
      <c r="B49" s="35" t="s">
        <v>101</v>
      </c>
      <c r="C49" s="34" t="s">
        <v>47</v>
      </c>
      <c r="D49" s="34">
        <v>5.21</v>
      </c>
      <c r="E49" s="44">
        <v>0</v>
      </c>
      <c r="F49" s="34">
        <v>5.21</v>
      </c>
      <c r="G49" s="45">
        <f t="shared" si="5"/>
        <v>7.4131619999999998</v>
      </c>
      <c r="H49" s="42">
        <f t="shared" si="7"/>
        <v>7.41</v>
      </c>
      <c r="I49" s="42">
        <v>0</v>
      </c>
      <c r="J49" s="42">
        <f t="shared" si="8"/>
        <v>7.41</v>
      </c>
      <c r="K49" s="45">
        <f t="shared" si="6"/>
        <v>-3.1619999999996651E-3</v>
      </c>
      <c r="L49" s="61"/>
    </row>
    <row r="50" spans="1:12" ht="56.25" customHeight="1">
      <c r="A50" s="2" t="s">
        <v>92</v>
      </c>
      <c r="B50" s="35" t="s">
        <v>103</v>
      </c>
      <c r="C50" s="34" t="s">
        <v>47</v>
      </c>
      <c r="D50" s="34">
        <v>3.62</v>
      </c>
      <c r="E50" s="44">
        <v>0</v>
      </c>
      <c r="F50" s="34">
        <v>3.62</v>
      </c>
      <c r="G50" s="45">
        <f t="shared" si="5"/>
        <v>5.1507959999999997</v>
      </c>
      <c r="H50" s="42">
        <f t="shared" si="7"/>
        <v>5.15</v>
      </c>
      <c r="I50" s="42">
        <v>0</v>
      </c>
      <c r="J50" s="42">
        <f t="shared" si="8"/>
        <v>5.15</v>
      </c>
      <c r="K50" s="45">
        <f t="shared" si="6"/>
        <v>-7.9599999999935278E-4</v>
      </c>
      <c r="L50" s="61"/>
    </row>
    <row r="51" spans="1:12" ht="67.5" customHeight="1">
      <c r="A51" s="2" t="s">
        <v>94</v>
      </c>
      <c r="B51" s="35" t="s">
        <v>105</v>
      </c>
      <c r="C51" s="34" t="s">
        <v>47</v>
      </c>
      <c r="D51" s="34">
        <v>4.62</v>
      </c>
      <c r="E51" s="44">
        <v>0</v>
      </c>
      <c r="F51" s="34">
        <v>4.62</v>
      </c>
      <c r="G51" s="45">
        <f t="shared" si="5"/>
        <v>6.5736679999999996</v>
      </c>
      <c r="H51" s="42">
        <f t="shared" si="7"/>
        <v>6.57</v>
      </c>
      <c r="I51" s="42">
        <v>0</v>
      </c>
      <c r="J51" s="42">
        <f t="shared" si="8"/>
        <v>6.57</v>
      </c>
      <c r="K51" s="45">
        <f t="shared" si="6"/>
        <v>-3.6679999999993385E-3</v>
      </c>
      <c r="L51" s="61"/>
    </row>
    <row r="52" spans="1:12" ht="70.5" customHeight="1">
      <c r="A52" s="2" t="s">
        <v>96</v>
      </c>
      <c r="B52" s="35" t="s">
        <v>107</v>
      </c>
      <c r="C52" s="34" t="s">
        <v>47</v>
      </c>
      <c r="D52" s="34">
        <v>3.29</v>
      </c>
      <c r="E52" s="44">
        <v>0</v>
      </c>
      <c r="F52" s="34">
        <v>3.29</v>
      </c>
      <c r="G52" s="45">
        <f t="shared" ref="G52:G83" si="9">ROUND(F52/0.702804,6)</f>
        <v>4.6812480000000001</v>
      </c>
      <c r="H52" s="42">
        <f t="shared" si="7"/>
        <v>4.68</v>
      </c>
      <c r="I52" s="42">
        <v>0</v>
      </c>
      <c r="J52" s="42">
        <f t="shared" si="8"/>
        <v>4.68</v>
      </c>
      <c r="K52" s="45">
        <f t="shared" ref="K52:K73" si="10">J52-G52</f>
        <v>-1.2480000000003599E-3</v>
      </c>
      <c r="L52" s="61"/>
    </row>
    <row r="53" spans="1:12" ht="81" customHeight="1">
      <c r="A53" s="2" t="s">
        <v>98</v>
      </c>
      <c r="B53" s="35" t="s">
        <v>109</v>
      </c>
      <c r="C53" s="34" t="s">
        <v>47</v>
      </c>
      <c r="D53" s="34">
        <v>4.29</v>
      </c>
      <c r="E53" s="44">
        <v>0</v>
      </c>
      <c r="F53" s="34">
        <v>4.29</v>
      </c>
      <c r="G53" s="45">
        <f t="shared" si="9"/>
        <v>6.10412</v>
      </c>
      <c r="H53" s="42">
        <f t="shared" si="7"/>
        <v>6.1</v>
      </c>
      <c r="I53" s="42">
        <v>0</v>
      </c>
      <c r="J53" s="42">
        <f t="shared" si="8"/>
        <v>6.1</v>
      </c>
      <c r="K53" s="45">
        <f t="shared" si="10"/>
        <v>-4.1200000000003456E-3</v>
      </c>
      <c r="L53" s="61"/>
    </row>
    <row r="54" spans="1:12" ht="82.5" customHeight="1">
      <c r="A54" s="2" t="s">
        <v>100</v>
      </c>
      <c r="B54" s="35" t="s">
        <v>111</v>
      </c>
      <c r="C54" s="34" t="s">
        <v>47</v>
      </c>
      <c r="D54" s="34">
        <v>8.6300000000000008</v>
      </c>
      <c r="E54" s="44">
        <v>0</v>
      </c>
      <c r="F54" s="34">
        <v>8.6300000000000008</v>
      </c>
      <c r="G54" s="45">
        <f t="shared" si="9"/>
        <v>12.279384</v>
      </c>
      <c r="H54" s="42">
        <f t="shared" si="7"/>
        <v>12.28</v>
      </c>
      <c r="I54" s="42">
        <v>0</v>
      </c>
      <c r="J54" s="42">
        <f t="shared" si="8"/>
        <v>12.28</v>
      </c>
      <c r="K54" s="45">
        <f t="shared" si="10"/>
        <v>6.1599999999906174E-4</v>
      </c>
      <c r="L54" s="61"/>
    </row>
    <row r="55" spans="1:12" ht="91.5" customHeight="1">
      <c r="A55" s="2" t="s">
        <v>102</v>
      </c>
      <c r="B55" s="35" t="s">
        <v>113</v>
      </c>
      <c r="C55" s="34" t="s">
        <v>47</v>
      </c>
      <c r="D55" s="34">
        <v>9.6300000000000008</v>
      </c>
      <c r="E55" s="44">
        <v>0</v>
      </c>
      <c r="F55" s="34">
        <v>9.6300000000000008</v>
      </c>
      <c r="G55" s="45">
        <f t="shared" si="9"/>
        <v>13.702256</v>
      </c>
      <c r="H55" s="42">
        <f t="shared" si="7"/>
        <v>13.7</v>
      </c>
      <c r="I55" s="42">
        <v>0</v>
      </c>
      <c r="J55" s="42">
        <f t="shared" si="8"/>
        <v>13.7</v>
      </c>
      <c r="K55" s="45">
        <f t="shared" si="10"/>
        <v>-2.2560000000009239E-3</v>
      </c>
      <c r="L55" s="61"/>
    </row>
    <row r="56" spans="1:12" ht="89.25" customHeight="1">
      <c r="A56" s="2" t="s">
        <v>104</v>
      </c>
      <c r="B56" s="35" t="s">
        <v>115</v>
      </c>
      <c r="C56" s="34" t="s">
        <v>47</v>
      </c>
      <c r="D56" s="34">
        <v>8.81</v>
      </c>
      <c r="E56" s="44">
        <v>0</v>
      </c>
      <c r="F56" s="34">
        <v>8.81</v>
      </c>
      <c r="G56" s="45">
        <f t="shared" si="9"/>
        <v>12.535501</v>
      </c>
      <c r="H56" s="42">
        <f t="shared" si="7"/>
        <v>12.54</v>
      </c>
      <c r="I56" s="42">
        <v>0</v>
      </c>
      <c r="J56" s="42">
        <f t="shared" si="8"/>
        <v>12.54</v>
      </c>
      <c r="K56" s="45">
        <f t="shared" si="10"/>
        <v>4.4989999999991426E-3</v>
      </c>
      <c r="L56" s="61"/>
    </row>
    <row r="57" spans="1:12" ht="99" customHeight="1">
      <c r="A57" s="2" t="s">
        <v>106</v>
      </c>
      <c r="B57" s="35" t="s">
        <v>117</v>
      </c>
      <c r="C57" s="34" t="s">
        <v>47</v>
      </c>
      <c r="D57" s="34">
        <v>9.81</v>
      </c>
      <c r="E57" s="44">
        <v>0</v>
      </c>
      <c r="F57" s="34">
        <v>9.81</v>
      </c>
      <c r="G57" s="45">
        <f t="shared" si="9"/>
        <v>13.958372000000001</v>
      </c>
      <c r="H57" s="42">
        <f t="shared" si="7"/>
        <v>13.96</v>
      </c>
      <c r="I57" s="42">
        <v>0</v>
      </c>
      <c r="J57" s="42">
        <f t="shared" si="8"/>
        <v>13.96</v>
      </c>
      <c r="K57" s="45">
        <f t="shared" si="10"/>
        <v>1.6280000000001849E-3</v>
      </c>
      <c r="L57" s="61"/>
    </row>
    <row r="58" spans="1:12" ht="66" customHeight="1">
      <c r="A58" s="2" t="s">
        <v>108</v>
      </c>
      <c r="B58" s="35" t="s">
        <v>119</v>
      </c>
      <c r="C58" s="34" t="s">
        <v>47</v>
      </c>
      <c r="D58" s="34">
        <v>2.5099999999999998</v>
      </c>
      <c r="E58" s="44">
        <v>0</v>
      </c>
      <c r="F58" s="34">
        <v>2.5099999999999998</v>
      </c>
      <c r="G58" s="45">
        <f t="shared" si="9"/>
        <v>3.5714079999999999</v>
      </c>
      <c r="H58" s="42">
        <f t="shared" si="7"/>
        <v>3.57</v>
      </c>
      <c r="I58" s="42">
        <v>0</v>
      </c>
      <c r="J58" s="42">
        <f t="shared" si="8"/>
        <v>3.57</v>
      </c>
      <c r="K58" s="45">
        <f t="shared" si="10"/>
        <v>-1.4080000000000759E-3</v>
      </c>
      <c r="L58" s="61"/>
    </row>
    <row r="59" spans="1:12" ht="81" customHeight="1">
      <c r="A59" s="37" t="s">
        <v>110</v>
      </c>
      <c r="B59" s="35" t="s">
        <v>121</v>
      </c>
      <c r="C59" s="34" t="s">
        <v>47</v>
      </c>
      <c r="D59" s="34">
        <v>3.51</v>
      </c>
      <c r="E59" s="44">
        <v>0</v>
      </c>
      <c r="F59" s="34">
        <v>3.51</v>
      </c>
      <c r="G59" s="45">
        <f t="shared" si="9"/>
        <v>4.9942799999999998</v>
      </c>
      <c r="H59" s="42">
        <f t="shared" si="7"/>
        <v>4.99</v>
      </c>
      <c r="I59" s="42">
        <v>0</v>
      </c>
      <c r="J59" s="42">
        <f t="shared" si="8"/>
        <v>4.99</v>
      </c>
      <c r="K59" s="45">
        <f t="shared" si="10"/>
        <v>-4.2799999999996174E-3</v>
      </c>
      <c r="L59" s="61"/>
    </row>
    <row r="60" spans="1:12" ht="77.25" customHeight="1">
      <c r="A60" s="2" t="s">
        <v>112</v>
      </c>
      <c r="B60" s="35" t="s">
        <v>123</v>
      </c>
      <c r="C60" s="34" t="s">
        <v>47</v>
      </c>
      <c r="D60" s="34">
        <v>9.69</v>
      </c>
      <c r="E60" s="44">
        <v>0</v>
      </c>
      <c r="F60" s="34">
        <v>9.69</v>
      </c>
      <c r="G60" s="45">
        <f t="shared" si="9"/>
        <v>13.787628</v>
      </c>
      <c r="H60" s="42">
        <f t="shared" si="7"/>
        <v>13.79</v>
      </c>
      <c r="I60" s="42">
        <v>0</v>
      </c>
      <c r="J60" s="42">
        <f t="shared" si="8"/>
        <v>13.79</v>
      </c>
      <c r="K60" s="45">
        <f t="shared" si="10"/>
        <v>2.3719999999993746E-3</v>
      </c>
      <c r="L60" s="61"/>
    </row>
    <row r="61" spans="1:12" ht="81.75" customHeight="1">
      <c r="A61" s="2" t="s">
        <v>114</v>
      </c>
      <c r="B61" s="35" t="s">
        <v>125</v>
      </c>
      <c r="C61" s="34" t="s">
        <v>47</v>
      </c>
      <c r="D61" s="34">
        <v>6.79</v>
      </c>
      <c r="E61" s="44">
        <v>0</v>
      </c>
      <c r="F61" s="34">
        <v>6.79</v>
      </c>
      <c r="G61" s="45">
        <f t="shared" si="9"/>
        <v>9.6613000000000007</v>
      </c>
      <c r="H61" s="42">
        <f t="shared" si="7"/>
        <v>9.66</v>
      </c>
      <c r="I61" s="42">
        <v>0</v>
      </c>
      <c r="J61" s="42">
        <f t="shared" si="8"/>
        <v>9.66</v>
      </c>
      <c r="K61" s="45">
        <f t="shared" si="10"/>
        <v>-1.300000000000523E-3</v>
      </c>
      <c r="L61" s="61"/>
    </row>
    <row r="62" spans="1:12" ht="40.5" customHeight="1">
      <c r="A62" s="2" t="s">
        <v>116</v>
      </c>
      <c r="B62" s="35" t="s">
        <v>127</v>
      </c>
      <c r="C62" s="34" t="s">
        <v>47</v>
      </c>
      <c r="D62" s="34">
        <v>3.57</v>
      </c>
      <c r="E62" s="44">
        <v>0</v>
      </c>
      <c r="F62" s="34">
        <v>3.57</v>
      </c>
      <c r="G62" s="45">
        <f t="shared" si="9"/>
        <v>5.0796520000000003</v>
      </c>
      <c r="H62" s="42">
        <f t="shared" si="7"/>
        <v>5.08</v>
      </c>
      <c r="I62" s="42">
        <v>0</v>
      </c>
      <c r="J62" s="42">
        <f t="shared" si="8"/>
        <v>5.08</v>
      </c>
      <c r="K62" s="45">
        <f t="shared" si="10"/>
        <v>3.4799999999979292E-4</v>
      </c>
      <c r="L62" s="61"/>
    </row>
    <row r="63" spans="1:12" ht="42" customHeight="1">
      <c r="A63" s="2" t="s">
        <v>118</v>
      </c>
      <c r="B63" s="35" t="s">
        <v>129</v>
      </c>
      <c r="C63" s="34" t="s">
        <v>47</v>
      </c>
      <c r="D63" s="34">
        <v>8.6300000000000008</v>
      </c>
      <c r="E63" s="44">
        <v>0</v>
      </c>
      <c r="F63" s="34">
        <v>8.6300000000000008</v>
      </c>
      <c r="G63" s="45">
        <f t="shared" si="9"/>
        <v>12.279384</v>
      </c>
      <c r="H63" s="42">
        <f t="shared" si="7"/>
        <v>12.28</v>
      </c>
      <c r="I63" s="42">
        <v>0</v>
      </c>
      <c r="J63" s="42">
        <f t="shared" si="8"/>
        <v>12.28</v>
      </c>
      <c r="K63" s="45">
        <f t="shared" si="10"/>
        <v>6.1599999999906174E-4</v>
      </c>
      <c r="L63" s="61"/>
    </row>
    <row r="64" spans="1:12" ht="54.75" customHeight="1">
      <c r="A64" s="2" t="s">
        <v>120</v>
      </c>
      <c r="B64" s="35" t="s">
        <v>131</v>
      </c>
      <c r="C64" s="34" t="s">
        <v>47</v>
      </c>
      <c r="D64" s="34">
        <v>1.63</v>
      </c>
      <c r="E64" s="44">
        <v>0</v>
      </c>
      <c r="F64" s="34">
        <v>1.63</v>
      </c>
      <c r="G64" s="45">
        <f t="shared" si="9"/>
        <v>2.3192810000000001</v>
      </c>
      <c r="H64" s="42">
        <f t="shared" si="7"/>
        <v>2.3199999999999998</v>
      </c>
      <c r="I64" s="42">
        <v>0</v>
      </c>
      <c r="J64" s="42">
        <f t="shared" si="8"/>
        <v>2.3199999999999998</v>
      </c>
      <c r="K64" s="45">
        <f t="shared" si="10"/>
        <v>7.1899999999969211E-4</v>
      </c>
      <c r="L64" s="61"/>
    </row>
    <row r="65" spans="1:12" ht="56.25" customHeight="1">
      <c r="A65" s="2" t="s">
        <v>122</v>
      </c>
      <c r="B65" s="35" t="s">
        <v>133</v>
      </c>
      <c r="C65" s="34" t="s">
        <v>47</v>
      </c>
      <c r="D65" s="34">
        <v>2.63</v>
      </c>
      <c r="E65" s="44">
        <v>0</v>
      </c>
      <c r="F65" s="34">
        <v>2.63</v>
      </c>
      <c r="G65" s="45">
        <f t="shared" si="9"/>
        <v>3.7421530000000001</v>
      </c>
      <c r="H65" s="42">
        <f t="shared" si="7"/>
        <v>3.74</v>
      </c>
      <c r="I65" s="42">
        <v>0</v>
      </c>
      <c r="J65" s="42">
        <f t="shared" si="8"/>
        <v>3.74</v>
      </c>
      <c r="K65" s="45">
        <f t="shared" si="10"/>
        <v>-2.1529999999998495E-3</v>
      </c>
      <c r="L65" s="61"/>
    </row>
    <row r="66" spans="1:12" ht="53.25" customHeight="1">
      <c r="A66" s="2" t="s">
        <v>124</v>
      </c>
      <c r="B66" s="35" t="s">
        <v>135</v>
      </c>
      <c r="C66" s="34" t="s">
        <v>47</v>
      </c>
      <c r="D66" s="46">
        <v>7.6</v>
      </c>
      <c r="E66" s="44">
        <v>0</v>
      </c>
      <c r="F66" s="46">
        <v>7.6</v>
      </c>
      <c r="G66" s="45">
        <f t="shared" si="9"/>
        <v>10.813826000000001</v>
      </c>
      <c r="H66" s="42">
        <f t="shared" si="7"/>
        <v>10.81</v>
      </c>
      <c r="I66" s="42">
        <v>0</v>
      </c>
      <c r="J66" s="42">
        <f t="shared" si="8"/>
        <v>10.81</v>
      </c>
      <c r="K66" s="45">
        <f t="shared" si="10"/>
        <v>-3.8260000000001071E-3</v>
      </c>
      <c r="L66" s="61"/>
    </row>
    <row r="67" spans="1:12" ht="44.25" customHeight="1">
      <c r="A67" s="2" t="s">
        <v>126</v>
      </c>
      <c r="B67" s="35" t="s">
        <v>137</v>
      </c>
      <c r="C67" s="34" t="s">
        <v>47</v>
      </c>
      <c r="D67" s="34">
        <v>3.98</v>
      </c>
      <c r="E67" s="44">
        <v>0</v>
      </c>
      <c r="F67" s="34">
        <v>3.98</v>
      </c>
      <c r="G67" s="45">
        <f t="shared" si="9"/>
        <v>5.66303</v>
      </c>
      <c r="H67" s="42">
        <f t="shared" si="7"/>
        <v>5.66</v>
      </c>
      <c r="I67" s="42">
        <v>0</v>
      </c>
      <c r="J67" s="42">
        <f t="shared" si="8"/>
        <v>5.66</v>
      </c>
      <c r="K67" s="45">
        <f t="shared" si="10"/>
        <v>-3.0299999999998661E-3</v>
      </c>
      <c r="L67" s="61"/>
    </row>
    <row r="68" spans="1:12" ht="92.25" customHeight="1">
      <c r="A68" s="34" t="s">
        <v>128</v>
      </c>
      <c r="B68" s="35" t="s">
        <v>139</v>
      </c>
      <c r="C68" s="34" t="s">
        <v>47</v>
      </c>
      <c r="D68" s="34">
        <v>16.649999999999999</v>
      </c>
      <c r="E68" s="44">
        <v>0</v>
      </c>
      <c r="F68" s="34">
        <v>16.649999999999999</v>
      </c>
      <c r="G68" s="45">
        <f t="shared" si="9"/>
        <v>23.690816000000002</v>
      </c>
      <c r="H68" s="42">
        <f t="shared" si="7"/>
        <v>23.69</v>
      </c>
      <c r="I68" s="42">
        <v>0</v>
      </c>
      <c r="J68" s="42">
        <f t="shared" si="8"/>
        <v>23.69</v>
      </c>
      <c r="K68" s="45">
        <f t="shared" si="10"/>
        <v>-8.1600000000037198E-4</v>
      </c>
      <c r="L68" s="61"/>
    </row>
    <row r="69" spans="1:12" ht="105.75" customHeight="1">
      <c r="A69" s="34" t="s">
        <v>130</v>
      </c>
      <c r="B69" s="35" t="s">
        <v>141</v>
      </c>
      <c r="C69" s="34" t="s">
        <v>47</v>
      </c>
      <c r="D69" s="34">
        <v>17.649999999999999</v>
      </c>
      <c r="E69" s="44">
        <v>0</v>
      </c>
      <c r="F69" s="34">
        <v>17.649999999999999</v>
      </c>
      <c r="G69" s="45">
        <f t="shared" si="9"/>
        <v>25.113686999999999</v>
      </c>
      <c r="H69" s="42">
        <f t="shared" si="7"/>
        <v>25.11</v>
      </c>
      <c r="I69" s="42">
        <v>0</v>
      </c>
      <c r="J69" s="42">
        <f t="shared" si="8"/>
        <v>25.11</v>
      </c>
      <c r="K69" s="45">
        <f t="shared" si="10"/>
        <v>-3.6869999999993297E-3</v>
      </c>
      <c r="L69" s="61"/>
    </row>
    <row r="70" spans="1:12" ht="57.75" customHeight="1">
      <c r="A70" s="34" t="s">
        <v>132</v>
      </c>
      <c r="B70" s="35" t="s">
        <v>143</v>
      </c>
      <c r="C70" s="34" t="s">
        <v>47</v>
      </c>
      <c r="D70" s="34">
        <v>4.08</v>
      </c>
      <c r="E70" s="44">
        <v>0</v>
      </c>
      <c r="F70" s="34">
        <v>4.08</v>
      </c>
      <c r="G70" s="45">
        <f t="shared" si="9"/>
        <v>5.8053169999999996</v>
      </c>
      <c r="H70" s="42">
        <f t="shared" si="7"/>
        <v>5.81</v>
      </c>
      <c r="I70" s="42">
        <v>0</v>
      </c>
      <c r="J70" s="42">
        <f t="shared" si="8"/>
        <v>5.81</v>
      </c>
      <c r="K70" s="45">
        <f t="shared" si="10"/>
        <v>4.6829999999999927E-3</v>
      </c>
      <c r="L70" s="61"/>
    </row>
    <row r="71" spans="1:12" ht="43.5" customHeight="1">
      <c r="A71" s="2" t="s">
        <v>134</v>
      </c>
      <c r="B71" s="35" t="s">
        <v>145</v>
      </c>
      <c r="C71" s="34" t="s">
        <v>47</v>
      </c>
      <c r="D71" s="34">
        <v>3.29</v>
      </c>
      <c r="E71" s="44">
        <v>0</v>
      </c>
      <c r="F71" s="34">
        <v>3.29</v>
      </c>
      <c r="G71" s="45">
        <f t="shared" si="9"/>
        <v>4.6812480000000001</v>
      </c>
      <c r="H71" s="42">
        <f t="shared" si="7"/>
        <v>4.68</v>
      </c>
      <c r="I71" s="42">
        <v>0</v>
      </c>
      <c r="J71" s="42">
        <f t="shared" si="8"/>
        <v>4.68</v>
      </c>
      <c r="K71" s="45">
        <f t="shared" si="10"/>
        <v>-1.2480000000003599E-3</v>
      </c>
      <c r="L71" s="61"/>
    </row>
    <row r="72" spans="1:12" ht="55.5" customHeight="1">
      <c r="A72" s="2" t="s">
        <v>136</v>
      </c>
      <c r="B72" s="35" t="s">
        <v>147</v>
      </c>
      <c r="C72" s="34" t="s">
        <v>47</v>
      </c>
      <c r="D72" s="34">
        <v>0.65</v>
      </c>
      <c r="E72" s="44">
        <v>0</v>
      </c>
      <c r="F72" s="34">
        <v>0.65</v>
      </c>
      <c r="G72" s="45">
        <f t="shared" si="9"/>
        <v>0.92486699999999999</v>
      </c>
      <c r="H72" s="42">
        <f t="shared" si="7"/>
        <v>0.92</v>
      </c>
      <c r="I72" s="42">
        <v>0</v>
      </c>
      <c r="J72" s="42">
        <f t="shared" si="8"/>
        <v>0.92</v>
      </c>
      <c r="K72" s="45">
        <f t="shared" si="10"/>
        <v>-4.8669999999999547E-3</v>
      </c>
      <c r="L72" s="61"/>
    </row>
    <row r="73" spans="1:12" ht="118.5" customHeight="1">
      <c r="A73" s="2" t="s">
        <v>138</v>
      </c>
      <c r="B73" s="35" t="s">
        <v>149</v>
      </c>
      <c r="C73" s="34" t="s">
        <v>47</v>
      </c>
      <c r="D73" s="46">
        <v>15.9</v>
      </c>
      <c r="E73" s="44">
        <v>0</v>
      </c>
      <c r="F73" s="46">
        <v>15.9</v>
      </c>
      <c r="G73" s="45">
        <f t="shared" si="9"/>
        <v>22.623661999999999</v>
      </c>
      <c r="H73" s="42">
        <f t="shared" si="7"/>
        <v>22.62</v>
      </c>
      <c r="I73" s="42">
        <v>0</v>
      </c>
      <c r="J73" s="42">
        <f t="shared" si="8"/>
        <v>22.62</v>
      </c>
      <c r="K73" s="45">
        <f t="shared" si="10"/>
        <v>-3.6619999999984998E-3</v>
      </c>
      <c r="L73" s="61"/>
    </row>
    <row r="74" spans="1:12" ht="130.5" customHeight="1">
      <c r="A74" s="14" t="s">
        <v>140</v>
      </c>
      <c r="B74" s="36" t="s">
        <v>151</v>
      </c>
      <c r="C74" s="33" t="s">
        <v>47</v>
      </c>
      <c r="D74" s="47">
        <v>16.899999999999999</v>
      </c>
      <c r="E74" s="44">
        <v>0</v>
      </c>
      <c r="F74" s="46">
        <v>16.899999999999999</v>
      </c>
      <c r="G74" s="45">
        <f t="shared" si="9"/>
        <v>24.046534000000001</v>
      </c>
      <c r="H74" s="42">
        <f t="shared" si="7"/>
        <v>24.05</v>
      </c>
      <c r="I74" s="42">
        <v>0</v>
      </c>
      <c r="J74" s="42">
        <f t="shared" si="8"/>
        <v>24.05</v>
      </c>
      <c r="K74" s="45">
        <f>G74-J74</f>
        <v>-3.465999999999525E-3</v>
      </c>
      <c r="L74" s="61"/>
    </row>
    <row r="75" spans="1:12" ht="144" customHeight="1">
      <c r="A75" s="2" t="s">
        <v>205</v>
      </c>
      <c r="B75" s="35" t="s">
        <v>153</v>
      </c>
      <c r="C75" s="34" t="s">
        <v>47</v>
      </c>
      <c r="D75" s="34">
        <v>24.51</v>
      </c>
      <c r="E75" s="44">
        <v>0</v>
      </c>
      <c r="F75" s="34">
        <v>24.51</v>
      </c>
      <c r="G75" s="45">
        <f t="shared" si="9"/>
        <v>34.874588000000003</v>
      </c>
      <c r="H75" s="42">
        <f t="shared" si="7"/>
        <v>34.869999999999997</v>
      </c>
      <c r="I75" s="42">
        <v>0</v>
      </c>
      <c r="J75" s="42">
        <f t="shared" si="8"/>
        <v>34.869999999999997</v>
      </c>
      <c r="K75" s="45">
        <f t="shared" ref="K75:K91" si="11">J75-G75</f>
        <v>-4.5880000000053656E-3</v>
      </c>
      <c r="L75" s="61"/>
    </row>
    <row r="76" spans="1:12" ht="152.25" customHeight="1">
      <c r="A76" s="2" t="s">
        <v>142</v>
      </c>
      <c r="B76" s="35" t="s">
        <v>155</v>
      </c>
      <c r="C76" s="34" t="s">
        <v>47</v>
      </c>
      <c r="D76" s="34">
        <v>25.51</v>
      </c>
      <c r="E76" s="44">
        <v>0</v>
      </c>
      <c r="F76" s="34">
        <v>25.51</v>
      </c>
      <c r="G76" s="45">
        <f t="shared" si="9"/>
        <v>36.297460000000001</v>
      </c>
      <c r="H76" s="42">
        <f>J76</f>
        <v>36.299999999999997</v>
      </c>
      <c r="I76" s="42">
        <v>0</v>
      </c>
      <c r="J76" s="42">
        <f>ROUND(F76/0.702804,2)</f>
        <v>36.299999999999997</v>
      </c>
      <c r="K76" s="45">
        <f t="shared" si="11"/>
        <v>2.539999999996212E-3</v>
      </c>
      <c r="L76" s="61"/>
    </row>
    <row r="77" spans="1:12" ht="31.5" customHeight="1">
      <c r="A77" s="2" t="s">
        <v>144</v>
      </c>
      <c r="B77" s="35" t="s">
        <v>157</v>
      </c>
      <c r="C77" s="34" t="s">
        <v>47</v>
      </c>
      <c r="D77" s="46">
        <v>2.7</v>
      </c>
      <c r="E77" s="44">
        <v>0</v>
      </c>
      <c r="F77" s="46">
        <v>2.7</v>
      </c>
      <c r="G77" s="45">
        <f t="shared" si="9"/>
        <v>3.8417539999999999</v>
      </c>
      <c r="H77" s="42">
        <f t="shared" ref="H77:H91" si="12">J77</f>
        <v>3.84</v>
      </c>
      <c r="I77" s="42">
        <v>0</v>
      </c>
      <c r="J77" s="42">
        <f t="shared" ref="J77:J91" si="13">ROUND(F77/0.702804,2)</f>
        <v>3.84</v>
      </c>
      <c r="K77" s="45">
        <f t="shared" si="11"/>
        <v>-1.7540000000000333E-3</v>
      </c>
      <c r="L77" s="61"/>
    </row>
    <row r="78" spans="1:12" ht="45.75" customHeight="1">
      <c r="A78" s="2" t="s">
        <v>146</v>
      </c>
      <c r="B78" s="35" t="s">
        <v>159</v>
      </c>
      <c r="C78" s="34" t="s">
        <v>160</v>
      </c>
      <c r="D78" s="34">
        <v>4.49</v>
      </c>
      <c r="E78" s="44">
        <v>0</v>
      </c>
      <c r="F78" s="34">
        <v>4.49</v>
      </c>
      <c r="G78" s="45">
        <f t="shared" si="9"/>
        <v>6.3886940000000001</v>
      </c>
      <c r="H78" s="42">
        <f t="shared" si="12"/>
        <v>6.39</v>
      </c>
      <c r="I78" s="42">
        <v>0</v>
      </c>
      <c r="J78" s="42">
        <f t="shared" si="13"/>
        <v>6.39</v>
      </c>
      <c r="K78" s="45">
        <f t="shared" si="11"/>
        <v>1.3059999999995853E-3</v>
      </c>
      <c r="L78" s="61"/>
    </row>
    <row r="79" spans="1:12" ht="36">
      <c r="A79" s="2" t="s">
        <v>148</v>
      </c>
      <c r="B79" s="35" t="s">
        <v>162</v>
      </c>
      <c r="C79" s="34" t="s">
        <v>47</v>
      </c>
      <c r="D79" s="34">
        <v>2.59</v>
      </c>
      <c r="E79" s="44">
        <v>0</v>
      </c>
      <c r="F79" s="34">
        <v>2.59</v>
      </c>
      <c r="G79" s="45">
        <f t="shared" si="9"/>
        <v>3.685238</v>
      </c>
      <c r="H79" s="42">
        <f t="shared" si="12"/>
        <v>3.69</v>
      </c>
      <c r="I79" s="42">
        <v>0</v>
      </c>
      <c r="J79" s="42">
        <f t="shared" si="13"/>
        <v>3.69</v>
      </c>
      <c r="K79" s="45">
        <f t="shared" si="11"/>
        <v>4.761999999999933E-3</v>
      </c>
      <c r="L79" s="61"/>
    </row>
    <row r="80" spans="1:12" ht="36">
      <c r="A80" s="34" t="s">
        <v>150</v>
      </c>
      <c r="B80" s="35" t="s">
        <v>164</v>
      </c>
      <c r="C80" s="34" t="s">
        <v>47</v>
      </c>
      <c r="D80" s="34">
        <v>4.82</v>
      </c>
      <c r="E80" s="44">
        <v>0</v>
      </c>
      <c r="F80" s="34">
        <v>4.82</v>
      </c>
      <c r="G80" s="45">
        <f t="shared" si="9"/>
        <v>6.8582419999999997</v>
      </c>
      <c r="H80" s="42">
        <f t="shared" si="12"/>
        <v>6.86</v>
      </c>
      <c r="I80" s="42">
        <v>0</v>
      </c>
      <c r="J80" s="42">
        <f t="shared" si="13"/>
        <v>6.86</v>
      </c>
      <c r="K80" s="45">
        <f t="shared" si="11"/>
        <v>1.7580000000005924E-3</v>
      </c>
      <c r="L80" s="61"/>
    </row>
    <row r="81" spans="1:12" ht="36">
      <c r="A81" s="34" t="s">
        <v>152</v>
      </c>
      <c r="B81" s="35" t="s">
        <v>165</v>
      </c>
      <c r="C81" s="34" t="s">
        <v>47</v>
      </c>
      <c r="D81" s="34">
        <v>22.96</v>
      </c>
      <c r="E81" s="44">
        <v>0</v>
      </c>
      <c r="F81" s="34">
        <v>22.96</v>
      </c>
      <c r="G81" s="45">
        <f t="shared" si="9"/>
        <v>32.669136999999999</v>
      </c>
      <c r="H81" s="42">
        <f t="shared" si="12"/>
        <v>32.67</v>
      </c>
      <c r="I81" s="42">
        <v>0</v>
      </c>
      <c r="J81" s="42">
        <f t="shared" si="13"/>
        <v>32.67</v>
      </c>
      <c r="K81" s="45">
        <f t="shared" si="11"/>
        <v>8.6300000000250066E-4</v>
      </c>
      <c r="L81" s="61"/>
    </row>
    <row r="82" spans="1:12" ht="32.25" customHeight="1">
      <c r="A82" s="34" t="s">
        <v>154</v>
      </c>
      <c r="B82" s="35" t="s">
        <v>166</v>
      </c>
      <c r="C82" s="34" t="s">
        <v>47</v>
      </c>
      <c r="D82" s="34">
        <v>25.44</v>
      </c>
      <c r="E82" s="44">
        <v>0</v>
      </c>
      <c r="F82" s="34">
        <v>25.44</v>
      </c>
      <c r="G82" s="45">
        <f t="shared" si="9"/>
        <v>36.197859000000001</v>
      </c>
      <c r="H82" s="42">
        <f t="shared" si="12"/>
        <v>36.200000000000003</v>
      </c>
      <c r="I82" s="42">
        <v>0</v>
      </c>
      <c r="J82" s="42">
        <f t="shared" si="13"/>
        <v>36.200000000000003</v>
      </c>
      <c r="K82" s="45">
        <f t="shared" si="11"/>
        <v>2.1410000000017249E-3</v>
      </c>
      <c r="L82" s="61"/>
    </row>
    <row r="83" spans="1:12" ht="28.5" customHeight="1">
      <c r="A83" s="2" t="s">
        <v>156</v>
      </c>
      <c r="B83" s="35" t="s">
        <v>167</v>
      </c>
      <c r="C83" s="34" t="s">
        <v>47</v>
      </c>
      <c r="D83" s="34">
        <v>10.130000000000001</v>
      </c>
      <c r="E83" s="44">
        <v>0</v>
      </c>
      <c r="F83" s="34">
        <v>10.130000000000001</v>
      </c>
      <c r="G83" s="45">
        <f t="shared" si="9"/>
        <v>14.413691</v>
      </c>
      <c r="H83" s="42">
        <f t="shared" si="12"/>
        <v>14.41</v>
      </c>
      <c r="I83" s="42">
        <v>0</v>
      </c>
      <c r="J83" s="42">
        <f t="shared" si="13"/>
        <v>14.41</v>
      </c>
      <c r="K83" s="45">
        <f t="shared" si="11"/>
        <v>-3.6909999999998888E-3</v>
      </c>
      <c r="L83" s="61"/>
    </row>
    <row r="84" spans="1:12" ht="39" customHeight="1">
      <c r="A84" s="2" t="s">
        <v>158</v>
      </c>
      <c r="B84" s="35" t="s">
        <v>168</v>
      </c>
      <c r="C84" s="34" t="s">
        <v>47</v>
      </c>
      <c r="D84" s="34">
        <v>42.92</v>
      </c>
      <c r="E84" s="44">
        <v>0</v>
      </c>
      <c r="F84" s="34">
        <v>42.92</v>
      </c>
      <c r="G84" s="45">
        <f t="shared" ref="G84:G91" si="14">ROUND(F84/0.702804,6)</f>
        <v>61.069657999999997</v>
      </c>
      <c r="H84" s="42">
        <f t="shared" si="12"/>
        <v>61.07</v>
      </c>
      <c r="I84" s="42">
        <v>0</v>
      </c>
      <c r="J84" s="42">
        <f t="shared" si="13"/>
        <v>61.07</v>
      </c>
      <c r="K84" s="45">
        <f t="shared" si="11"/>
        <v>3.4200000000339514E-4</v>
      </c>
      <c r="L84" s="61"/>
    </row>
    <row r="85" spans="1:12" ht="40.5" customHeight="1">
      <c r="A85" s="2" t="s">
        <v>161</v>
      </c>
      <c r="B85" s="35" t="s">
        <v>169</v>
      </c>
      <c r="C85" s="34" t="s">
        <v>47</v>
      </c>
      <c r="D85" s="34">
        <v>18.48</v>
      </c>
      <c r="E85" s="44">
        <v>0</v>
      </c>
      <c r="F85" s="34">
        <v>18.48</v>
      </c>
      <c r="G85" s="45">
        <f t="shared" si="14"/>
        <v>26.294671000000001</v>
      </c>
      <c r="H85" s="42">
        <f t="shared" si="12"/>
        <v>26.29</v>
      </c>
      <c r="I85" s="42">
        <v>0</v>
      </c>
      <c r="J85" s="42">
        <f t="shared" si="13"/>
        <v>26.29</v>
      </c>
      <c r="K85" s="45">
        <f t="shared" si="11"/>
        <v>-4.6710000000018681E-3</v>
      </c>
      <c r="L85" s="61"/>
    </row>
    <row r="86" spans="1:12" ht="30.75" customHeight="1">
      <c r="A86" s="2" t="s">
        <v>163</v>
      </c>
      <c r="B86" s="35" t="s">
        <v>170</v>
      </c>
      <c r="C86" s="34" t="s">
        <v>47</v>
      </c>
      <c r="D86" s="34">
        <v>36.83</v>
      </c>
      <c r="E86" s="44">
        <v>0</v>
      </c>
      <c r="F86" s="34">
        <v>36.83</v>
      </c>
      <c r="G86" s="45">
        <f t="shared" si="14"/>
        <v>52.404369000000003</v>
      </c>
      <c r="H86" s="42">
        <f t="shared" si="12"/>
        <v>52.4</v>
      </c>
      <c r="I86" s="42">
        <v>0</v>
      </c>
      <c r="J86" s="42">
        <f t="shared" si="13"/>
        <v>52.4</v>
      </c>
      <c r="K86" s="45">
        <f t="shared" si="11"/>
        <v>-4.3690000000040641E-3</v>
      </c>
      <c r="L86" s="61"/>
    </row>
    <row r="87" spans="1:12" ht="32.25" customHeight="1">
      <c r="A87" s="2" t="s">
        <v>206</v>
      </c>
      <c r="B87" s="35" t="s">
        <v>171</v>
      </c>
      <c r="C87" s="34" t="s">
        <v>47</v>
      </c>
      <c r="D87" s="46">
        <v>5</v>
      </c>
      <c r="E87" s="44">
        <v>0</v>
      </c>
      <c r="F87" s="46">
        <v>5</v>
      </c>
      <c r="G87" s="45">
        <f t="shared" si="14"/>
        <v>7.1143590000000003</v>
      </c>
      <c r="H87" s="42">
        <f t="shared" si="12"/>
        <v>7.11</v>
      </c>
      <c r="I87" s="42">
        <v>0</v>
      </c>
      <c r="J87" s="42">
        <f t="shared" si="13"/>
        <v>7.11</v>
      </c>
      <c r="K87" s="45">
        <f t="shared" si="11"/>
        <v>-4.3590000000000018E-3</v>
      </c>
      <c r="L87" s="61"/>
    </row>
    <row r="88" spans="1:12" ht="30.75" customHeight="1">
      <c r="A88" s="2" t="s">
        <v>207</v>
      </c>
      <c r="B88" s="35" t="s">
        <v>172</v>
      </c>
      <c r="C88" s="34" t="s">
        <v>47</v>
      </c>
      <c r="D88" s="34">
        <v>2.31</v>
      </c>
      <c r="E88" s="44">
        <v>0</v>
      </c>
      <c r="F88" s="34">
        <v>2.31</v>
      </c>
      <c r="G88" s="45">
        <f t="shared" si="14"/>
        <v>3.2868339999999998</v>
      </c>
      <c r="H88" s="42">
        <f t="shared" si="12"/>
        <v>3.29</v>
      </c>
      <c r="I88" s="42">
        <v>0</v>
      </c>
      <c r="J88" s="42">
        <f t="shared" si="13"/>
        <v>3.29</v>
      </c>
      <c r="K88" s="45">
        <f t="shared" si="11"/>
        <v>3.1660000000002242E-3</v>
      </c>
      <c r="L88" s="61"/>
    </row>
    <row r="89" spans="1:12" ht="31.5" customHeight="1">
      <c r="A89" s="2" t="s">
        <v>208</v>
      </c>
      <c r="B89" s="35" t="s">
        <v>173</v>
      </c>
      <c r="C89" s="34" t="s">
        <v>47</v>
      </c>
      <c r="D89" s="34">
        <v>3.93</v>
      </c>
      <c r="E89" s="44">
        <v>0</v>
      </c>
      <c r="F89" s="34">
        <v>3.93</v>
      </c>
      <c r="G89" s="45">
        <f t="shared" si="14"/>
        <v>5.5918859999999997</v>
      </c>
      <c r="H89" s="42">
        <f t="shared" si="12"/>
        <v>5.59</v>
      </c>
      <c r="I89" s="42">
        <v>0</v>
      </c>
      <c r="J89" s="42">
        <f t="shared" si="13"/>
        <v>5.59</v>
      </c>
      <c r="K89" s="45">
        <f t="shared" si="11"/>
        <v>-1.8859999999998323E-3</v>
      </c>
      <c r="L89" s="61"/>
    </row>
    <row r="90" spans="1:12" ht="40.5" customHeight="1">
      <c r="A90" s="2" t="s">
        <v>209</v>
      </c>
      <c r="B90" s="35" t="s">
        <v>174</v>
      </c>
      <c r="C90" s="34" t="s">
        <v>47</v>
      </c>
      <c r="D90" s="34">
        <v>55.44</v>
      </c>
      <c r="E90" s="44">
        <v>0</v>
      </c>
      <c r="F90" s="34">
        <v>55.44</v>
      </c>
      <c r="G90" s="45">
        <f t="shared" si="14"/>
        <v>78.884012999999996</v>
      </c>
      <c r="H90" s="42">
        <f t="shared" si="12"/>
        <v>78.88</v>
      </c>
      <c r="I90" s="42">
        <v>0</v>
      </c>
      <c r="J90" s="42">
        <f t="shared" si="13"/>
        <v>78.88</v>
      </c>
      <c r="K90" s="45">
        <f t="shared" si="11"/>
        <v>-4.0130000000004884E-3</v>
      </c>
      <c r="L90" s="61"/>
    </row>
    <row r="91" spans="1:12" ht="60.75" customHeight="1">
      <c r="A91" s="2" t="s">
        <v>210</v>
      </c>
      <c r="B91" s="35" t="s">
        <v>175</v>
      </c>
      <c r="C91" s="34" t="s">
        <v>47</v>
      </c>
      <c r="D91" s="34">
        <v>168.44</v>
      </c>
      <c r="E91" s="44">
        <v>0</v>
      </c>
      <c r="F91" s="34">
        <v>168.44</v>
      </c>
      <c r="G91" s="45">
        <f t="shared" si="14"/>
        <v>239.66852800000001</v>
      </c>
      <c r="H91" s="42">
        <f t="shared" si="12"/>
        <v>239.67</v>
      </c>
      <c r="I91" s="42">
        <v>0</v>
      </c>
      <c r="J91" s="42">
        <f t="shared" si="13"/>
        <v>239.67</v>
      </c>
      <c r="K91" s="45">
        <f t="shared" si="11"/>
        <v>1.4719999999783795E-3</v>
      </c>
      <c r="L91" s="61"/>
    </row>
    <row r="92" spans="1:12">
      <c r="A92" s="13" t="s">
        <v>212</v>
      </c>
      <c r="B92" s="68" t="s">
        <v>211</v>
      </c>
      <c r="C92" s="69"/>
      <c r="D92" s="69"/>
      <c r="E92" s="69"/>
      <c r="F92" s="69"/>
      <c r="G92" s="69"/>
      <c r="H92" s="69"/>
      <c r="I92" s="69"/>
      <c r="J92" s="69"/>
      <c r="K92" s="70"/>
      <c r="L92" s="61"/>
    </row>
    <row r="93" spans="1:12" ht="61.5" customHeight="1">
      <c r="A93" s="2" t="s">
        <v>176</v>
      </c>
      <c r="B93" s="35" t="s">
        <v>177</v>
      </c>
      <c r="C93" s="34" t="s">
        <v>42</v>
      </c>
      <c r="D93" s="34">
        <v>166.26</v>
      </c>
      <c r="E93" s="48">
        <v>0</v>
      </c>
      <c r="F93" s="34">
        <v>166.26</v>
      </c>
      <c r="G93" s="49">
        <f>ROUND(F93/0.702804,6)</f>
        <v>236.566667</v>
      </c>
      <c r="H93" s="42">
        <f t="shared" ref="H93:H96" si="15">J93</f>
        <v>236.57</v>
      </c>
      <c r="I93" s="42">
        <v>0</v>
      </c>
      <c r="J93" s="42">
        <f t="shared" ref="J93:J96" si="16">ROUND(F93/0.702804,2)</f>
        <v>236.57</v>
      </c>
      <c r="K93" s="49">
        <f>J93-G93</f>
        <v>3.3329999999978099E-3</v>
      </c>
      <c r="L93" s="61"/>
    </row>
    <row r="94" spans="1:12" ht="84.75" customHeight="1">
      <c r="A94" s="14" t="s">
        <v>178</v>
      </c>
      <c r="B94" s="36" t="s">
        <v>179</v>
      </c>
      <c r="C94" s="33" t="s">
        <v>42</v>
      </c>
      <c r="D94" s="47">
        <v>186.8</v>
      </c>
      <c r="E94" s="44">
        <v>0</v>
      </c>
      <c r="F94" s="46">
        <v>186.8</v>
      </c>
      <c r="G94" s="45">
        <f>ROUND(F94/0.702804,6)</f>
        <v>265.79245400000002</v>
      </c>
      <c r="H94" s="42">
        <f t="shared" si="15"/>
        <v>265.79000000000002</v>
      </c>
      <c r="I94" s="42">
        <v>0</v>
      </c>
      <c r="J94" s="42">
        <f t="shared" si="16"/>
        <v>265.79000000000002</v>
      </c>
      <c r="K94" s="45">
        <f>J94-G94</f>
        <v>-2.4540000000001783E-3</v>
      </c>
      <c r="L94" s="61"/>
    </row>
    <row r="95" spans="1:12" ht="48.75" customHeight="1">
      <c r="A95" s="2" t="s">
        <v>180</v>
      </c>
      <c r="B95" s="35" t="s">
        <v>181</v>
      </c>
      <c r="C95" s="34" t="s">
        <v>42</v>
      </c>
      <c r="D95" s="34">
        <v>173.66</v>
      </c>
      <c r="E95" s="44">
        <v>0</v>
      </c>
      <c r="F95" s="34">
        <v>173.66</v>
      </c>
      <c r="G95" s="45">
        <f>ROUND(F95/0.702804,6)</f>
        <v>247.09591900000001</v>
      </c>
      <c r="H95" s="42">
        <f t="shared" si="15"/>
        <v>247.1</v>
      </c>
      <c r="I95" s="42">
        <v>0</v>
      </c>
      <c r="J95" s="42">
        <f t="shared" si="16"/>
        <v>247.1</v>
      </c>
      <c r="K95" s="45">
        <f>J95-G95</f>
        <v>4.0809999999851243E-3</v>
      </c>
      <c r="L95" s="61"/>
    </row>
    <row r="96" spans="1:12" ht="50.25" customHeight="1">
      <c r="A96" s="2" t="s">
        <v>182</v>
      </c>
      <c r="B96" s="35" t="s">
        <v>183</v>
      </c>
      <c r="C96" s="34" t="s">
        <v>42</v>
      </c>
      <c r="D96" s="34">
        <v>173.66</v>
      </c>
      <c r="E96" s="44">
        <v>0</v>
      </c>
      <c r="F96" s="34">
        <v>173.66</v>
      </c>
      <c r="G96" s="45">
        <f>ROUND(F96/0.702804,6)</f>
        <v>247.09591900000001</v>
      </c>
      <c r="H96" s="42">
        <f t="shared" si="15"/>
        <v>247.1</v>
      </c>
      <c r="I96" s="42">
        <v>0</v>
      </c>
      <c r="J96" s="42">
        <f t="shared" si="16"/>
        <v>247.1</v>
      </c>
      <c r="K96" s="45">
        <f>J96-G96</f>
        <v>4.0809999999851243E-3</v>
      </c>
      <c r="L96" s="61"/>
    </row>
    <row r="97" spans="1:12">
      <c r="A97" s="15"/>
      <c r="B97" s="15"/>
      <c r="C97" s="16"/>
      <c r="D97" s="17"/>
      <c r="E97" s="17"/>
      <c r="F97" s="17"/>
      <c r="G97" s="18"/>
      <c r="H97" s="19"/>
      <c r="I97" s="19"/>
      <c r="J97" s="19"/>
      <c r="K97" s="20">
        <f>SUM(K8:K96)</f>
        <v>-2.8396000000044164E-2</v>
      </c>
      <c r="L97" s="62"/>
    </row>
    <row r="98" spans="1:12">
      <c r="A98" s="55" t="s">
        <v>184</v>
      </c>
      <c r="B98" s="56"/>
      <c r="C98" s="57"/>
      <c r="D98" s="57"/>
      <c r="E98" s="57"/>
      <c r="F98" s="58"/>
      <c r="G98" s="57"/>
      <c r="H98" s="57"/>
      <c r="I98" s="57"/>
      <c r="J98" s="57"/>
      <c r="K98" s="57"/>
    </row>
    <row r="99" spans="1:12" ht="25.5" customHeight="1">
      <c r="A99" s="63" t="s">
        <v>192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50"/>
    </row>
    <row r="100" spans="1:12" ht="16.5" customHeight="1">
      <c r="A100" s="1"/>
      <c r="B100" s="21"/>
      <c r="C100" s="21"/>
      <c r="D100" s="21"/>
      <c r="E100" s="21"/>
      <c r="F100" s="21"/>
      <c r="G100" s="22"/>
      <c r="H100" s="22"/>
      <c r="I100" s="22"/>
      <c r="J100" s="22"/>
      <c r="K100" s="22"/>
    </row>
    <row r="101" spans="1:12" ht="15.75" customHeight="1">
      <c r="B101" s="51" t="s">
        <v>185</v>
      </c>
      <c r="C101" s="51"/>
      <c r="D101" s="51"/>
      <c r="E101" s="51"/>
      <c r="F101" s="51"/>
      <c r="G101" s="64" t="s">
        <v>186</v>
      </c>
      <c r="H101" s="64"/>
      <c r="I101" s="64"/>
      <c r="J101" s="64"/>
      <c r="K101" s="64"/>
    </row>
    <row r="103" spans="1:12">
      <c r="B103" s="52">
        <v>41487.415277777778</v>
      </c>
    </row>
    <row r="104" spans="1:12">
      <c r="B104" s="53" t="s">
        <v>189</v>
      </c>
      <c r="C104" s="27"/>
      <c r="D104" s="27"/>
    </row>
    <row r="105" spans="1:12">
      <c r="B105" s="53" t="s">
        <v>190</v>
      </c>
      <c r="C105" s="27"/>
      <c r="D105" s="27"/>
    </row>
    <row r="106" spans="1:12">
      <c r="B106" s="54" t="s">
        <v>191</v>
      </c>
      <c r="C106" s="27"/>
      <c r="D106" s="27"/>
    </row>
  </sheetData>
  <mergeCells count="7">
    <mergeCell ref="A99:K99"/>
    <mergeCell ref="G101:K101"/>
    <mergeCell ref="F1:K1"/>
    <mergeCell ref="A3:K3"/>
    <mergeCell ref="A4:K4"/>
    <mergeCell ref="B92:K92"/>
    <mergeCell ref="B19:K19"/>
  </mergeCells>
  <phoneticPr fontId="11" type="noConversion"/>
  <hyperlinks>
    <hyperlink ref="B106" r:id="rId1"/>
  </hyperlinks>
  <pageMargins left="0.15748031496062992" right="0.15748031496062992" top="0.51181102362204722" bottom="0.51181102362204722" header="0.15748031496062992" footer="0.15748031496062992"/>
  <pageSetup paperSize="9" scale="95" firstPageNumber="0" orientation="portrait" verticalDpi="0" r:id="rId2"/>
  <headerFooter differentFirst="1">
    <oddHeader>&amp;C&amp;P</oddHeader>
    <oddFooter>&amp;L&amp;"Times New Roman,Regular"&amp;9VMAnotp_010813_VADC; Pielikums Ministru kabineta noteikumu "Valsts asinsdonoru centra maksas pakalpojumu cenrādis" projekta anotācijai</oddFooter>
    <firstFooter>&amp;L&amp;"Times New Roman,Regular"&amp;9VMAnotp_010813_VADC; Pielikums Ministru kabineta noteikumu "Valsts asinsdonoru centra maksas pakalpojumu cenrādis" projekta anotācijai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Normal="100" zoomScalePageLayoutView="60" workbookViewId="0">
      <selection activeCell="G10" sqref="G10"/>
    </sheetView>
  </sheetViews>
  <sheetFormatPr defaultColWidth="8.5703125" defaultRowHeight="15"/>
  <sheetData>
    <row r="1" spans="1:9" ht="15" customHeight="1">
      <c r="A1" s="67"/>
      <c r="B1" s="67"/>
      <c r="C1" s="67"/>
      <c r="D1" s="67"/>
      <c r="E1" s="67"/>
      <c r="F1" s="67"/>
      <c r="G1" s="67"/>
      <c r="H1" s="67"/>
      <c r="I1" s="67"/>
    </row>
  </sheetData>
  <mergeCells count="1">
    <mergeCell ref="A1:I1"/>
  </mergeCells>
  <phoneticPr fontId="11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ColWidth="8.5703125" defaultRowHeight="15"/>
  <sheetData/>
  <phoneticPr fontId="11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Sheet1</vt:lpstr>
      <vt:lpstr>Sheet3</vt:lpstr>
      <vt:lpstr>Sheet2!Print_Area</vt:lpstr>
      <vt:lpstr>Sheet2!Print_Titles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„Valsts asinsdonoru centra maksas pakalpojumu cenrādis” anotācijas pielikuma projekts</dc:title>
  <dc:subject>Anotācijas pielikums</dc:subject>
  <dc:creator> Sandra Dreimane</dc:creator>
  <dc:description>Budžeta un investīciju departamenta Budžeta plānošanas nodaļa Sandra Dreimane, tel.67876147, sandra.dreimane@vm.gov.lv</dc:description>
  <cp:lastModifiedBy>sdreimane</cp:lastModifiedBy>
  <cp:revision>0</cp:revision>
  <cp:lastPrinted>2013-08-01T06:58:35Z</cp:lastPrinted>
  <dcterms:created xsi:type="dcterms:W3CDTF">2013-04-25T06:52:47Z</dcterms:created>
  <dcterms:modified xsi:type="dcterms:W3CDTF">2013-08-01T06:58:39Z</dcterms:modified>
</cp:coreProperties>
</file>