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15" windowWidth="18720" windowHeight="11640" activeTab="0"/>
  </bookViews>
  <sheets>
    <sheet name="VI" sheetId="1" r:id="rId1"/>
  </sheets>
  <definedNames>
    <definedName name="_xlnm.Print_Area" localSheetId="0">'VI'!$A$1:$S$25</definedName>
  </definedNames>
  <calcPr fullCalcOnLoad="1"/>
</workbook>
</file>

<file path=xl/sharedStrings.xml><?xml version="1.0" encoding="utf-8"?>
<sst xmlns="http://schemas.openxmlformats.org/spreadsheetml/2006/main" count="38" uniqueCount="37">
  <si>
    <t>Tiešās izmaksas</t>
  </si>
  <si>
    <t>Netiešās izmaksas</t>
  </si>
  <si>
    <t>Plānotais pakalpo-jumu skaits 2010.g</t>
  </si>
  <si>
    <t>Kopā:</t>
  </si>
  <si>
    <t>Kopā atlīdzība (1000)</t>
  </si>
  <si>
    <t>tai skaitā, atalgojums (1100)</t>
  </si>
  <si>
    <t>Kopā preces un pakalpojumi (2000)</t>
  </si>
  <si>
    <t>Kopā papildu nepieciešamais finansējums</t>
  </si>
  <si>
    <t>Aizsargjoslas ap ūdens ņemšanas vietām saskaņošana</t>
  </si>
  <si>
    <t>Pakalpojuma veids</t>
  </si>
  <si>
    <t>Publiskā pakalpojuma sniedzējs</t>
  </si>
  <si>
    <t>Laika norma (stundās) uz katru pakalpo-juma sniedzēju</t>
  </si>
  <si>
    <t>Atalgo-jums stundā uz katru pakalpojuma sniedzēju (Ls)</t>
  </si>
  <si>
    <t>Atalgo-jums (Ls)</t>
  </si>
  <si>
    <t>Pamat-līdzekļu nolieto-jums (Ls)</t>
  </si>
  <si>
    <t>Materi-ālu izmaksas (Ls)</t>
  </si>
  <si>
    <t>Adminis-trācijas izmaksas (Ls)</t>
  </si>
  <si>
    <t>Kopā papildus nepieciešamais finansējums (Ls)</t>
  </si>
  <si>
    <t>*Nr. p.k.</t>
  </si>
  <si>
    <t>Atlīdzība (Ls)</t>
  </si>
  <si>
    <t>Preces un pakalpojumi (Ls)</t>
  </si>
  <si>
    <t>Atalgojums (Ls)</t>
  </si>
  <si>
    <t>Vienas vienības cena ar PVN (Ls)</t>
  </si>
  <si>
    <t>Pieskai-tāmie izdevumi (bez amorti-zācijas) (Ls)</t>
  </si>
  <si>
    <t>Valsts sociālās apdrošinā-šanas obligātās iemaksas (Ls)</t>
  </si>
  <si>
    <t>Valsts sociālās apdrošināšanas obligātās iemaksas (1200)</t>
  </si>
  <si>
    <t>N.Hamandikova</t>
  </si>
  <si>
    <t xml:space="preserve"> 67876090, Natalija.Hamandikova@vm.gov.lv</t>
  </si>
  <si>
    <t>Veselības ministre</t>
  </si>
  <si>
    <t>B.Rozentāle</t>
  </si>
  <si>
    <t>Veselības inspekcijas valsts nodevu apmēru veidojošās izmaksas un nepieciešamie finanšu līdzekļi</t>
  </si>
  <si>
    <t>Pamatkapitāla veidošana (5000)</t>
  </si>
  <si>
    <t>Pamatkapitāla veidošana (Ls)</t>
  </si>
  <si>
    <t>hig.ārsts, nodaļas vadītājs</t>
  </si>
  <si>
    <t>hig.ārsts vai vecākais speciālists - vides veselības analītiķis, nodaļas vadītājs</t>
  </si>
  <si>
    <t>Pielikums likumprojekta "Grozījumi likumā "Par nodokļiem un nodevām"" anotācijai</t>
  </si>
  <si>
    <t>Atzinuma par veselīguma norādi uz pārtikas produktiem sagatavošana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</si>
</sst>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16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4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/>
    </xf>
    <xf numFmtId="0" fontId="53" fillId="33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2" fontId="53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9" fillId="0" borderId="0" xfId="0" applyFont="1" applyAlignment="1">
      <alignment vertical="center"/>
    </xf>
    <xf numFmtId="4" fontId="5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8" fillId="0" borderId="0" xfId="0" applyNumberFormat="1" applyFont="1" applyAlignment="1">
      <alignment horizontal="center" vertical="center" wrapText="1"/>
    </xf>
    <xf numFmtId="164" fontId="58" fillId="0" borderId="0" xfId="0" applyNumberFormat="1" applyFont="1" applyAlignment="1">
      <alignment vertical="center" wrapText="1"/>
    </xf>
    <xf numFmtId="0" fontId="61" fillId="33" borderId="0" xfId="0" applyFont="1" applyFill="1" applyBorder="1" applyAlignment="1">
      <alignment horizontal="right" wrapText="1"/>
    </xf>
    <xf numFmtId="4" fontId="62" fillId="33" borderId="0" xfId="0" applyNumberFormat="1" applyFont="1" applyFill="1" applyBorder="1" applyAlignment="1">
      <alignment horizontal="center"/>
    </xf>
    <xf numFmtId="22" fontId="52" fillId="0" borderId="0" xfId="0" applyNumberFormat="1" applyFont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164" fontId="58" fillId="0" borderId="0" xfId="0" applyNumberFormat="1" applyFont="1" applyAlignment="1">
      <alignment vertical="center" wrapText="1"/>
    </xf>
    <xf numFmtId="2" fontId="52" fillId="0" borderId="11" xfId="0" applyNumberFormat="1" applyFont="1" applyBorder="1" applyAlignment="1">
      <alignment horizontal="center" wrapText="1"/>
    </xf>
    <xf numFmtId="2" fontId="53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right" wrapText="1"/>
    </xf>
    <xf numFmtId="0" fontId="6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right" wrapText="1"/>
    </xf>
    <xf numFmtId="0" fontId="61" fillId="33" borderId="20" xfId="0" applyFont="1" applyFill="1" applyBorder="1" applyAlignment="1">
      <alignment horizontal="right" wrapText="1"/>
    </xf>
    <xf numFmtId="0" fontId="61" fillId="33" borderId="21" xfId="0" applyFont="1" applyFill="1" applyBorder="1" applyAlignment="1">
      <alignment horizontal="right" wrapText="1"/>
    </xf>
    <xf numFmtId="4" fontId="62" fillId="33" borderId="10" xfId="0" applyNumberFormat="1" applyFont="1" applyFill="1" applyBorder="1" applyAlignment="1">
      <alignment horizontal="center"/>
    </xf>
    <xf numFmtId="2" fontId="64" fillId="0" borderId="10" xfId="0" applyNumberFormat="1" applyFont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right"/>
    </xf>
    <xf numFmtId="0" fontId="65" fillId="33" borderId="20" xfId="0" applyFont="1" applyFill="1" applyBorder="1" applyAlignment="1">
      <alignment horizontal="right"/>
    </xf>
    <xf numFmtId="0" fontId="65" fillId="33" borderId="21" xfId="0" applyFont="1" applyFill="1" applyBorder="1" applyAlignment="1">
      <alignment horizontal="right"/>
    </xf>
    <xf numFmtId="4" fontId="65" fillId="33" borderId="19" xfId="0" applyNumberFormat="1" applyFont="1" applyFill="1" applyBorder="1" applyAlignment="1">
      <alignment horizontal="center"/>
    </xf>
    <xf numFmtId="4" fontId="65" fillId="33" borderId="21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/>
    </xf>
    <xf numFmtId="164" fontId="6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164" fontId="58" fillId="0" borderId="0" xfId="0" applyNumberFormat="1" applyFont="1" applyAlignment="1">
      <alignment horizontal="left" vertical="center" wrapText="1"/>
    </xf>
    <xf numFmtId="0" fontId="61" fillId="33" borderId="10" xfId="0" applyFont="1" applyFill="1" applyBorder="1" applyAlignment="1">
      <alignment horizontal="right"/>
    </xf>
    <xf numFmtId="4" fontId="62" fillId="33" borderId="19" xfId="0" applyNumberFormat="1" applyFont="1" applyFill="1" applyBorder="1" applyAlignment="1">
      <alignment horizontal="center"/>
    </xf>
    <xf numFmtId="4" fontId="62" fillId="33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8"/>
  <sheetViews>
    <sheetView tabSelected="1" view="pageBreakPreview" zoomScaleSheetLayoutView="100" workbookViewId="0" topLeftCell="A10">
      <selection activeCell="B23" sqref="B23"/>
    </sheetView>
  </sheetViews>
  <sheetFormatPr defaultColWidth="9.140625" defaultRowHeight="15"/>
  <cols>
    <col min="1" max="1" width="4.28125" style="7" customWidth="1"/>
    <col min="2" max="2" width="27.57421875" style="32" customWidth="1"/>
    <col min="3" max="3" width="18.00390625" style="36" customWidth="1"/>
    <col min="4" max="8" width="9.28125" style="0" customWidth="1"/>
    <col min="9" max="9" width="8.421875" style="0" customWidth="1"/>
    <col min="10" max="10" width="9.28125" style="0" customWidth="1"/>
    <col min="11" max="11" width="8.421875" style="0" customWidth="1"/>
    <col min="12" max="12" width="8.7109375" style="5" customWidth="1"/>
    <col min="13" max="13" width="10.00390625" style="0" customWidth="1"/>
    <col min="14" max="14" width="10.421875" style="0" customWidth="1"/>
    <col min="15" max="15" width="8.57421875" style="0" customWidth="1"/>
    <col min="16" max="17" width="10.28125" style="0" customWidth="1"/>
    <col min="18" max="18" width="8.8515625" style="28" customWidth="1"/>
    <col min="19" max="19" width="10.8515625" style="27" customWidth="1"/>
    <col min="20" max="20" width="11.57421875" style="0" bestFit="1" customWidth="1"/>
  </cols>
  <sheetData>
    <row r="1" spans="1:19" ht="81.75" customHeight="1">
      <c r="A1" s="17"/>
      <c r="B1" s="29"/>
      <c r="C1" s="33"/>
      <c r="D1" s="18"/>
      <c r="E1" s="18"/>
      <c r="F1" s="18"/>
      <c r="G1" s="18"/>
      <c r="H1" s="18"/>
      <c r="I1" s="18"/>
      <c r="J1" s="18"/>
      <c r="K1" s="18"/>
      <c r="L1" s="19"/>
      <c r="M1" s="18"/>
      <c r="N1" s="51"/>
      <c r="O1" s="51"/>
      <c r="P1" s="51"/>
      <c r="Q1" s="51"/>
      <c r="R1" s="76" t="s">
        <v>35</v>
      </c>
      <c r="S1" s="76"/>
    </row>
    <row r="2" spans="1:19" ht="15.75" customHeight="1">
      <c r="A2" s="17"/>
      <c r="B2" s="29"/>
      <c r="C2" s="33"/>
      <c r="D2" s="18"/>
      <c r="E2" s="18"/>
      <c r="F2" s="18"/>
      <c r="G2" s="18"/>
      <c r="H2" s="18"/>
      <c r="I2" s="18"/>
      <c r="J2" s="18"/>
      <c r="K2" s="18"/>
      <c r="L2" s="19"/>
      <c r="M2" s="18"/>
      <c r="N2" s="51"/>
      <c r="O2" s="51"/>
      <c r="P2" s="51"/>
      <c r="Q2" s="51"/>
      <c r="R2" s="52"/>
      <c r="S2" s="52"/>
    </row>
    <row r="3" spans="1:19" ht="28.5" customHeight="1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20" ht="22.5" customHeight="1">
      <c r="A4" s="55" t="s">
        <v>18</v>
      </c>
      <c r="B4" s="55" t="s">
        <v>9</v>
      </c>
      <c r="C4" s="55" t="s">
        <v>10</v>
      </c>
      <c r="D4" s="55" t="s">
        <v>11</v>
      </c>
      <c r="E4" s="55" t="s">
        <v>12</v>
      </c>
      <c r="F4" s="56" t="s">
        <v>0</v>
      </c>
      <c r="G4" s="57"/>
      <c r="H4" s="57"/>
      <c r="I4" s="57"/>
      <c r="J4" s="58"/>
      <c r="K4" s="55" t="s">
        <v>1</v>
      </c>
      <c r="L4" s="82" t="s">
        <v>22</v>
      </c>
      <c r="M4" s="65" t="s">
        <v>2</v>
      </c>
      <c r="N4" s="65" t="s">
        <v>21</v>
      </c>
      <c r="O4" s="65" t="s">
        <v>24</v>
      </c>
      <c r="P4" s="65" t="s">
        <v>20</v>
      </c>
      <c r="Q4" s="77" t="s">
        <v>32</v>
      </c>
      <c r="R4" s="70" t="s">
        <v>19</v>
      </c>
      <c r="S4" s="81" t="s">
        <v>17</v>
      </c>
      <c r="T4" s="62"/>
    </row>
    <row r="5" spans="1:20" ht="22.5" customHeight="1">
      <c r="A5" s="55"/>
      <c r="B5" s="55"/>
      <c r="C5" s="55"/>
      <c r="D5" s="55"/>
      <c r="E5" s="55"/>
      <c r="F5" s="59"/>
      <c r="G5" s="60"/>
      <c r="H5" s="60"/>
      <c r="I5" s="60"/>
      <c r="J5" s="61"/>
      <c r="K5" s="55"/>
      <c r="L5" s="82"/>
      <c r="M5" s="65"/>
      <c r="N5" s="65"/>
      <c r="O5" s="65"/>
      <c r="P5" s="65"/>
      <c r="Q5" s="78"/>
      <c r="R5" s="70"/>
      <c r="S5" s="81"/>
      <c r="T5" s="62"/>
    </row>
    <row r="6" spans="1:20" ht="28.5" customHeight="1">
      <c r="A6" s="55"/>
      <c r="B6" s="55"/>
      <c r="C6" s="55"/>
      <c r="D6" s="55"/>
      <c r="E6" s="55"/>
      <c r="F6" s="55" t="s">
        <v>13</v>
      </c>
      <c r="G6" s="55" t="s">
        <v>24</v>
      </c>
      <c r="H6" s="55" t="s">
        <v>23</v>
      </c>
      <c r="I6" s="55" t="s">
        <v>15</v>
      </c>
      <c r="J6" s="55" t="s">
        <v>14</v>
      </c>
      <c r="K6" s="55" t="s">
        <v>16</v>
      </c>
      <c r="L6" s="82"/>
      <c r="M6" s="65"/>
      <c r="N6" s="65"/>
      <c r="O6" s="65"/>
      <c r="P6" s="65"/>
      <c r="Q6" s="78"/>
      <c r="R6" s="70"/>
      <c r="S6" s="81"/>
      <c r="T6" s="62"/>
    </row>
    <row r="7" spans="1:20" ht="7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82"/>
      <c r="M7" s="65"/>
      <c r="N7" s="65"/>
      <c r="O7" s="65"/>
      <c r="P7" s="65"/>
      <c r="Q7" s="79"/>
      <c r="R7" s="70"/>
      <c r="S7" s="81"/>
      <c r="T7" s="62"/>
    </row>
    <row r="8" spans="1:129" s="8" customFormat="1" ht="36.75" customHeight="1">
      <c r="A8" s="1">
        <v>1</v>
      </c>
      <c r="B8" s="31" t="s">
        <v>8</v>
      </c>
      <c r="C8" s="34" t="s">
        <v>33</v>
      </c>
      <c r="D8" s="43">
        <v>2.57</v>
      </c>
      <c r="E8" s="43">
        <v>7.52</v>
      </c>
      <c r="F8" s="43">
        <f>ROUND((D8*E8),2)</f>
        <v>19.33</v>
      </c>
      <c r="G8" s="45">
        <f>ROUNDDOWN((0.2409*F8),2)</f>
        <v>4.65</v>
      </c>
      <c r="H8" s="43">
        <v>1.29</v>
      </c>
      <c r="I8" s="43">
        <v>2.14</v>
      </c>
      <c r="J8" s="43">
        <v>0.33</v>
      </c>
      <c r="K8" s="43">
        <v>6.24</v>
      </c>
      <c r="L8" s="45">
        <f>ROUNDDOWN(SUM(F8:K8),2)</f>
        <v>33.98</v>
      </c>
      <c r="M8" s="43">
        <v>50</v>
      </c>
      <c r="N8" s="3">
        <f>ROUND(F8*M8,4)</f>
        <v>966.5</v>
      </c>
      <c r="O8" s="3">
        <f>ROUND(N8*0.2409,4)</f>
        <v>232.8299</v>
      </c>
      <c r="P8" s="3">
        <f>ROUND((SUM(H8+I8+K8)*M8),4)</f>
        <v>483.5</v>
      </c>
      <c r="Q8" s="3">
        <f>J8*M8</f>
        <v>16.5</v>
      </c>
      <c r="R8" s="3">
        <f>ROUND(N8+O8,4)</f>
        <v>1199.3299</v>
      </c>
      <c r="S8" s="3">
        <f>ROUND(P8+R8,4)</f>
        <v>1682.8299</v>
      </c>
      <c r="T8" s="28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</row>
    <row r="9" spans="1:20" ht="91.5" customHeight="1">
      <c r="A9" s="6">
        <v>2</v>
      </c>
      <c r="B9" s="30" t="s">
        <v>36</v>
      </c>
      <c r="C9" s="54" t="s">
        <v>34</v>
      </c>
      <c r="D9" s="3">
        <v>7.8</v>
      </c>
      <c r="E9" s="2">
        <v>7.35</v>
      </c>
      <c r="F9" s="21">
        <f>ROUND((D9*E9),2)</f>
        <v>57.33</v>
      </c>
      <c r="G9" s="46">
        <f>ROUNDDOWN((0.2409*F9),2)</f>
        <v>13.81</v>
      </c>
      <c r="H9" s="22">
        <v>0</v>
      </c>
      <c r="I9" s="21">
        <v>2.48</v>
      </c>
      <c r="J9" s="22">
        <v>0.6</v>
      </c>
      <c r="K9" s="22">
        <v>1.4</v>
      </c>
      <c r="L9" s="47">
        <f>ROUND(SUM(F9:K9),4)</f>
        <v>75.62</v>
      </c>
      <c r="M9" s="20">
        <v>20</v>
      </c>
      <c r="N9" s="3">
        <f>ROUND(F9*M9,4)</f>
        <v>1146.6</v>
      </c>
      <c r="O9" s="3">
        <f>ROUND(N9*0.2409,4)</f>
        <v>276.2159</v>
      </c>
      <c r="P9" s="3">
        <f>ROUND((SUM(H9+I9+K9)*M9),4)</f>
        <v>77.6</v>
      </c>
      <c r="Q9" s="3">
        <f>J9*M9</f>
        <v>12</v>
      </c>
      <c r="R9" s="3">
        <f>ROUND(N9+O9,4)</f>
        <v>1422.8159</v>
      </c>
      <c r="S9" s="3">
        <f>ROUND(P9+R9,2)</f>
        <v>1500.42</v>
      </c>
      <c r="T9" s="28"/>
    </row>
    <row r="10" spans="2:20" ht="18.75" customHeight="1">
      <c r="B10" s="63"/>
      <c r="C10" s="64"/>
      <c r="D10" s="64"/>
      <c r="E10" s="64"/>
      <c r="M10" s="9" t="s">
        <v>3</v>
      </c>
      <c r="N10" s="25">
        <f>SUM(N8:N9)</f>
        <v>2113.1</v>
      </c>
      <c r="O10" s="25">
        <f>SUM(O8:O9)</f>
        <v>509.0458</v>
      </c>
      <c r="P10" s="25">
        <f>SUM(P8:P9)</f>
        <v>561.1</v>
      </c>
      <c r="Q10" s="25">
        <f>SUM(Q8:Q9)</f>
        <v>28.5</v>
      </c>
      <c r="R10" s="25">
        <f>SUM(R8:R9)</f>
        <v>2622.1458000000002</v>
      </c>
      <c r="S10" s="25">
        <f>SUM(P10:R10)</f>
        <v>3211.7458</v>
      </c>
      <c r="T10" s="26"/>
    </row>
    <row r="11" spans="2:17" ht="18.75">
      <c r="B11" s="85" t="s">
        <v>4</v>
      </c>
      <c r="C11" s="85"/>
      <c r="D11" s="85"/>
      <c r="E11" s="69">
        <f>SUM(E12:F13)</f>
        <v>2622.1458</v>
      </c>
      <c r="F11" s="69"/>
      <c r="N11" s="4"/>
      <c r="O11" s="4"/>
      <c r="P11" s="4"/>
      <c r="Q11" s="4"/>
    </row>
    <row r="12" spans="2:6" ht="15.75">
      <c r="B12" s="71" t="s">
        <v>5</v>
      </c>
      <c r="C12" s="72"/>
      <c r="D12" s="73"/>
      <c r="E12" s="74">
        <f>N10</f>
        <v>2113.1</v>
      </c>
      <c r="F12" s="75"/>
    </row>
    <row r="13" spans="2:6" ht="15.75">
      <c r="B13" s="71" t="s">
        <v>25</v>
      </c>
      <c r="C13" s="72"/>
      <c r="D13" s="73"/>
      <c r="E13" s="74">
        <f>O10</f>
        <v>509.0458</v>
      </c>
      <c r="F13" s="75"/>
    </row>
    <row r="14" spans="2:15" ht="18.75">
      <c r="B14" s="66" t="s">
        <v>6</v>
      </c>
      <c r="C14" s="67"/>
      <c r="D14" s="68"/>
      <c r="E14" s="69">
        <f>P10</f>
        <v>561.1</v>
      </c>
      <c r="F14" s="69"/>
      <c r="O14" s="26"/>
    </row>
    <row r="15" spans="2:15" ht="18.75">
      <c r="B15" s="66" t="s">
        <v>31</v>
      </c>
      <c r="C15" s="67"/>
      <c r="D15" s="68"/>
      <c r="E15" s="86">
        <f>Q10</f>
        <v>28.5</v>
      </c>
      <c r="F15" s="87"/>
      <c r="O15" s="26"/>
    </row>
    <row r="16" spans="2:6" ht="18.75">
      <c r="B16" s="66" t="s">
        <v>7</v>
      </c>
      <c r="C16" s="67"/>
      <c r="D16" s="68"/>
      <c r="E16" s="69">
        <f>SUM(E11,E14,E15)</f>
        <v>3211.7457999999997</v>
      </c>
      <c r="F16" s="69"/>
    </row>
    <row r="17" spans="2:6" ht="15" customHeight="1">
      <c r="B17" s="39"/>
      <c r="C17" s="39"/>
      <c r="D17" s="39"/>
      <c r="E17" s="40"/>
      <c r="F17" s="40"/>
    </row>
    <row r="18" spans="2:6" ht="15" customHeight="1">
      <c r="B18" s="39"/>
      <c r="C18" s="39"/>
      <c r="D18" s="39"/>
      <c r="E18" s="40"/>
      <c r="F18" s="40"/>
    </row>
    <row r="19" spans="1:15" ht="21" customHeight="1">
      <c r="A19" s="10"/>
      <c r="E19" s="15"/>
      <c r="F19" s="84" t="s">
        <v>28</v>
      </c>
      <c r="G19" s="84"/>
      <c r="H19" s="84"/>
      <c r="I19" s="24"/>
      <c r="J19" s="24"/>
      <c r="K19" s="24"/>
      <c r="M19" s="44"/>
      <c r="N19" s="84" t="s">
        <v>29</v>
      </c>
      <c r="O19" s="84"/>
    </row>
    <row r="20" spans="1:14" ht="15.75" customHeight="1">
      <c r="A20" s="10"/>
      <c r="C20" s="37"/>
      <c r="D20" s="37"/>
      <c r="E20" s="15"/>
      <c r="F20" s="15"/>
      <c r="G20" s="15"/>
      <c r="H20" s="24"/>
      <c r="I20" s="24"/>
      <c r="J20" s="24"/>
      <c r="K20" s="24"/>
      <c r="L20" s="38"/>
      <c r="M20" s="38"/>
      <c r="N20" s="38"/>
    </row>
    <row r="21" spans="1:15" ht="16.5" customHeight="1">
      <c r="A21" s="11"/>
      <c r="D21" s="48"/>
      <c r="E21" s="48"/>
      <c r="F21" s="50"/>
      <c r="G21" s="48"/>
      <c r="H21" s="48"/>
      <c r="I21" s="48"/>
      <c r="J21" s="48"/>
      <c r="K21" s="48"/>
      <c r="N21" s="53"/>
      <c r="O21" s="53"/>
    </row>
    <row r="22" spans="1:14" ht="16.5" customHeight="1">
      <c r="A22" s="1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3"/>
    </row>
    <row r="23" spans="1:14" ht="12.75" customHeight="1">
      <c r="A23" s="11"/>
      <c r="B23" s="41">
        <v>40099.58611111111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3"/>
    </row>
    <row r="24" spans="1:14" ht="15.75">
      <c r="A24" s="14"/>
      <c r="B24" s="42" t="s">
        <v>26</v>
      </c>
      <c r="C24" s="35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3"/>
    </row>
    <row r="25" spans="1:14" ht="15" customHeight="1">
      <c r="A25" s="16"/>
      <c r="B25" s="83" t="s">
        <v>27</v>
      </c>
      <c r="C25" s="83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3"/>
    </row>
    <row r="28" ht="15">
      <c r="F28" s="26"/>
    </row>
  </sheetData>
  <sheetProtection/>
  <mergeCells count="40">
    <mergeCell ref="B4:B7"/>
    <mergeCell ref="B25:C25"/>
    <mergeCell ref="N19:O19"/>
    <mergeCell ref="F19:H19"/>
    <mergeCell ref="B11:D11"/>
    <mergeCell ref="E11:F11"/>
    <mergeCell ref="B16:D16"/>
    <mergeCell ref="E16:F16"/>
    <mergeCell ref="E15:F15"/>
    <mergeCell ref="B15:D15"/>
    <mergeCell ref="R1:S1"/>
    <mergeCell ref="N4:N7"/>
    <mergeCell ref="Q4:Q7"/>
    <mergeCell ref="O4:O7"/>
    <mergeCell ref="H6:H7"/>
    <mergeCell ref="A3:S3"/>
    <mergeCell ref="K4:K5"/>
    <mergeCell ref="A4:A7"/>
    <mergeCell ref="S4:S7"/>
    <mergeCell ref="L4:L7"/>
    <mergeCell ref="B14:D14"/>
    <mergeCell ref="E14:F14"/>
    <mergeCell ref="F6:F7"/>
    <mergeCell ref="G6:G7"/>
    <mergeCell ref="R4:R7"/>
    <mergeCell ref="B13:D13"/>
    <mergeCell ref="E13:F13"/>
    <mergeCell ref="J6:J7"/>
    <mergeCell ref="B12:D12"/>
    <mergeCell ref="E12:F12"/>
    <mergeCell ref="E4:E7"/>
    <mergeCell ref="K6:K7"/>
    <mergeCell ref="I6:I7"/>
    <mergeCell ref="F4:J5"/>
    <mergeCell ref="T4:T7"/>
    <mergeCell ref="B10:E10"/>
    <mergeCell ref="M4:M7"/>
    <mergeCell ref="P4:P7"/>
    <mergeCell ref="D4:D7"/>
    <mergeCell ref="C4:C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 differentFirst="1">
    <oddHeader>&amp;C&amp;P</oddHeader>
    <firstFooter xml:space="preserve">&amp;L&amp;"Times New Roman,Regular"VMAnotp_131009_Nodevas; Likumprojekta "Grozījumi likumā "Par nodokļiem un nodevām"" anotācijas pielikums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likumprojekta "Grozījumi likumā "Par nodokļiem un nodevām"" anotācijai</dc:title>
  <dc:subject>anotācijas pielikums</dc:subject>
  <dc:creator>Natālija Hamandikova</dc:creator>
  <cp:keywords/>
  <dc:description>natalija.hamandikova@vm.gov.lv, 67876090</dc:description>
  <cp:lastModifiedBy>VM</cp:lastModifiedBy>
  <cp:lastPrinted>2009-10-08T09:56:46Z</cp:lastPrinted>
  <dcterms:created xsi:type="dcterms:W3CDTF">2008-10-01T07:17:43Z</dcterms:created>
  <dcterms:modified xsi:type="dcterms:W3CDTF">2009-10-13T11:04:29Z</dcterms:modified>
  <cp:category/>
  <cp:version/>
  <cp:contentType/>
  <cp:contentStatus/>
</cp:coreProperties>
</file>