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35" yWindow="165" windowWidth="19920" windowHeight="90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  <definedName name="_xlnm.Print_Titles" localSheetId="0">Sheet1!$6:$6</definedName>
  </definedNames>
  <calcPr calcId="125725"/>
</workbook>
</file>

<file path=xl/calcChain.xml><?xml version="1.0" encoding="utf-8"?>
<calcChain xmlns="http://schemas.openxmlformats.org/spreadsheetml/2006/main">
  <c r="E24" i="1"/>
  <c r="D24"/>
  <c r="E25"/>
  <c r="D25"/>
  <c r="E23"/>
  <c r="E14"/>
  <c r="E13"/>
  <c r="E12"/>
  <c r="E10"/>
  <c r="E9"/>
  <c r="D9"/>
  <c r="E8"/>
  <c r="F25" l="1"/>
  <c r="F24"/>
  <c r="F9"/>
  <c r="E22"/>
  <c r="D23" l="1"/>
  <c r="D22"/>
  <c r="D20"/>
  <c r="D19"/>
  <c r="D18"/>
  <c r="D17"/>
  <c r="D16"/>
  <c r="D14"/>
  <c r="D10"/>
  <c r="D13"/>
  <c r="D12"/>
  <c r="D8"/>
  <c r="F22" l="1"/>
  <c r="F23"/>
  <c r="F20"/>
  <c r="F14"/>
  <c r="F17"/>
  <c r="F19"/>
  <c r="F18"/>
  <c r="F16"/>
  <c r="F10"/>
  <c r="F13"/>
  <c r="F12"/>
  <c r="F8"/>
</calcChain>
</file>

<file path=xl/sharedStrings.xml><?xml version="1.0" encoding="utf-8"?>
<sst xmlns="http://schemas.openxmlformats.org/spreadsheetml/2006/main" count="42" uniqueCount="39">
  <si>
    <t xml:space="preserve">Normatīvajos aktos ietverto skaitļu pārrēķins no latiem uz euro                                                                                                                    </t>
  </si>
  <si>
    <t>Nr.p.k.</t>
  </si>
  <si>
    <t>Manipulācijas nosaukums</t>
  </si>
  <si>
    <t xml:space="preserve">Spēkā esošajā normatīvajā aktā paredzētā skaitļa izteiksme latos
</t>
  </si>
  <si>
    <r>
      <t xml:space="preserve">Matemātiskā noapaļošana uz </t>
    </r>
    <r>
      <rPr>
        <i/>
        <sz val="12"/>
        <rFont val="Times New Roman"/>
        <family val="1"/>
        <charset val="186"/>
      </rPr>
      <t>euro</t>
    </r>
    <r>
      <rPr>
        <sz val="12"/>
        <rFont val="Times New Roman"/>
        <family val="1"/>
        <charset val="186"/>
      </rPr>
      <t xml:space="preserve"> 
(norāda 6 ciparus aiz komata)</t>
    </r>
  </si>
  <si>
    <r>
      <t xml:space="preserve">Summa, kas paredzēta normatīvā akta grozījumos, </t>
    </r>
    <r>
      <rPr>
        <i/>
        <sz val="12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</si>
  <si>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 
(norāda 6 ciparus aiz komata) </t>
    </r>
  </si>
  <si>
    <t>3.</t>
  </si>
  <si>
    <t>(4)=
(3)/0,702804</t>
  </si>
  <si>
    <t>5.</t>
  </si>
  <si>
    <t xml:space="preserve">(6)=(5)-(4) 
</t>
  </si>
  <si>
    <t>1.</t>
  </si>
  <si>
    <t>2.</t>
  </si>
  <si>
    <t>4.</t>
  </si>
  <si>
    <t>1.1.</t>
  </si>
  <si>
    <t>1.2.</t>
  </si>
  <si>
    <t>4.1.</t>
  </si>
  <si>
    <t>4.2.</t>
  </si>
  <si>
    <t>A.Tomsone</t>
  </si>
  <si>
    <t>67876181,Agnese.Tomsone@vm.gov.lv</t>
  </si>
  <si>
    <t>Pielikums Ministru kabineta noteikumu projekta  "Grozījumi Ministru kabineta 2008.gada 4.augusta noteikumos Nr.642 „Noteikumi par darbības programmas „Infrastruktūra un pakalpojumi” papildinājuma 3.1.5.2.aktivitāti „Neatliekamās medicīniskās palīdzības attīstība”” anotācijai</t>
  </si>
  <si>
    <t>Ministru kabineta 2008.gada 4.augusta noteikumu Nr.642 „Noteikumi par darbības programmas „Infrastruktūra un pakalpojumi” papildinājuma 3.1.5.2.aktivitāti „Neatliekamās medicīniskās palīdzības attīstība””pamatteksta punkti</t>
  </si>
  <si>
    <t xml:space="preserve">6. Aktivitātei pieejamais attiecināmais finansējums ir 10 678 405 lati, tai skaitā Eiropas Reģionālās attīstības fonda līdzfinansējums 9 526 644 lati un valsts budžeta līdzfinansējums 1 151 761 lats.
</t>
  </si>
  <si>
    <t>2.1.</t>
  </si>
  <si>
    <t>2.2.</t>
  </si>
  <si>
    <t xml:space="preserve">3. </t>
  </si>
  <si>
    <t xml:space="preserve">24. Eiropas Reģionālās attīstības fonda projekta maksimālā attiecināmo izmaksu kopsumma ir 21 278 405 lati.
</t>
  </si>
  <si>
    <t>46.1. projektā vidēji plānotās investīcijas uz vienu iedzīvotāju ir no viena lata līdz četriem latiem – divi punkti;</t>
  </si>
  <si>
    <t>46.2. projektā vidēji plānotās investīcijas uz vienu iedzīvotāju ir no pieciem līdz astoņiem latiem – viens punkts;</t>
  </si>
  <si>
    <t>4.3.</t>
  </si>
  <si>
    <t>46.3. projektā vidēji plānotās investīcijas uz vienu iedzīvotāju ir deviņi lati un vairāk – nulle punktu.</t>
  </si>
  <si>
    <t xml:space="preserve">„46. Projekta iesnieguma atbilstību šo noteikumu 35.3.6.apakšpunktā minētajam kvalitātes kritērijam vērtē atbilstoši šādiem apakškritērijiem, piešķirot attiecīgo punktu skaitu:
</t>
  </si>
  <si>
    <t>1.3.</t>
  </si>
  <si>
    <r>
      <t>6.</t>
    </r>
    <r>
      <rPr>
        <vertAlign val="superscript"/>
        <sz val="12"/>
        <color theme="1"/>
        <rFont val="Times New Roman"/>
        <family val="1"/>
        <charset val="186"/>
      </rPr>
      <t>1</t>
    </r>
    <r>
      <rPr>
        <sz val="12"/>
        <color theme="1"/>
        <rFont val="Times New Roman"/>
        <family val="1"/>
        <charset val="186"/>
      </rPr>
      <t xml:space="preserve"> Aktivitātei pieejamais saistību apjoms, kas pārsniedz šo noteikumu 6.punktā norādīto Eiropas Reģionālās attīstības fonda līdzfinansējumu, ir 9 456 260 latu (turpmāk – virssaistību finansējums). Aktivitātei pieejamais virssaistību finansējums, kas pārsniedz šo noteikumu 6.punktā norādīto valsts budžeta līdzfinansējumu, ir 1 143 740 latu.</t>
    </r>
  </si>
  <si>
    <t>65.1 Šo noteikumu 59.4.apakšpunktā noteiktās atbalstāmās darbības attiecināmo izmaksu apjoms ir vismaz 2 700 000 latu, virssaistību finansējums – ne mazāk kā 8 745 000  latu, un atbalstāmā darbība ietver šādas projekta attiecināmo izmaksu pozīcijas:</t>
  </si>
  <si>
    <r>
      <t>65.</t>
    </r>
    <r>
      <rPr>
        <vertAlign val="superscript"/>
        <sz val="12"/>
        <color theme="1"/>
        <rFont val="Times New Roman"/>
        <family val="1"/>
        <charset val="186"/>
      </rPr>
      <t>1</t>
    </r>
    <r>
      <rPr>
        <sz val="12"/>
        <color theme="1"/>
        <rFont val="Times New Roman"/>
        <family val="1"/>
        <charset val="186"/>
      </rPr>
      <t xml:space="preserve"> Šo noteikumu 59.4.apakšpunktā noteiktās atbalstāmās darbības attiecināmo izmaksu apjoms ir vismaz 2 700 000 latu, virssaistību finansējums – ne vairāk kā 10 600 000 latu, un atbalstāmā darbība ietver šādas projekta attiecināmo izmaksu pozīcijas:</t>
    </r>
  </si>
  <si>
    <t>Veselības ministre</t>
  </si>
  <si>
    <t>I.Circene</t>
  </si>
  <si>
    <t>VManotp_230114_642_groz; Pielikums Ministru kabineta noteikumu projekta  "Grozījumi Ministru kabineta 2008.gada 4.augusta noteikumos Nr.642 „Noteikumi par darbības programmas „Infrastruktūra un pakalpojumi” papildinājuma 3.1.5.2.aktivitāti „Neatliekamās medicīniskās palīdzības attīstība”” anotācijai</t>
  </si>
</sst>
</file>

<file path=xl/styles.xml><?xml version="1.0" encoding="utf-8"?>
<styleSheet xmlns="http://schemas.openxmlformats.org/spreadsheetml/2006/main">
  <numFmts count="1">
    <numFmt numFmtId="164" formatCode="#,##0.000000"/>
  </numFmts>
  <fonts count="15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rgb="FF414142"/>
      <name val="Times New Roman"/>
      <family val="1"/>
      <charset val="186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/>
    <xf numFmtId="0" fontId="8" fillId="0" borderId="0" xfId="0" applyFont="1" applyBorder="1"/>
    <xf numFmtId="0" fontId="11" fillId="0" borderId="0" xfId="0" applyFont="1"/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4" fillId="0" borderId="0" xfId="0" applyFont="1"/>
    <xf numFmtId="3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center" wrapText="1"/>
    </xf>
    <xf numFmtId="22" fontId="10" fillId="0" borderId="0" xfId="0" applyNumberFormat="1" applyFont="1" applyAlignment="1">
      <alignment horizontal="left"/>
    </xf>
    <xf numFmtId="0" fontId="11" fillId="0" borderId="0" xfId="0" applyFont="1" applyAlignment="1">
      <alignment horizont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topLeftCell="A25" zoomScaleSheetLayoutView="100" workbookViewId="0">
      <selection activeCell="B31" sqref="B31:C31"/>
    </sheetView>
  </sheetViews>
  <sheetFormatPr defaultRowHeight="15"/>
  <cols>
    <col min="1" max="1" width="8" customWidth="1"/>
    <col min="2" max="2" width="32.28515625" bestFit="1" customWidth="1"/>
    <col min="3" max="3" width="15.140625" customWidth="1"/>
    <col min="4" max="4" width="19.140625" customWidth="1"/>
    <col min="5" max="5" width="17.7109375" customWidth="1"/>
    <col min="6" max="6" width="19.28515625" customWidth="1"/>
    <col min="7" max="7" width="20.42578125" customWidth="1"/>
    <col min="8" max="8" width="10.140625" style="9" customWidth="1"/>
    <col min="9" max="9" width="19.140625" style="9" customWidth="1"/>
    <col min="10" max="10" width="11.5703125" style="9" customWidth="1"/>
    <col min="11" max="11" width="13.28515625" style="9" customWidth="1"/>
  </cols>
  <sheetData>
    <row r="1" spans="1:12" ht="100.15" customHeight="1">
      <c r="B1" s="1"/>
      <c r="C1" s="46" t="s">
        <v>20</v>
      </c>
      <c r="D1" s="46"/>
      <c r="E1" s="46"/>
      <c r="F1" s="46"/>
      <c r="H1" s="40"/>
      <c r="I1" s="40"/>
      <c r="J1" s="40"/>
      <c r="K1" s="40"/>
    </row>
    <row r="3" spans="1:12" ht="15.75">
      <c r="A3" s="47" t="s">
        <v>0</v>
      </c>
      <c r="B3" s="47"/>
      <c r="C3" s="48"/>
      <c r="D3" s="48"/>
      <c r="E3" s="48"/>
      <c r="F3" s="49"/>
    </row>
    <row r="4" spans="1:12" ht="39" customHeight="1">
      <c r="A4" s="50" t="s">
        <v>21</v>
      </c>
      <c r="B4" s="50"/>
      <c r="C4" s="50"/>
      <c r="D4" s="50"/>
      <c r="E4" s="50"/>
      <c r="F4" s="50"/>
    </row>
    <row r="5" spans="1:12" ht="110.25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H5" s="12"/>
      <c r="I5" s="12"/>
      <c r="J5" s="13"/>
      <c r="K5" s="13"/>
    </row>
    <row r="6" spans="1:12" ht="31.5">
      <c r="A6" s="20">
        <v>1</v>
      </c>
      <c r="B6" s="4">
        <v>2</v>
      </c>
      <c r="C6" s="20" t="s">
        <v>7</v>
      </c>
      <c r="D6" s="4" t="s">
        <v>8</v>
      </c>
      <c r="E6" s="20" t="s">
        <v>9</v>
      </c>
      <c r="F6" s="4" t="s">
        <v>10</v>
      </c>
      <c r="H6" s="11"/>
      <c r="I6" s="10"/>
      <c r="J6" s="11"/>
      <c r="K6" s="10"/>
    </row>
    <row r="7" spans="1:12" ht="57" customHeight="1">
      <c r="A7" s="30" t="s">
        <v>11</v>
      </c>
      <c r="B7" s="51" t="s">
        <v>22</v>
      </c>
      <c r="C7" s="27"/>
      <c r="D7" s="26"/>
      <c r="E7" s="25"/>
      <c r="F7" s="26"/>
      <c r="H7" s="11"/>
      <c r="I7" s="10"/>
      <c r="J7" s="11"/>
      <c r="K7" s="10"/>
    </row>
    <row r="8" spans="1:12" ht="18.75">
      <c r="A8" s="30" t="s">
        <v>14</v>
      </c>
      <c r="B8" s="51"/>
      <c r="C8" s="28">
        <v>10678405</v>
      </c>
      <c r="D8" s="26">
        <f t="shared" ref="D8:D10" si="0">ROUND(C8/0.702804,6)</f>
        <v>15194001.457021</v>
      </c>
      <c r="E8" s="27">
        <f>ROUNDUP(C8/0.702804,0)</f>
        <v>15194002</v>
      </c>
      <c r="F8" s="26">
        <f t="shared" ref="F8:F10" si="1">E8-D8</f>
        <v>0.54297900013625622</v>
      </c>
      <c r="H8" s="19"/>
      <c r="I8" s="10"/>
      <c r="J8" s="11"/>
      <c r="K8" s="15"/>
    </row>
    <row r="9" spans="1:12" ht="18.75">
      <c r="A9" s="30" t="s">
        <v>15</v>
      </c>
      <c r="B9" s="51"/>
      <c r="C9" s="28">
        <v>9526644</v>
      </c>
      <c r="D9" s="26">
        <f t="shared" ref="D9" si="2">ROUND(C9/0.702804,6)</f>
        <v>13555193.197534001</v>
      </c>
      <c r="E9" s="27">
        <f>ROUNDUP(C9/0.702804,0)</f>
        <v>13555194</v>
      </c>
      <c r="F9" s="26">
        <f t="shared" ref="F9" si="3">E9-D9</f>
        <v>0.80246599949896336</v>
      </c>
      <c r="H9" s="19"/>
      <c r="I9" s="10"/>
      <c r="J9" s="11"/>
      <c r="K9" s="15"/>
    </row>
    <row r="10" spans="1:12" ht="18.75">
      <c r="A10" s="30" t="s">
        <v>32</v>
      </c>
      <c r="B10" s="51"/>
      <c r="C10" s="28">
        <v>1151761</v>
      </c>
      <c r="D10" s="26">
        <f t="shared" si="0"/>
        <v>1638808.2594860001</v>
      </c>
      <c r="E10" s="27">
        <f>ROUND(C10/0.702804,0)</f>
        <v>1638808</v>
      </c>
      <c r="F10" s="26">
        <f t="shared" si="1"/>
        <v>-0.25948600005358458</v>
      </c>
      <c r="H10" s="19"/>
      <c r="I10" s="10"/>
      <c r="J10" s="11"/>
      <c r="K10" s="15"/>
    </row>
    <row r="11" spans="1:12" ht="140.25" customHeight="1">
      <c r="A11" s="30" t="s">
        <v>12</v>
      </c>
      <c r="B11" s="41" t="s">
        <v>33</v>
      </c>
      <c r="C11" s="28"/>
      <c r="D11" s="26"/>
      <c r="E11" s="25"/>
      <c r="F11" s="26"/>
      <c r="H11" s="19"/>
      <c r="I11" s="10"/>
      <c r="J11" s="11"/>
      <c r="K11" s="15"/>
    </row>
    <row r="12" spans="1:12" ht="18.75">
      <c r="A12" s="30" t="s">
        <v>23</v>
      </c>
      <c r="B12" s="41"/>
      <c r="C12" s="28">
        <v>9456260</v>
      </c>
      <c r="D12" s="26">
        <f t="shared" ref="D12:D14" si="4">ROUND(C12/0.702804,6)</f>
        <v>13455045.788015001</v>
      </c>
      <c r="E12" s="27">
        <f>ROUND(C12/0.702804,2)</f>
        <v>13455045.789999999</v>
      </c>
      <c r="F12" s="26">
        <f t="shared" ref="F12:F14" si="5">E12-D12</f>
        <v>1.9849985837936401E-3</v>
      </c>
      <c r="H12" s="19"/>
      <c r="I12" s="10"/>
      <c r="J12" s="11"/>
      <c r="K12" s="15"/>
    </row>
    <row r="13" spans="1:12" ht="18.75">
      <c r="A13" s="30" t="s">
        <v>24</v>
      </c>
      <c r="B13" s="42"/>
      <c r="C13" s="28">
        <v>1143740</v>
      </c>
      <c r="D13" s="26">
        <f t="shared" si="4"/>
        <v>1627395.404693</v>
      </c>
      <c r="E13" s="27">
        <f>ROUNDUP(C13/0.702804,2)</f>
        <v>1627395.41</v>
      </c>
      <c r="F13" s="26">
        <f t="shared" si="5"/>
        <v>5.3069998975843191E-3</v>
      </c>
      <c r="H13" s="19"/>
      <c r="I13" s="10"/>
      <c r="J13" s="11"/>
      <c r="K13" s="15"/>
    </row>
    <row r="14" spans="1:12" ht="71.25" customHeight="1">
      <c r="A14" s="30" t="s">
        <v>25</v>
      </c>
      <c r="B14" s="21" t="s">
        <v>26</v>
      </c>
      <c r="C14" s="28">
        <v>21278405</v>
      </c>
      <c r="D14" s="26">
        <f t="shared" si="4"/>
        <v>30276442.649728999</v>
      </c>
      <c r="E14" s="27">
        <f>ROUND(C14/0.702804,2)</f>
        <v>30276442.649999999</v>
      </c>
      <c r="F14" s="26">
        <f t="shared" si="5"/>
        <v>2.709999680519104E-4</v>
      </c>
      <c r="H14" s="19"/>
      <c r="I14" s="10"/>
      <c r="J14" s="11"/>
      <c r="K14" s="15"/>
    </row>
    <row r="15" spans="1:12" ht="81" customHeight="1">
      <c r="A15" s="30" t="s">
        <v>13</v>
      </c>
      <c r="B15" s="22" t="s">
        <v>31</v>
      </c>
      <c r="C15" s="5"/>
      <c r="D15" s="26"/>
      <c r="E15" s="25"/>
      <c r="F15" s="26"/>
      <c r="H15" s="14"/>
      <c r="I15" s="10"/>
      <c r="J15" s="11"/>
      <c r="K15" s="10"/>
    </row>
    <row r="16" spans="1:12" ht="32.25" customHeight="1">
      <c r="A16" s="43" t="s">
        <v>16</v>
      </c>
      <c r="B16" s="52" t="s">
        <v>27</v>
      </c>
      <c r="C16" s="24">
        <v>1</v>
      </c>
      <c r="D16" s="26">
        <f t="shared" ref="D16:D17" si="6">ROUND(C16/0.702804,6)</f>
        <v>1.4228719999999999</v>
      </c>
      <c r="E16" s="39">
        <v>1.42</v>
      </c>
      <c r="F16" s="26">
        <f t="shared" ref="F16:F17" si="7">E16-D16</f>
        <v>-2.8719999999999857E-3</v>
      </c>
      <c r="H16" s="16"/>
      <c r="I16" s="10"/>
      <c r="J16" s="11"/>
      <c r="K16" s="10"/>
      <c r="L16" s="9"/>
    </row>
    <row r="17" spans="1:12" ht="33" customHeight="1">
      <c r="A17" s="43"/>
      <c r="B17" s="52"/>
      <c r="C17" s="24">
        <v>4</v>
      </c>
      <c r="D17" s="26">
        <f t="shared" si="6"/>
        <v>5.6914870000000004</v>
      </c>
      <c r="E17" s="25">
        <v>7.1</v>
      </c>
      <c r="F17" s="26">
        <f t="shared" si="7"/>
        <v>1.4085129999999992</v>
      </c>
      <c r="H17" s="16"/>
      <c r="I17" s="10"/>
      <c r="J17" s="11"/>
      <c r="K17" s="10"/>
      <c r="L17" s="9"/>
    </row>
    <row r="18" spans="1:12" ht="32.25" customHeight="1">
      <c r="A18" s="43" t="s">
        <v>17</v>
      </c>
      <c r="B18" s="52" t="s">
        <v>28</v>
      </c>
      <c r="C18" s="24">
        <v>5</v>
      </c>
      <c r="D18" s="26">
        <f t="shared" ref="D18:D19" si="8">ROUND(C18/0.702804,6)</f>
        <v>7.1143590000000003</v>
      </c>
      <c r="E18" s="25">
        <v>7.11</v>
      </c>
      <c r="F18" s="26">
        <f t="shared" ref="F18:F19" si="9">E18-D18</f>
        <v>-4.3590000000000018E-3</v>
      </c>
      <c r="H18" s="16"/>
      <c r="I18" s="10"/>
      <c r="J18" s="11"/>
      <c r="K18" s="10"/>
      <c r="L18" s="9"/>
    </row>
    <row r="19" spans="1:12" ht="33" customHeight="1">
      <c r="A19" s="43"/>
      <c r="B19" s="52"/>
      <c r="C19" s="24">
        <v>8</v>
      </c>
      <c r="D19" s="26">
        <f t="shared" si="8"/>
        <v>11.382974000000001</v>
      </c>
      <c r="E19" s="25">
        <v>12.8</v>
      </c>
      <c r="F19" s="26">
        <f t="shared" si="9"/>
        <v>1.4170259999999999</v>
      </c>
      <c r="H19" s="16"/>
      <c r="I19" s="10"/>
      <c r="J19" s="11"/>
      <c r="K19" s="10"/>
      <c r="L19" s="9"/>
    </row>
    <row r="20" spans="1:12" ht="73.5" customHeight="1">
      <c r="A20" s="30" t="s">
        <v>29</v>
      </c>
      <c r="B20" s="23" t="s">
        <v>30</v>
      </c>
      <c r="C20" s="24">
        <v>9</v>
      </c>
      <c r="D20" s="26">
        <f t="shared" ref="D20" si="10">ROUND(C20/0.702804,6)</f>
        <v>12.805846000000001</v>
      </c>
      <c r="E20" s="25">
        <v>12.81</v>
      </c>
      <c r="F20" s="26">
        <f t="shared" ref="F20" si="11">E20-D20</f>
        <v>4.153999999999769E-3</v>
      </c>
      <c r="H20" s="16"/>
      <c r="I20" s="10"/>
      <c r="J20" s="11"/>
      <c r="K20" s="10"/>
      <c r="L20" s="9"/>
    </row>
    <row r="21" spans="1:12" ht="90.75" customHeight="1">
      <c r="A21" s="44" t="s">
        <v>38</v>
      </c>
      <c r="B21" s="44"/>
      <c r="C21" s="44"/>
      <c r="D21" s="44"/>
      <c r="E21" s="44"/>
      <c r="F21" s="44"/>
      <c r="H21" s="16"/>
      <c r="I21" s="10"/>
      <c r="J21" s="11"/>
      <c r="K21" s="10"/>
      <c r="L21" s="9"/>
    </row>
    <row r="22" spans="1:12" s="29" customFormat="1" ht="73.5" customHeight="1">
      <c r="A22" s="53" t="s">
        <v>9</v>
      </c>
      <c r="B22" s="52" t="s">
        <v>35</v>
      </c>
      <c r="C22" s="24">
        <v>2700000</v>
      </c>
      <c r="D22" s="26">
        <f t="shared" ref="D22" si="12">ROUND(C22/0.702804,6)</f>
        <v>3841753.8887089998</v>
      </c>
      <c r="E22" s="27">
        <f>ROUND(C22/0.702804,2)</f>
        <v>3841753.89</v>
      </c>
      <c r="F22" s="26">
        <f t="shared" ref="F22" si="13">E22-D22</f>
        <v>1.2910002842545509E-3</v>
      </c>
    </row>
    <row r="23" spans="1:12" ht="72.75" customHeight="1">
      <c r="A23" s="54"/>
      <c r="B23" s="52"/>
      <c r="C23" s="24">
        <v>10600000</v>
      </c>
      <c r="D23" s="26">
        <f t="shared" ref="D23:D24" si="14">ROUND(C23/0.702804,6)</f>
        <v>15082441.192708001</v>
      </c>
      <c r="E23" s="27">
        <f>ROUNDUP(C23/0.702804,2)</f>
        <v>15082441.199999999</v>
      </c>
      <c r="F23" s="26">
        <f t="shared" ref="F23:F24" si="15">E23-D23</f>
        <v>7.2919987142086029E-3</v>
      </c>
    </row>
    <row r="24" spans="1:12" s="29" customFormat="1" ht="73.5" customHeight="1">
      <c r="A24" s="53" t="s">
        <v>9</v>
      </c>
      <c r="B24" s="55" t="s">
        <v>34</v>
      </c>
      <c r="C24" s="38">
        <v>3216250</v>
      </c>
      <c r="D24" s="26">
        <f t="shared" si="14"/>
        <v>4576311.4609479997</v>
      </c>
      <c r="E24" s="27">
        <f>ROUNDUP(C24/0.702804,2)</f>
        <v>4576311.47</v>
      </c>
      <c r="F24" s="26">
        <f t="shared" si="15"/>
        <v>9.0520000085234642E-3</v>
      </c>
    </row>
    <row r="25" spans="1:12" ht="72.75" customHeight="1">
      <c r="A25" s="54"/>
      <c r="B25" s="55"/>
      <c r="C25" s="38">
        <v>8745000</v>
      </c>
      <c r="D25" s="26">
        <f t="shared" ref="D25" si="16">ROUND(C25/0.702804,6)</f>
        <v>12443013.983983999</v>
      </c>
      <c r="E25" s="27">
        <f>ROUNDUP(C25/0.702804,2)</f>
        <v>12443013.99</v>
      </c>
      <c r="F25" s="26">
        <f t="shared" ref="F25" si="17">E25-D25</f>
        <v>6.0160011053085327E-3</v>
      </c>
    </row>
    <row r="26" spans="1:12" ht="17.25" customHeight="1">
      <c r="A26" s="31"/>
      <c r="B26" s="32"/>
      <c r="C26" s="33"/>
      <c r="D26" s="34"/>
      <c r="E26" s="35"/>
      <c r="F26" s="34"/>
    </row>
    <row r="27" spans="1:12" ht="17.25" customHeight="1">
      <c r="A27" s="31"/>
      <c r="B27" s="32"/>
      <c r="C27" s="33"/>
      <c r="D27" s="34"/>
      <c r="E27" s="35"/>
      <c r="F27" s="34"/>
    </row>
    <row r="28" spans="1:12" ht="17.25" customHeight="1">
      <c r="A28" s="31"/>
      <c r="B28" s="32"/>
      <c r="C28" s="33"/>
      <c r="D28" s="34"/>
      <c r="E28" s="35"/>
      <c r="F28" s="34"/>
    </row>
    <row r="29" spans="1:12" ht="17.25" customHeight="1">
      <c r="A29" s="31"/>
      <c r="B29" s="57" t="s">
        <v>36</v>
      </c>
      <c r="D29" s="34"/>
      <c r="E29" s="57" t="s">
        <v>37</v>
      </c>
      <c r="F29" s="34"/>
    </row>
    <row r="30" spans="1:12" ht="17.25" customHeight="1">
      <c r="A30" s="31"/>
      <c r="B30" s="32"/>
      <c r="C30" s="33"/>
      <c r="D30" s="34"/>
      <c r="E30" s="35"/>
      <c r="F30" s="34"/>
    </row>
    <row r="31" spans="1:12" ht="18" customHeight="1">
      <c r="A31" s="31"/>
      <c r="B31" s="56">
        <v>41662.580555555556</v>
      </c>
      <c r="C31" s="56"/>
      <c r="D31" s="34"/>
      <c r="E31" s="35"/>
      <c r="F31" s="34"/>
    </row>
    <row r="32" spans="1:12" ht="15.75">
      <c r="A32" s="36"/>
      <c r="B32" s="8" t="s">
        <v>18</v>
      </c>
      <c r="C32" s="37"/>
      <c r="D32" s="34"/>
      <c r="E32" s="35"/>
      <c r="F32" s="34"/>
      <c r="H32" s="17"/>
      <c r="I32" s="17"/>
      <c r="J32" s="18"/>
      <c r="K32" s="18"/>
    </row>
    <row r="33" spans="1:11" ht="15.75">
      <c r="A33" s="7"/>
      <c r="B33" s="8" t="s">
        <v>19</v>
      </c>
      <c r="C33" s="37"/>
      <c r="D33" s="7"/>
      <c r="E33" s="6"/>
      <c r="F33" s="6"/>
      <c r="H33" s="17"/>
      <c r="I33" s="17"/>
      <c r="J33" s="18"/>
      <c r="K33" s="18"/>
    </row>
    <row r="34" spans="1:11" ht="55.5" customHeight="1">
      <c r="B34" s="8"/>
    </row>
    <row r="35" spans="1:11" ht="46.15" customHeight="1">
      <c r="A35" s="45" t="s">
        <v>38</v>
      </c>
      <c r="B35" s="45"/>
      <c r="C35" s="45"/>
      <c r="D35" s="45"/>
      <c r="E35" s="45"/>
      <c r="F35" s="45"/>
    </row>
  </sheetData>
  <mergeCells count="17">
    <mergeCell ref="B31:C31"/>
    <mergeCell ref="H1:K1"/>
    <mergeCell ref="B11:B13"/>
    <mergeCell ref="A16:A17"/>
    <mergeCell ref="A21:F21"/>
    <mergeCell ref="A35:F35"/>
    <mergeCell ref="C1:F1"/>
    <mergeCell ref="A3:F3"/>
    <mergeCell ref="A4:F4"/>
    <mergeCell ref="B7:B10"/>
    <mergeCell ref="B22:B23"/>
    <mergeCell ref="A22:A23"/>
    <mergeCell ref="B16:B17"/>
    <mergeCell ref="A18:A19"/>
    <mergeCell ref="B18:B19"/>
    <mergeCell ref="A24:A25"/>
    <mergeCell ref="B24:B25"/>
  </mergeCells>
  <pageMargins left="0.51181102362204722" right="0.70866141732283472" top="0.55118110236220474" bottom="0.55118110236220474" header="0.31496062992125984" footer="0.31496062992125984"/>
  <pageSetup paperSize="9" scale="73" fitToHeight="111" orientation="portrait" r:id="rId1"/>
  <headerFooter differentFirst="1">
    <oddHeader>&amp;C&amp;P</oddHeader>
  </headerFooter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Veselības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"Grozījumi Ministru kabineta 2008.gada 4.augusta noteikumos Nr.642 „Noteikumi par darbības programmas „Infrastruktūra un pakalpojumi” papildinājuma 3.1.5.2.aktivitāti „Neatliekamās medicīniskās palīdzības attīstība”” anotācijai</dc:title>
  <dc:subject>Anotācijas pielikums</dc:subject>
  <dc:creator>Agnese Tomsone</dc:creator>
  <dc:description>Agnese Tosmone
e-pasts: Agnese Tomsone@vm.gov.lv; 
tālr.67876181</dc:description>
  <cp:lastModifiedBy>Atomsone</cp:lastModifiedBy>
  <cp:lastPrinted>2014-01-21T10:11:09Z</cp:lastPrinted>
  <dcterms:created xsi:type="dcterms:W3CDTF">2013-06-21T08:10:12Z</dcterms:created>
  <dcterms:modified xsi:type="dcterms:W3CDTF">2014-01-23T11:56:06Z</dcterms:modified>
</cp:coreProperties>
</file>