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Šī_darbgrāmata" defaultThemeVersion="124226"/>
  <bookViews>
    <workbookView xWindow="600" yWindow="210" windowWidth="11100" windowHeight="6345" tabRatio="601"/>
  </bookViews>
  <sheets>
    <sheet name="2013" sheetId="104" r:id="rId1"/>
  </sheets>
  <externalReferences>
    <externalReference r:id="rId2"/>
  </externalReferences>
  <definedNames>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OLE_LINK1" localSheetId="0">'2013'!$A$1</definedName>
  </definedNames>
  <calcPr calcId="125725"/>
</workbook>
</file>

<file path=xl/calcChain.xml><?xml version="1.0" encoding="utf-8"?>
<calcChain xmlns="http://schemas.openxmlformats.org/spreadsheetml/2006/main">
  <c r="L17" i="104"/>
  <c r="H17"/>
  <c r="D17"/>
  <c r="L18"/>
  <c r="H18"/>
  <c r="D18"/>
  <c r="F18"/>
  <c r="K19"/>
  <c r="G19"/>
  <c r="C19"/>
  <c r="O18"/>
  <c r="N18"/>
  <c r="M18"/>
  <c r="J18"/>
  <c r="I18"/>
  <c r="E18"/>
  <c r="O17"/>
  <c r="O19" s="1"/>
  <c r="N17"/>
  <c r="L19"/>
  <c r="J17"/>
  <c r="H19"/>
  <c r="F17"/>
  <c r="D19"/>
  <c r="AI7"/>
  <c r="AI6"/>
  <c r="C8"/>
  <c r="G8"/>
  <c r="K8"/>
  <c r="O8"/>
  <c r="S8"/>
  <c r="W8"/>
  <c r="AA8"/>
  <c r="AE8"/>
  <c r="AI8"/>
  <c r="AH7"/>
  <c r="AH6"/>
  <c r="AD7"/>
  <c r="AD6"/>
  <c r="Z7"/>
  <c r="Z6"/>
  <c r="V6"/>
  <c r="V7"/>
  <c r="R7"/>
  <c r="R6"/>
  <c r="N6"/>
  <c r="N7"/>
  <c r="J7"/>
  <c r="J6"/>
  <c r="F7"/>
  <c r="F6"/>
  <c r="AF7"/>
  <c r="AG7" s="1"/>
  <c r="AF6"/>
  <c r="AG6" s="1"/>
  <c r="AB7"/>
  <c r="AC7"/>
  <c r="AB6"/>
  <c r="AC6" s="1"/>
  <c r="X7"/>
  <c r="Y7" s="1"/>
  <c r="X6"/>
  <c r="X8" s="1"/>
  <c r="T7"/>
  <c r="T8" s="1"/>
  <c r="T6"/>
  <c r="U6" s="1"/>
  <c r="P7"/>
  <c r="Q7" s="1"/>
  <c r="P6"/>
  <c r="Q6"/>
  <c r="Q8" s="1"/>
  <c r="L7"/>
  <c r="M7" s="1"/>
  <c r="L6"/>
  <c r="H7"/>
  <c r="I7" s="1"/>
  <c r="H6"/>
  <c r="I6" s="1"/>
  <c r="D7"/>
  <c r="E7" s="1"/>
  <c r="D6"/>
  <c r="AJ6" s="1"/>
  <c r="D8"/>
  <c r="E6"/>
  <c r="AJ7" l="1"/>
  <c r="AJ8" s="1"/>
  <c r="AC8"/>
  <c r="E17"/>
  <c r="E19" s="1"/>
  <c r="Q18"/>
  <c r="E8"/>
  <c r="P18"/>
  <c r="L8"/>
  <c r="AK7"/>
  <c r="M17"/>
  <c r="M19" s="1"/>
  <c r="P17"/>
  <c r="P19" s="1"/>
  <c r="I17"/>
  <c r="I19" s="1"/>
  <c r="I8"/>
  <c r="AG8"/>
  <c r="H8"/>
  <c r="P8"/>
  <c r="U7"/>
  <c r="U8" s="1"/>
  <c r="AB8"/>
  <c r="M6"/>
  <c r="M8" s="1"/>
  <c r="AF8"/>
  <c r="Y6"/>
  <c r="Y8" s="1"/>
  <c r="AK6" l="1"/>
  <c r="AK8" s="1"/>
  <c r="Q17"/>
  <c r="Q19" s="1"/>
</calcChain>
</file>

<file path=xl/sharedStrings.xml><?xml version="1.0" encoding="utf-8"?>
<sst xmlns="http://schemas.openxmlformats.org/spreadsheetml/2006/main" count="100" uniqueCount="39">
  <si>
    <t>Janvāris</t>
  </si>
  <si>
    <t>Plānotā darba devēja soc. apdr. iemaksa, Ls</t>
  </si>
  <si>
    <t>Piemaksas apjoms %, no darbinieka noteiktās mēnešalgas</t>
  </si>
  <si>
    <t>Februāris</t>
  </si>
  <si>
    <t>Marts</t>
  </si>
  <si>
    <t>Maijs</t>
  </si>
  <si>
    <t>Jūnijs</t>
  </si>
  <si>
    <t>Jūlijs</t>
  </si>
  <si>
    <t>Augusts</t>
  </si>
  <si>
    <t>Septembris</t>
  </si>
  <si>
    <t>Oktobris</t>
  </si>
  <si>
    <t>Novembris</t>
  </si>
  <si>
    <t>Decembris</t>
  </si>
  <si>
    <t>Kopā, Ls</t>
  </si>
  <si>
    <t>-</t>
  </si>
  <si>
    <t>Noteiktā mēnešalaga pēc 2012.gada darbinieka novērtēšanas, Ls</t>
  </si>
  <si>
    <t xml:space="preserve">2013.gadā kopā </t>
  </si>
  <si>
    <t>Amats</t>
  </si>
  <si>
    <t>Pielikums Informatīvajam ziņojumam par Eiropas Komisijas Otrās Kopienas rīcības programmas sabiedrības veselības jomā (2008. – 2013.gadam) vienoto rīcību „Traumu uzraudzība Eiropā” (JAMIE)</t>
  </si>
  <si>
    <t>Veselības ministre</t>
  </si>
  <si>
    <t>I.Circene</t>
  </si>
  <si>
    <t>Elīna Praudiņa</t>
  </si>
  <si>
    <t>tālr. 67876045</t>
  </si>
  <si>
    <t>elina.praudina@vm.gov.lv</t>
  </si>
  <si>
    <t xml:space="preserve">2014.gadā kopā </t>
  </si>
  <si>
    <t>Nepieciešamā ikmēneša atlīdzība 2013.gadā Vienotā rīcībā JAMIE iesaistītajiem darbiniekiem saskaņā ar 2012.gadā noteikto mēnešalgu pēc darbinieku darbības un tās rezultātu novērtēšanas, pamatojoties uz darbinieka pieredzi valsts pārvaldē</t>
  </si>
  <si>
    <t>Nepieciešamā ikmēneša atlīdzība 2014.gadā Vienotā rīcībā JAMIE iesaistītajiem darbiniekiem saskaņā ar 2012.gadā noteikto mēnešalgu pēc darbinieku darbības un tās rezultātu novērtēšanas, pamatojoties uz darbinieka pieredzi valsts pārvaldē</t>
  </si>
  <si>
    <t xml:space="preserve">Vienotās rīcības vadītājs* </t>
  </si>
  <si>
    <t>Vienotās rīcības vadītāja asistents*</t>
  </si>
  <si>
    <t xml:space="preserve">**Vienotā rīcībā JAMIE iesaistītajiem darbiniekiem plānotā darba samaksa mēnesī var mainīties atbilstoši vienotā rīcībā nostrādātām dienām (stundām). Aprēķinot plānoto darba samaksu tika ņemtas vērā plānotās vienotās rīcības aktivitātes šājā periodā, kā arī iespējamais darba apjoms un plānotais darbinieku ikgadējais atvaļinājums.    </t>
  </si>
  <si>
    <t xml:space="preserve">*** Vienotā rīcībā JAMIE iesaistītajiem darbiniekiem darba samaksas aprēķiniem ir piemērota dienas likme un vidējais "cilvēkdienas" skaits gadā atbilstoši granta līguma un vienotās rīcības finanšu vadlīniju nosacījumiem, t.i., Vienotās rīcības vadītājam - 95,00 EUR/ 1 dienā jeb 66,77 Ls/ 1 dienā (vidējais cilvēkdienu skaits gadā - 15,30) un Vienotās rīcības vadītāja asistentam - 60 EUR/ 1 dienā jeb 42,19 Ls/ 1 dienā (vidējais cilvēkdienu skaits gadā - 15,70), kas tiek pielīdzināta vienotā rīcībā iesaistītā darbinieka pamatdarba mēnešalgas likmei un ikmēneša 1 stundas likmei atbilstoši nostrādātajām stundām.    </t>
  </si>
  <si>
    <t>***Vienotā rīcībā JAMIE iesaistītajiem darbiniekiem darba samaksas aprēķiniem ir piemērota dienas likme un vidējais "cilvēkdienas" skaits 3 mēnešos atbilstoši granta līguma un vienotās rīcības finanšu vadlīniju nosacījumiem, t.i., Vienotās rīcības vadītājam - 95,00 EUR/ 1 dienā jeb 66,77 Ls/ 1 dienā (vidējais cilvēkdienu skaits 3 mēnešos - 16,3) un Vienotās rīcības vadītāja asistentam - 60 EUR/ 1 dienā jeb 42,19 Ls/ 1 dienā (vidējais cilvēkdienu skaits 3 mēnešos - 14,1), kas tiek pielīdzināta Vienotā rīcībā iesaistītā darbinieka pamatdarba mēnešalgas likmei un ikmēneša 1 stundas likmei atbilstoši nostrādātajām stundām.</t>
  </si>
  <si>
    <t xml:space="preserve">Saskaņā ar 2011.gada 1.aprīlī noslēgto granta līgumu No20102205 Vienotās rīcības JAMIE ietvaros ir jāpiesaista divi darbinieki no iestādes – Vienotās rīcības JAMIE vadītājs un Vienotās rīcības JAMIE vadītāja asistents ar noteikto atlīdzības likmi dienā, t.i., Vienotās rīcības JAMIE vadītājam 95,00 EUR/ dienā, Vienotās rīcības JAMIE vadītāja asistentam 60,00 EUR/ dienā.
Lai nodrošinātu Vienotās rīcības JAMIE īstenošanu, saskaņā ar SPKC 2012.gada 3.septembra rīkojumu Nr. 02-02.1/103 „Par Slimību profilakses un kontroles centra darbinieku iesaisti EK projektos un mēnešalgas izmaksu” vienotai rīcībai tika piesaistīti divi darbinieki līdz Vienotās rīcības JAMIE beigām (01.04.2014.), kuriem atlīdzība tiek noteikta atbilstoši vienotā rīcībā nostrādātām dienām (stundām), ņemot vērā granta līgumā noteikto dienas likmi, saglabājot darba līgumā noteikto mēnešalgu (skatīt 1.pielikumu).
Pamatojoties uz iepriekš minēto, pēc darbinieku darbības un tās rezultātu novērtēšanas 2012.gadā iegūtā novērtējuma un pamatojoties uz darbinieka pieredzi valsts pārvaldē, Vienotās rīcības JAMIE iesaistītajiem darbiniekiem ir noteikta šāda mēnešalga pamatdarbā:
1) Departamenta direktore (35 amata saime, IVB līmenis, 12 mēnešalgu grupa, mēnešalga 1 099,00 LVL) - Vienotās rīcības JAMIE vadītājs;
2) Sabiedrības veselības analītiķis (18,6 amata saime, III līmenis, 9 mēnešalgu grupa, mēnešalga 531,00 LVL) - Vienotās rīcības JAMIE vadītāja asistents.
Aprēķins par Vienotās rīcības JAMIE iesaistīto darbinieku ikmēneša atlīdzību 2013.gadam un 2014.gadam  tika veikts saskaņā ar 2009.gada 1.decembra likumu „Valsts un pašvaldību institūciju amatpersonu un darbinieku atlīdzības likums” 14.panta pirmo daļu, kas nosaka, amatpersona (darbinieks) var saņemt piemaksu ne vairāk kā 30 procentu apmērā no tai noteiktās mēnešalgas, ja papildus amata aprakstā noteiktajiem pienākumiem pilda vēl citus pienākumus.
</t>
  </si>
  <si>
    <t xml:space="preserve">**Saskaņā ar 2011.gada 1.aprīlī noslēgto granta līgumu No20102205 Vienotās rīcības JAMIE ietvaros ir jāpiesaista divi darbinieki no iestādes – Vienotās rīcības JAMIE vadītājs un Vienotās rīcības JAMIE vadītāja asistents ar noteikto atlīdzības likmi dienā, t.i., Vienotās rīcības JAMIE vadītājam 95,00 EUR/ dienā, Vienotās rīcības JAMIE vadītāja asistentam 60,00 EUR/ dienā.
Lai nodrošinātu Vienotās rīcības JAMIE īstenošanu, saskaņā ar SPKC 2012.gada 3.septembra rīkojumu Nr. 02-02.1/103 „Par Slimību profilakses un kontroles centra darbinieku iesaisti EK projektos un mēnešalgas izmaksu” vienotai rīcībai tika piesaistīti divi darbinieki līdz Vienotās rīcības JAMIE beigām (01.04.2014.), kuriem atlīdzība tiek noteikta atbilstoši vienotā rīcībā nostrādātām dienām (stundām), ņemot vērā granta līgumā noteikto dienas likmi, saglabājot darba līgumā noteikto mēnešalgu (skatīt 1.pielikumu).
Pamatojoties uz iepriekš minēto, pēc darbinieku darbības un tās rezultātu novērtēšanas 2012.gadā iegūtā novērtējuma un pamatojoties uz darbinieka pieredzi valsts pārvaldē, Vienotās rīcības JAMIE iesaistītajiem darbiniekiem ir noteikta šāda mēnešalga pamatdarbā:
1) Departamenta direktore (35 amata saime, IVB līmenis, 12 mēnešalgu grupa, mēnešalga 1 099,00 LVL) - Vienotās rīcības JAMIE vadītājs;
2) Sabiedrības veselības analītiķis (18,6 amata saime, III līmenis, 9 mēnešalgu grupa, mēnešalga 531,00 LVL) - Vienotās rīcības JAMIE vadītāja asistents.
Aprēķins par Vienotās rīcības JAMIE iesaistīto darbinieku ikmēneša atlīdzību 2013.gadam un 2014.gadam  tika veikts saskaņā ar 2009.gada 1.decembra likumu „Valsts un pašvaldību institūciju amatpersonu un darbinieku atlīdzības likums” 14.panta pirmo daļu, kas nosaka, amatpersona (darbinieks) var saņemt piemaksu ne vairāk kā 30 procentu apmērā no tai noteiktās mēnešalgas, ja papildus amata aprakstā noteiktajiem pienākumiem pilda vēl citus pienākumus.
</t>
  </si>
  <si>
    <t>Papildus valsts budžeta finansējums līdzfinansējuma nodrošināšanai tiek pieprasīts no 2013.gada maija mēneša, līdz ar  to 2013.gadā būs nepieciešams 1 232 LVL apmērā.</t>
  </si>
  <si>
    <t>Kopā papildus nepieciešamais finansējums, Ls</t>
  </si>
  <si>
    <t>Plānotā piemaksa, t.sk. IIN un darba ņēmēja nodoklis, Ls**</t>
  </si>
  <si>
    <t>Valsts budžetā plānojamā  nepieciešamā līdzfinansējuma daļa</t>
  </si>
  <si>
    <t>12.09.2013.   13:31</t>
  </si>
</sst>
</file>

<file path=xl/styles.xml><?xml version="1.0" encoding="utf-8"?>
<styleSheet xmlns="http://schemas.openxmlformats.org/spreadsheetml/2006/main">
  <numFmts count="3">
    <numFmt numFmtId="164" formatCode="#,###,##0"/>
    <numFmt numFmtId="165" formatCode="0.0"/>
    <numFmt numFmtId="166" formatCode="0.000"/>
  </numFmts>
  <fonts count="46">
    <font>
      <sz val="10"/>
      <name val="Arial"/>
      <charset val="186"/>
    </font>
    <font>
      <sz val="10"/>
      <name val="Arial"/>
      <family val="2"/>
    </font>
    <font>
      <sz val="10"/>
      <name val="Times New Roman"/>
      <family val="1"/>
      <charset val="186"/>
    </font>
    <font>
      <b/>
      <sz val="10"/>
      <name val="Times New Roman"/>
      <family val="1"/>
      <charset val="186"/>
    </font>
    <font>
      <sz val="10"/>
      <name val="Helv"/>
    </font>
    <font>
      <sz val="10"/>
      <name val="BaltHelvetica"/>
    </font>
    <font>
      <sz val="8"/>
      <name val="Arial"/>
      <family val="2"/>
    </font>
    <font>
      <sz val="10"/>
      <name val="BaltGaramond"/>
      <family val="2"/>
    </font>
    <font>
      <sz val="10"/>
      <name val="BaltGaramond"/>
      <family val="2"/>
      <charset val="186"/>
    </font>
    <font>
      <sz val="10"/>
      <name val="Arial"/>
      <family val="2"/>
      <charset val="186"/>
    </font>
    <font>
      <b/>
      <i/>
      <sz val="12"/>
      <name val="Times New Roman"/>
      <family val="1"/>
      <charset val="186"/>
    </font>
    <font>
      <sz val="12"/>
      <name val="Times New Roman"/>
      <family val="1"/>
      <charset val="186"/>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b/>
      <sz val="10"/>
      <color indexed="8"/>
      <name val="Times New Roman"/>
      <family val="1"/>
      <charset val="186"/>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0"/>
      <color indexed="8"/>
      <name val="Times New Roman"/>
      <family val="1"/>
      <charset val="186"/>
    </font>
    <font>
      <sz val="19"/>
      <color indexed="48"/>
      <name val="Arial"/>
      <family val="2"/>
      <charset val="186"/>
    </font>
    <font>
      <sz val="10"/>
      <color indexed="10"/>
      <name val="Arial"/>
      <family val="2"/>
    </font>
    <font>
      <b/>
      <sz val="18"/>
      <color indexed="62"/>
      <name val="Cambria"/>
      <family val="2"/>
    </font>
    <font>
      <sz val="11"/>
      <name val="Times New Roman"/>
      <family val="1"/>
    </font>
    <font>
      <sz val="8"/>
      <name val="Times New Roman"/>
      <family val="1"/>
      <charset val="186"/>
    </font>
    <font>
      <i/>
      <sz val="14"/>
      <name val="Times New Roman"/>
      <family val="1"/>
      <charset val="186"/>
    </font>
    <font>
      <b/>
      <i/>
      <sz val="10"/>
      <name val="Times New Roman"/>
      <family val="1"/>
      <charset val="186"/>
    </font>
    <font>
      <b/>
      <sz val="9"/>
      <name val="Times New Roman"/>
      <family val="1"/>
      <charset val="186"/>
    </font>
    <font>
      <sz val="9"/>
      <name val="Times New Roman"/>
      <family val="1"/>
      <charset val="186"/>
    </font>
    <font>
      <b/>
      <i/>
      <sz val="11"/>
      <name val="Times New Roman"/>
      <family val="1"/>
      <charset val="186"/>
    </font>
    <font>
      <b/>
      <sz val="11"/>
      <name val="Times New Roman"/>
      <family val="1"/>
      <charset val="186"/>
    </font>
    <font>
      <b/>
      <sz val="14"/>
      <name val="Times New Roman"/>
      <family val="1"/>
      <charset val="186"/>
    </font>
    <font>
      <sz val="14"/>
      <name val="Times New Roman"/>
      <family val="1"/>
      <charset val="186"/>
    </font>
    <font>
      <sz val="14"/>
      <color indexed="8"/>
      <name val="Times New Roman"/>
      <family val="1"/>
      <charset val="186"/>
    </font>
    <font>
      <u/>
      <sz val="11"/>
      <color theme="10"/>
      <name val="Calibri"/>
      <family val="2"/>
      <charset val="186"/>
    </font>
    <font>
      <sz val="10"/>
      <color theme="1"/>
      <name val="Arial"/>
      <family val="2"/>
      <charset val="186"/>
    </font>
    <font>
      <b/>
      <sz val="11"/>
      <color rgb="FF0000FF"/>
      <name val="Times New Roman"/>
      <family val="1"/>
    </font>
    <font>
      <sz val="8"/>
      <color theme="1"/>
      <name val="Times New Roman"/>
      <family val="1"/>
      <charset val="186"/>
    </font>
    <font>
      <b/>
      <sz val="9"/>
      <color rgb="FFFF0000"/>
      <name val="Times New Roman"/>
      <family val="1"/>
      <charset val="186"/>
    </font>
    <font>
      <b/>
      <sz val="11"/>
      <color rgb="FFFF0000"/>
      <name val="Times New Roman"/>
      <family val="1"/>
      <charset val="186"/>
    </font>
    <font>
      <u/>
      <sz val="14"/>
      <color theme="10"/>
      <name val="Calibri"/>
      <family val="2"/>
      <charset val="186"/>
    </font>
    <font>
      <b/>
      <i/>
      <sz val="8"/>
      <name val="Times New Roman"/>
      <family val="1"/>
      <charset val="186"/>
    </font>
    <font>
      <b/>
      <sz val="8"/>
      <name val="Times New Roman"/>
      <family val="1"/>
      <charset val="186"/>
    </font>
  </fonts>
  <fills count="41">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indexed="43"/>
      </patternFill>
    </fill>
    <fill>
      <patternFill patternType="solid">
        <fgColor indexed="11"/>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15"/>
      </patternFill>
    </fill>
    <fill>
      <patternFill patternType="solid">
        <fgColor indexed="22"/>
        <bgColor indexed="64"/>
      </patternFill>
    </fill>
    <fill>
      <patternFill patternType="solid">
        <fgColor theme="8" tint="0.79998168889431442"/>
        <bgColor indexed="64"/>
      </patternFill>
    </fill>
    <fill>
      <patternFill patternType="solid">
        <fgColor rgb="FFFFCCCC"/>
        <bgColor indexed="64"/>
      </patternFill>
    </fill>
  </fills>
  <borders count="48">
    <border>
      <left/>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1"/>
      </left>
      <right style="thin">
        <color indexed="48"/>
      </right>
      <top style="medium">
        <color indexed="41"/>
      </top>
      <bottom style="thin">
        <color indexed="48"/>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style="thick">
        <color indexed="64"/>
      </left>
      <right style="thin">
        <color indexed="64"/>
      </right>
      <top style="thick">
        <color indexed="64"/>
      </top>
      <bottom style="thick">
        <color indexed="64"/>
      </bottom>
      <diagonal/>
    </border>
    <border>
      <left style="thick">
        <color indexed="64"/>
      </left>
      <right style="thick">
        <color indexed="64"/>
      </right>
      <top/>
      <bottom style="thick">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ck">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n">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ck">
        <color indexed="64"/>
      </top>
      <bottom/>
      <diagonal/>
    </border>
    <border>
      <left style="thick">
        <color indexed="64"/>
      </left>
      <right style="thick">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5">
    <xf numFmtId="0" fontId="0" fillId="0" borderId="0"/>
    <xf numFmtId="0" fontId="4" fillId="0" borderId="0"/>
    <xf numFmtId="0" fontId="12"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19" borderId="0" applyNumberFormat="0" applyBorder="0" applyAlignment="0" applyProtection="0"/>
    <xf numFmtId="0" fontId="12" fillId="12"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165" fontId="7" fillId="0" borderId="0" applyBorder="0" applyAlignment="0" applyProtection="0"/>
    <xf numFmtId="0" fontId="37" fillId="0" borderId="0" applyNumberFormat="0" applyFill="0" applyBorder="0" applyAlignment="0" applyProtection="0">
      <alignment vertical="top"/>
      <protection locked="0"/>
    </xf>
    <xf numFmtId="166" fontId="7" fillId="24"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5" fillId="0" borderId="0"/>
    <xf numFmtId="0" fontId="1" fillId="0" borderId="0"/>
    <xf numFmtId="9" fontId="9" fillId="0" borderId="0" applyFont="0" applyFill="0" applyBorder="0" applyAlignment="0" applyProtection="0"/>
    <xf numFmtId="165" fontId="7" fillId="26" borderId="0" applyBorder="0" applyProtection="0"/>
    <xf numFmtId="4" fontId="15" fillId="25" borderId="1" applyNumberFormat="0" applyProtection="0">
      <alignment vertical="center"/>
    </xf>
    <xf numFmtId="4" fontId="16" fillId="27" borderId="1" applyNumberFormat="0" applyProtection="0">
      <alignment vertical="center"/>
    </xf>
    <xf numFmtId="4" fontId="15" fillId="27" borderId="1" applyNumberFormat="0" applyProtection="0">
      <alignment horizontal="left" vertical="center" indent="1"/>
    </xf>
    <xf numFmtId="0" fontId="15" fillId="27" borderId="1" applyNumberFormat="0" applyProtection="0">
      <alignment horizontal="left" vertical="top" indent="1"/>
    </xf>
    <xf numFmtId="4" fontId="17" fillId="0" borderId="2" applyNumberFormat="0" applyProtection="0">
      <alignment horizontal="left" vertical="center" indent="1"/>
    </xf>
    <xf numFmtId="4" fontId="18" fillId="2" borderId="1" applyNumberFormat="0" applyProtection="0">
      <alignment horizontal="right" vertical="center"/>
    </xf>
    <xf numFmtId="4" fontId="18" fillId="3" borderId="1" applyNumberFormat="0" applyProtection="0">
      <alignment horizontal="right" vertical="center"/>
    </xf>
    <xf numFmtId="4" fontId="18" fillId="10" borderId="1" applyNumberFormat="0" applyProtection="0">
      <alignment horizontal="right" vertical="center"/>
    </xf>
    <xf numFmtId="4" fontId="18" fillId="5" borderId="1" applyNumberFormat="0" applyProtection="0">
      <alignment horizontal="right" vertical="center"/>
    </xf>
    <xf numFmtId="4" fontId="18" fillId="6" borderId="1" applyNumberFormat="0" applyProtection="0">
      <alignment horizontal="right" vertical="center"/>
    </xf>
    <xf numFmtId="4" fontId="18" fillId="18" borderId="1" applyNumberFormat="0" applyProtection="0">
      <alignment horizontal="right" vertical="center"/>
    </xf>
    <xf numFmtId="4" fontId="18" fillId="14" borderId="1" applyNumberFormat="0" applyProtection="0">
      <alignment horizontal="right" vertical="center"/>
    </xf>
    <xf numFmtId="4" fontId="18" fillId="28" borderId="1" applyNumberFormat="0" applyProtection="0">
      <alignment horizontal="right" vertical="center"/>
    </xf>
    <xf numFmtId="4" fontId="18" fillId="4" borderId="1" applyNumberFormat="0" applyProtection="0">
      <alignment horizontal="right" vertical="center"/>
    </xf>
    <xf numFmtId="4" fontId="15" fillId="29" borderId="3" applyNumberFormat="0" applyProtection="0">
      <alignment horizontal="left" vertical="center" indent="1"/>
    </xf>
    <xf numFmtId="4" fontId="18" fillId="30" borderId="0" applyNumberFormat="0" applyProtection="0">
      <alignment horizontal="left" vertical="center" indent="1"/>
    </xf>
    <xf numFmtId="4" fontId="19" fillId="31" borderId="0" applyNumberFormat="0" applyProtection="0">
      <alignment horizontal="left" vertical="center" indent="1"/>
    </xf>
    <xf numFmtId="4" fontId="18" fillId="32" borderId="1" applyNumberFormat="0" applyProtection="0">
      <alignment horizontal="right" vertical="center"/>
    </xf>
    <xf numFmtId="4" fontId="20" fillId="30" borderId="0" applyNumberFormat="0" applyProtection="0">
      <alignment horizontal="left" vertical="center" indent="1"/>
    </xf>
    <xf numFmtId="4" fontId="20" fillId="33" borderId="0" applyNumberFormat="0" applyProtection="0">
      <alignment horizontal="left" vertical="center" indent="1"/>
    </xf>
    <xf numFmtId="0" fontId="2" fillId="0" borderId="0" applyNumberFormat="0" applyProtection="0">
      <alignment horizontal="left" vertical="center" wrapText="1" indent="1" shrinkToFit="1"/>
    </xf>
    <xf numFmtId="0" fontId="9" fillId="31" borderId="1" applyNumberFormat="0" applyProtection="0">
      <alignment horizontal="left" vertical="top" indent="1"/>
    </xf>
    <xf numFmtId="0" fontId="2" fillId="0" borderId="0" applyNumberFormat="0" applyProtection="0">
      <alignment horizontal="left" vertical="center" wrapText="1" indent="1" shrinkToFit="1"/>
    </xf>
    <xf numFmtId="0" fontId="9" fillId="33" borderId="1" applyNumberFormat="0" applyProtection="0">
      <alignment horizontal="left" vertical="top" indent="1"/>
    </xf>
    <xf numFmtId="0" fontId="2" fillId="0" borderId="0" applyNumberFormat="0" applyProtection="0">
      <alignment horizontal="left" vertical="center" wrapText="1" indent="1" shrinkToFit="1"/>
    </xf>
    <xf numFmtId="0" fontId="9" fillId="34" borderId="1" applyNumberFormat="0" applyProtection="0">
      <alignment horizontal="left" vertical="top" indent="1"/>
    </xf>
    <xf numFmtId="0" fontId="2" fillId="0" borderId="0" applyNumberFormat="0" applyProtection="0">
      <alignment horizontal="left" wrapText="1" indent="1" shrinkToFit="1"/>
    </xf>
    <xf numFmtId="0" fontId="2" fillId="0" borderId="2" applyNumberFormat="0" applyProtection="0">
      <alignment horizontal="left" vertical="center" indent="1"/>
    </xf>
    <xf numFmtId="0" fontId="9" fillId="35" borderId="1" applyNumberFormat="0" applyProtection="0">
      <alignment horizontal="left" vertical="top" indent="1"/>
    </xf>
    <xf numFmtId="0" fontId="9" fillId="36" borderId="2" applyNumberFormat="0">
      <protection locked="0"/>
    </xf>
    <xf numFmtId="4" fontId="18" fillId="24" borderId="1" applyNumberFormat="0" applyProtection="0">
      <alignment vertical="center"/>
    </xf>
    <xf numFmtId="4" fontId="21" fillId="24" borderId="1" applyNumberFormat="0" applyProtection="0">
      <alignment vertical="center"/>
    </xf>
    <xf numFmtId="4" fontId="18" fillId="24" borderId="1" applyNumberFormat="0" applyProtection="0">
      <alignment horizontal="left" vertical="center" indent="1"/>
    </xf>
    <xf numFmtId="0" fontId="18" fillId="24" borderId="1" applyNumberFormat="0" applyProtection="0">
      <alignment horizontal="left" vertical="top" indent="1"/>
    </xf>
    <xf numFmtId="4" fontId="22" fillId="0" borderId="0" applyNumberFormat="0" applyProtection="0">
      <alignment horizontal="right"/>
    </xf>
    <xf numFmtId="4" fontId="22" fillId="0" borderId="0" applyNumberFormat="0" applyProtection="0">
      <alignment horizontal="right" wrapText="1" shrinkToFit="1"/>
    </xf>
    <xf numFmtId="4" fontId="22" fillId="0" borderId="2" applyNumberFormat="0" applyProtection="0">
      <alignment horizontal="right" vertical="center"/>
    </xf>
    <xf numFmtId="4" fontId="21" fillId="30" borderId="1" applyNumberFormat="0" applyProtection="0">
      <alignment horizontal="right" vertical="center"/>
    </xf>
    <xf numFmtId="4" fontId="22" fillId="0" borderId="0" applyNumberFormat="0" applyProtection="0">
      <alignment horizontal="left" wrapText="1" indent="1" shrinkToFit="1"/>
    </xf>
    <xf numFmtId="4" fontId="22" fillId="0" borderId="2" applyNumberFormat="0" applyProtection="0">
      <alignment horizontal="left" wrapText="1" indent="1"/>
    </xf>
    <xf numFmtId="0" fontId="18" fillId="33" borderId="1" applyNumberFormat="0" applyProtection="0">
      <alignment horizontal="left" vertical="top" indent="1"/>
    </xf>
    <xf numFmtId="4" fontId="23" fillId="37" borderId="0" applyNumberFormat="0" applyProtection="0">
      <alignment horizontal="left" vertical="center" indent="1"/>
    </xf>
    <xf numFmtId="4" fontId="24" fillId="30" borderId="1" applyNumberFormat="0" applyProtection="0">
      <alignment horizontal="right" vertical="center"/>
    </xf>
    <xf numFmtId="0" fontId="25" fillId="0" borderId="0" applyNumberFormat="0" applyFill="0" applyBorder="0" applyAlignment="0" applyProtection="0"/>
    <xf numFmtId="0" fontId="4" fillId="0" borderId="0"/>
    <xf numFmtId="0" fontId="4" fillId="0" borderId="0"/>
    <xf numFmtId="165" fontId="8" fillId="38" borderId="0" applyBorder="0" applyProtection="0"/>
  </cellStyleXfs>
  <cellXfs count="93">
    <xf numFmtId="0" fontId="0" fillId="0" borderId="0" xfId="0"/>
    <xf numFmtId="0" fontId="2" fillId="0" borderId="0" xfId="0" applyFont="1"/>
    <xf numFmtId="0" fontId="26" fillId="0" borderId="0" xfId="35" applyFont="1" applyAlignment="1">
      <alignment vertical="center"/>
    </xf>
    <xf numFmtId="0" fontId="39" fillId="0" borderId="0" xfId="35" applyFont="1" applyAlignment="1">
      <alignment vertical="center"/>
    </xf>
    <xf numFmtId="164" fontId="11" fillId="0" borderId="0" xfId="0" applyNumberFormat="1" applyFont="1" applyAlignment="1">
      <alignment wrapText="1"/>
    </xf>
    <xf numFmtId="164" fontId="2" fillId="0" borderId="0" xfId="0" applyNumberFormat="1" applyFont="1"/>
    <xf numFmtId="164" fontId="27" fillId="0" borderId="4" xfId="35" applyNumberFormat="1" applyFont="1" applyFill="1" applyBorder="1" applyAlignment="1">
      <alignment horizontal="center" vertical="center" textRotation="90" wrapText="1"/>
    </xf>
    <xf numFmtId="164" fontId="40" fillId="0" borderId="5" xfId="35" applyNumberFormat="1" applyFont="1" applyFill="1" applyBorder="1" applyAlignment="1">
      <alignment horizontal="center" vertical="center" textRotation="90" wrapText="1"/>
    </xf>
    <xf numFmtId="164" fontId="40" fillId="0" borderId="6" xfId="35" applyNumberFormat="1" applyFont="1" applyFill="1" applyBorder="1" applyAlignment="1">
      <alignment horizontal="center" vertical="center" textRotation="90" wrapText="1"/>
    </xf>
    <xf numFmtId="164" fontId="40" fillId="0" borderId="7" xfId="35" applyNumberFormat="1" applyFont="1" applyFill="1" applyBorder="1" applyAlignment="1">
      <alignment horizontal="center" vertical="center" textRotation="90" wrapText="1"/>
    </xf>
    <xf numFmtId="2" fontId="3" fillId="39" borderId="8" xfId="0" applyNumberFormat="1" applyFont="1" applyFill="1" applyBorder="1" applyAlignment="1">
      <alignment horizontal="right" vertical="center" wrapText="1"/>
    </xf>
    <xf numFmtId="4" fontId="30" fillId="39" borderId="9" xfId="0" applyNumberFormat="1" applyFont="1" applyFill="1" applyBorder="1" applyAlignment="1">
      <alignment vertical="center"/>
    </xf>
    <xf numFmtId="4" fontId="30" fillId="39" borderId="10" xfId="0" applyNumberFormat="1" applyFont="1" applyFill="1" applyBorder="1" applyAlignment="1">
      <alignment vertical="center"/>
    </xf>
    <xf numFmtId="4" fontId="41" fillId="39" borderId="11" xfId="0" applyNumberFormat="1" applyFont="1" applyFill="1" applyBorder="1" applyAlignment="1">
      <alignment vertical="center"/>
    </xf>
    <xf numFmtId="4" fontId="30" fillId="39" borderId="12" xfId="0" applyNumberFormat="1" applyFont="1" applyFill="1" applyBorder="1" applyAlignment="1">
      <alignment vertical="center"/>
    </xf>
    <xf numFmtId="0" fontId="31" fillId="0" borderId="0" xfId="35" applyFont="1" applyAlignment="1">
      <alignment vertical="center"/>
    </xf>
    <xf numFmtId="4" fontId="30" fillId="39" borderId="14" xfId="0" applyNumberFormat="1" applyFont="1" applyFill="1" applyBorder="1" applyAlignment="1">
      <alignment vertical="center"/>
    </xf>
    <xf numFmtId="0" fontId="30" fillId="0" borderId="0" xfId="0" applyFont="1" applyBorder="1" applyAlignment="1">
      <alignment horizontal="right" vertical="center" wrapText="1"/>
    </xf>
    <xf numFmtId="4" fontId="33" fillId="39" borderId="9" xfId="0" applyNumberFormat="1" applyFont="1" applyFill="1" applyBorder="1" applyAlignment="1">
      <alignment vertical="center"/>
    </xf>
    <xf numFmtId="4" fontId="33" fillId="39" borderId="10" xfId="0" applyNumberFormat="1" applyFont="1" applyFill="1" applyBorder="1" applyAlignment="1">
      <alignment vertical="center"/>
    </xf>
    <xf numFmtId="4" fontId="42" fillId="39" borderId="11" xfId="0" applyNumberFormat="1" applyFont="1" applyFill="1" applyBorder="1" applyAlignment="1">
      <alignment vertical="center"/>
    </xf>
    <xf numFmtId="4" fontId="33" fillId="39" borderId="12" xfId="0" applyNumberFormat="1" applyFont="1" applyFill="1" applyBorder="1" applyAlignment="1">
      <alignment vertical="center"/>
    </xf>
    <xf numFmtId="4" fontId="33" fillId="39" borderId="15" xfId="0" applyNumberFormat="1" applyFont="1" applyFill="1" applyBorder="1" applyAlignment="1">
      <alignment vertical="center"/>
    </xf>
    <xf numFmtId="2" fontId="33" fillId="39" borderId="13" xfId="0" applyNumberFormat="1" applyFont="1" applyFill="1" applyBorder="1" applyAlignment="1">
      <alignment horizontal="right" vertical="center" wrapText="1"/>
    </xf>
    <xf numFmtId="2" fontId="3" fillId="39" borderId="13" xfId="0" applyNumberFormat="1" applyFont="1" applyFill="1" applyBorder="1" applyAlignment="1">
      <alignment horizontal="right" vertical="center" wrapText="1"/>
    </xf>
    <xf numFmtId="0" fontId="34" fillId="0" borderId="0" xfId="0" applyFont="1" applyAlignment="1">
      <alignment horizontal="center"/>
    </xf>
    <xf numFmtId="4" fontId="33" fillId="0" borderId="16" xfId="0" applyNumberFormat="1" applyFont="1" applyFill="1" applyBorder="1" applyAlignment="1">
      <alignment vertical="center"/>
    </xf>
    <xf numFmtId="49" fontId="33" fillId="0" borderId="16" xfId="0" applyNumberFormat="1" applyFont="1" applyFill="1" applyBorder="1" applyAlignment="1">
      <alignment horizontal="right" vertical="center"/>
    </xf>
    <xf numFmtId="0" fontId="33" fillId="39" borderId="19" xfId="0" applyFont="1" applyFill="1" applyBorder="1" applyAlignment="1">
      <alignment horizontal="justify" vertical="center" wrapText="1"/>
    </xf>
    <xf numFmtId="4" fontId="33" fillId="39" borderId="20" xfId="0" applyNumberFormat="1" applyFont="1" applyFill="1" applyBorder="1" applyAlignment="1">
      <alignment vertical="center"/>
    </xf>
    <xf numFmtId="0" fontId="33" fillId="39" borderId="21" xfId="0" applyFont="1" applyFill="1" applyBorder="1" applyAlignment="1">
      <alignment horizontal="left" vertical="center" wrapText="1"/>
    </xf>
    <xf numFmtId="2" fontId="33" fillId="39" borderId="22" xfId="0" applyNumberFormat="1" applyFont="1" applyFill="1" applyBorder="1" applyAlignment="1">
      <alignment horizontal="right" vertical="center" wrapText="1"/>
    </xf>
    <xf numFmtId="4" fontId="33" fillId="39" borderId="23" xfId="0" applyNumberFormat="1" applyFont="1" applyFill="1" applyBorder="1" applyAlignment="1">
      <alignment vertical="center"/>
    </xf>
    <xf numFmtId="4" fontId="33" fillId="39" borderId="24" xfId="0" applyNumberFormat="1" applyFont="1" applyFill="1" applyBorder="1" applyAlignment="1">
      <alignment vertical="center"/>
    </xf>
    <xf numFmtId="4" fontId="42" fillId="39" borderId="25" xfId="0" applyNumberFormat="1" applyFont="1" applyFill="1" applyBorder="1" applyAlignment="1">
      <alignment vertical="center"/>
    </xf>
    <xf numFmtId="4" fontId="33" fillId="39" borderId="26" xfId="0" applyNumberFormat="1" applyFont="1" applyFill="1" applyBorder="1" applyAlignment="1">
      <alignment vertical="center"/>
    </xf>
    <xf numFmtId="4" fontId="33" fillId="39" borderId="27" xfId="0" applyNumberFormat="1" applyFont="1" applyFill="1" applyBorder="1" applyAlignment="1">
      <alignment vertical="center"/>
    </xf>
    <xf numFmtId="4" fontId="33" fillId="39" borderId="28" xfId="0" applyNumberFormat="1" applyFont="1" applyFill="1" applyBorder="1" applyAlignment="1">
      <alignment vertical="center"/>
    </xf>
    <xf numFmtId="0" fontId="36" fillId="0" borderId="0" xfId="0" applyFont="1"/>
    <xf numFmtId="0" fontId="43" fillId="0" borderId="0" xfId="24" applyFont="1" applyAlignment="1" applyProtection="1">
      <alignment horizontal="left"/>
    </xf>
    <xf numFmtId="0" fontId="3" fillId="39" borderId="19" xfId="0" applyFont="1" applyFill="1" applyBorder="1" applyAlignment="1">
      <alignment horizontal="justify" vertical="center" wrapText="1"/>
    </xf>
    <xf numFmtId="0" fontId="3" fillId="39" borderId="21" xfId="0" applyFont="1" applyFill="1" applyBorder="1" applyAlignment="1">
      <alignment horizontal="left" vertical="center" wrapText="1"/>
    </xf>
    <xf numFmtId="0" fontId="36" fillId="0" borderId="0" xfId="0" applyFont="1" applyAlignment="1">
      <alignment horizontal="left"/>
    </xf>
    <xf numFmtId="0" fontId="44" fillId="0" borderId="17" xfId="26" applyFont="1" applyFill="1" applyBorder="1" applyAlignment="1">
      <alignment vertical="center" wrapText="1"/>
    </xf>
    <xf numFmtId="164" fontId="45" fillId="0" borderId="18" xfId="35" applyNumberFormat="1" applyFont="1" applyFill="1" applyBorder="1" applyAlignment="1">
      <alignment vertical="center" wrapText="1"/>
    </xf>
    <xf numFmtId="164" fontId="40" fillId="0" borderId="38" xfId="35" applyNumberFormat="1" applyFont="1" applyFill="1" applyBorder="1" applyAlignment="1">
      <alignment horizontal="center" vertical="center" textRotation="90" wrapText="1"/>
    </xf>
    <xf numFmtId="0" fontId="29" fillId="0" borderId="17" xfId="26" applyFont="1" applyFill="1" applyBorder="1" applyAlignment="1">
      <alignment vertical="center" wrapText="1"/>
    </xf>
    <xf numFmtId="164" fontId="3" fillId="0" borderId="18" xfId="35" applyNumberFormat="1" applyFont="1" applyFill="1" applyBorder="1" applyAlignment="1">
      <alignment vertical="center" wrapText="1"/>
    </xf>
    <xf numFmtId="4" fontId="30" fillId="0" borderId="40" xfId="0" applyNumberFormat="1" applyFont="1" applyFill="1" applyBorder="1" applyAlignment="1">
      <alignment vertical="center"/>
    </xf>
    <xf numFmtId="49" fontId="30" fillId="0" borderId="40" xfId="0" applyNumberFormat="1" applyFont="1" applyFill="1" applyBorder="1" applyAlignment="1">
      <alignment horizontal="right" vertical="center"/>
    </xf>
    <xf numFmtId="4" fontId="30" fillId="39" borderId="29" xfId="0" applyNumberFormat="1" applyFont="1" applyFill="1" applyBorder="1" applyAlignment="1">
      <alignment vertical="center"/>
    </xf>
    <xf numFmtId="4" fontId="30" fillId="0" borderId="44" xfId="0" applyNumberFormat="1" applyFont="1" applyFill="1" applyBorder="1" applyAlignment="1">
      <alignment vertical="center"/>
    </xf>
    <xf numFmtId="0" fontId="27" fillId="0" borderId="38" xfId="35" applyFont="1" applyBorder="1" applyAlignment="1">
      <alignment horizontal="center" vertical="center" textRotation="90" wrapText="1"/>
    </xf>
    <xf numFmtId="164" fontId="35" fillId="0" borderId="0" xfId="0" applyNumberFormat="1" applyFont="1" applyBorder="1" applyAlignment="1">
      <alignment horizontal="left" vertical="top" wrapText="1"/>
    </xf>
    <xf numFmtId="0" fontId="28" fillId="0" borderId="0" xfId="0" applyFont="1" applyBorder="1" applyAlignment="1">
      <alignment horizontal="left" vertical="center" wrapText="1"/>
    </xf>
    <xf numFmtId="0" fontId="28" fillId="0" borderId="0" xfId="34" applyNumberFormat="1" applyFont="1" applyFill="1" applyBorder="1" applyAlignment="1">
      <alignment horizontal="left" vertical="top" wrapText="1"/>
    </xf>
    <xf numFmtId="0" fontId="28" fillId="0" borderId="0" xfId="34" applyNumberFormat="1" applyFont="1" applyFill="1" applyBorder="1" applyAlignment="1">
      <alignment horizontal="left" vertical="center" wrapText="1"/>
    </xf>
    <xf numFmtId="0" fontId="2" fillId="0" borderId="29" xfId="26" applyFont="1" applyFill="1" applyBorder="1" applyAlignment="1">
      <alignment horizontal="center" vertical="center" wrapText="1"/>
    </xf>
    <xf numFmtId="0" fontId="2" fillId="0" borderId="30" xfId="26" applyFont="1" applyFill="1" applyBorder="1" applyAlignment="1">
      <alignment horizontal="center" vertical="center" wrapText="1"/>
    </xf>
    <xf numFmtId="0" fontId="2" fillId="0" borderId="31" xfId="26" applyFont="1" applyFill="1" applyBorder="1" applyAlignment="1">
      <alignment horizontal="center" vertical="center" wrapText="1"/>
    </xf>
    <xf numFmtId="164" fontId="28" fillId="0" borderId="0" xfId="0" applyNumberFormat="1" applyFont="1" applyAlignment="1">
      <alignment horizontal="left" vertical="top" wrapText="1"/>
    </xf>
    <xf numFmtId="0" fontId="30" fillId="0" borderId="21" xfId="0" applyFont="1" applyBorder="1" applyAlignment="1">
      <alignment horizontal="right" vertical="center" wrapText="1"/>
    </xf>
    <xf numFmtId="0" fontId="30" fillId="0" borderId="40" xfId="0" applyFont="1" applyBorder="1" applyAlignment="1">
      <alignment horizontal="right" vertical="center" wrapText="1"/>
    </xf>
    <xf numFmtId="0" fontId="31" fillId="0" borderId="32" xfId="26" applyFont="1" applyFill="1" applyBorder="1" applyAlignment="1">
      <alignment horizontal="center" vertical="center" textRotation="90" wrapText="1"/>
    </xf>
    <xf numFmtId="0" fontId="31" fillId="0" borderId="16" xfId="26" applyFont="1" applyFill="1" applyBorder="1" applyAlignment="1">
      <alignment horizontal="center" vertical="center" textRotation="90" wrapText="1"/>
    </xf>
    <xf numFmtId="0" fontId="33" fillId="0" borderId="16" xfId="0" applyFont="1" applyBorder="1" applyAlignment="1">
      <alignment horizontal="right" vertical="center" wrapText="1"/>
    </xf>
    <xf numFmtId="164" fontId="28" fillId="0" borderId="0" xfId="0" applyNumberFormat="1" applyFont="1" applyBorder="1" applyAlignment="1">
      <alignment horizontal="left" vertical="center" wrapText="1"/>
    </xf>
    <xf numFmtId="0" fontId="33" fillId="0" borderId="33" xfId="34" applyFont="1" applyFill="1" applyBorder="1" applyAlignment="1">
      <alignment horizontal="left" vertical="center" wrapText="1"/>
    </xf>
    <xf numFmtId="0" fontId="33" fillId="0" borderId="34" xfId="34" applyFont="1" applyFill="1" applyBorder="1" applyAlignment="1">
      <alignment horizontal="left" vertical="center" wrapText="1"/>
    </xf>
    <xf numFmtId="0" fontId="33" fillId="0" borderId="35" xfId="34" applyFont="1" applyFill="1" applyBorder="1" applyAlignment="1">
      <alignment horizontal="left" vertical="center" wrapText="1"/>
    </xf>
    <xf numFmtId="164" fontId="32" fillId="40" borderId="36" xfId="35" applyNumberFormat="1" applyFont="1" applyFill="1" applyBorder="1" applyAlignment="1">
      <alignment horizontal="left" vertical="center" wrapText="1"/>
    </xf>
    <xf numFmtId="164" fontId="32" fillId="40" borderId="0" xfId="35" applyNumberFormat="1" applyFont="1" applyFill="1" applyBorder="1" applyAlignment="1">
      <alignment horizontal="left" vertical="center" wrapText="1"/>
    </xf>
    <xf numFmtId="164" fontId="32" fillId="40" borderId="37" xfId="35" applyNumberFormat="1" applyFont="1" applyFill="1" applyBorder="1" applyAlignment="1">
      <alignment horizontal="left" vertical="center" wrapText="1"/>
    </xf>
    <xf numFmtId="164" fontId="10" fillId="40" borderId="36" xfId="35" applyNumberFormat="1" applyFont="1" applyFill="1" applyBorder="1" applyAlignment="1">
      <alignment horizontal="center" vertical="center" wrapText="1"/>
    </xf>
    <xf numFmtId="164" fontId="10" fillId="40" borderId="0" xfId="35" applyNumberFormat="1" applyFont="1" applyFill="1" applyBorder="1" applyAlignment="1">
      <alignment horizontal="center" vertical="center" wrapText="1"/>
    </xf>
    <xf numFmtId="164" fontId="10" fillId="40" borderId="37" xfId="35" applyNumberFormat="1" applyFont="1" applyFill="1" applyBorder="1" applyAlignment="1">
      <alignment horizontal="center" vertical="center" wrapText="1"/>
    </xf>
    <xf numFmtId="0" fontId="3" fillId="0" borderId="41" xfId="26" applyFont="1" applyFill="1" applyBorder="1" applyAlignment="1">
      <alignment horizontal="center" vertical="center" wrapText="1"/>
    </xf>
    <xf numFmtId="0" fontId="3" fillId="0" borderId="42" xfId="26" applyFont="1" applyFill="1" applyBorder="1" applyAlignment="1">
      <alignment horizontal="center" vertical="center" wrapText="1"/>
    </xf>
    <xf numFmtId="0" fontId="3" fillId="0" borderId="43" xfId="26" applyFont="1" applyFill="1" applyBorder="1" applyAlignment="1">
      <alignment horizontal="center" vertical="center" wrapText="1"/>
    </xf>
    <xf numFmtId="0" fontId="3" fillId="0" borderId="33" xfId="34" applyFont="1" applyFill="1" applyBorder="1" applyAlignment="1">
      <alignment horizontal="left" vertical="center" wrapText="1"/>
    </xf>
    <xf numFmtId="0" fontId="3" fillId="0" borderId="34" xfId="34" applyFont="1" applyFill="1" applyBorder="1" applyAlignment="1">
      <alignment horizontal="left" vertical="center" wrapText="1"/>
    </xf>
    <xf numFmtId="0" fontId="3" fillId="0" borderId="35" xfId="34" applyFont="1" applyFill="1" applyBorder="1" applyAlignment="1">
      <alignment horizontal="left" vertical="center" wrapText="1"/>
    </xf>
    <xf numFmtId="3" fontId="33" fillId="0" borderId="45" xfId="35" applyNumberFormat="1" applyFont="1" applyBorder="1" applyAlignment="1">
      <alignment horizontal="center" vertical="center"/>
    </xf>
    <xf numFmtId="0" fontId="33" fillId="0" borderId="46" xfId="35" applyFont="1" applyBorder="1" applyAlignment="1">
      <alignment horizontal="center" vertical="center"/>
    </xf>
    <xf numFmtId="0" fontId="33" fillId="0" borderId="47" xfId="35" applyFont="1" applyBorder="1" applyAlignment="1">
      <alignment horizontal="center" vertical="center"/>
    </xf>
    <xf numFmtId="0" fontId="27" fillId="0" borderId="32" xfId="26" applyFont="1" applyFill="1" applyBorder="1" applyAlignment="1">
      <alignment horizontal="center" textRotation="90" wrapText="1"/>
    </xf>
    <xf numFmtId="0" fontId="27" fillId="0" borderId="16" xfId="26" applyFont="1" applyFill="1" applyBorder="1" applyAlignment="1">
      <alignment horizontal="center" textRotation="90" wrapText="1"/>
    </xf>
    <xf numFmtId="0" fontId="27" fillId="0" borderId="29" xfId="26" applyFont="1" applyFill="1" applyBorder="1" applyAlignment="1">
      <alignment horizontal="center" vertical="center" wrapText="1"/>
    </xf>
    <xf numFmtId="0" fontId="27" fillId="0" borderId="30" xfId="26" applyFont="1" applyFill="1" applyBorder="1" applyAlignment="1">
      <alignment horizontal="center" vertical="center" wrapText="1"/>
    </xf>
    <xf numFmtId="0" fontId="27" fillId="0" borderId="31" xfId="26" applyFont="1" applyFill="1" applyBorder="1" applyAlignment="1">
      <alignment horizontal="center" vertical="center" wrapText="1"/>
    </xf>
    <xf numFmtId="0" fontId="45" fillId="0" borderId="29" xfId="26" applyFont="1" applyFill="1" applyBorder="1" applyAlignment="1">
      <alignment horizontal="center" vertical="center" wrapText="1"/>
    </xf>
    <xf numFmtId="0" fontId="45" fillId="0" borderId="30" xfId="26" applyFont="1" applyFill="1" applyBorder="1" applyAlignment="1">
      <alignment horizontal="center" vertical="center" wrapText="1"/>
    </xf>
    <xf numFmtId="0" fontId="45" fillId="0" borderId="39" xfId="26" applyFont="1" applyFill="1" applyBorder="1" applyAlignment="1">
      <alignment horizontal="center" vertical="center" wrapText="1"/>
    </xf>
  </cellXfs>
  <cellStyles count="85">
    <cellStyle name=" 1" xfId="1"/>
    <cellStyle name="Accent1 - 20%" xfId="2"/>
    <cellStyle name="Accent1 - 40%" xfId="3"/>
    <cellStyle name="Accent1 - 60%" xfId="4"/>
    <cellStyle name="Accent2 - 20%" xfId="5"/>
    <cellStyle name="Accent2 - 40%" xfId="6"/>
    <cellStyle name="Accent2 - 60%" xfId="7"/>
    <cellStyle name="Accent3 - 20%" xfId="8"/>
    <cellStyle name="Accent3 - 40%" xfId="9"/>
    <cellStyle name="Accent3 - 60%" xfId="10"/>
    <cellStyle name="Accent4 - 20%" xfId="11"/>
    <cellStyle name="Accent4 - 40%" xfId="12"/>
    <cellStyle name="Accent4 - 60%" xfId="13"/>
    <cellStyle name="Accent5 - 20%" xfId="14"/>
    <cellStyle name="Accent5 - 40%" xfId="15"/>
    <cellStyle name="Accent5 - 60%" xfId="16"/>
    <cellStyle name="Accent6 - 20%" xfId="17"/>
    <cellStyle name="Accent6 - 40%" xfId="18"/>
    <cellStyle name="Accent6 - 60%" xfId="19"/>
    <cellStyle name="Emphasis 1" xfId="20"/>
    <cellStyle name="Emphasis 2" xfId="21"/>
    <cellStyle name="Emphasis 3" xfId="22"/>
    <cellStyle name="exo" xfId="23"/>
    <cellStyle name="Hyperlink" xfId="24" builtinId="8"/>
    <cellStyle name="Koefic." xfId="25"/>
    <cellStyle name="Normal" xfId="0" builtinId="0"/>
    <cellStyle name="Normal 2" xfId="26"/>
    <cellStyle name="Normal 3" xfId="27"/>
    <cellStyle name="Normal 4" xfId="28"/>
    <cellStyle name="Normal 5" xfId="29"/>
    <cellStyle name="Normal 6" xfId="30"/>
    <cellStyle name="Normal 7" xfId="31"/>
    <cellStyle name="Parastais 13" xfId="32"/>
    <cellStyle name="Parastais 2" xfId="33"/>
    <cellStyle name="Parastais_FMLikp01_p05_221205_pap_afp_makp" xfId="34"/>
    <cellStyle name="Parastais_TM_2007groz 2 lasijums (1)" xfId="35"/>
    <cellStyle name="Percent 2" xfId="36"/>
    <cellStyle name="Pie??m." xfId="37"/>
    <cellStyle name="SAPBEXaggData" xfId="38"/>
    <cellStyle name="SAPBEXaggDataEmph" xfId="39"/>
    <cellStyle name="SAPBEXaggItem" xfId="40"/>
    <cellStyle name="SAPBEXaggItemX" xfId="41"/>
    <cellStyle name="SAPBEXchaText" xfId="42"/>
    <cellStyle name="SAPBEXexcBad7" xfId="43"/>
    <cellStyle name="SAPBEXexcBad8" xfId="44"/>
    <cellStyle name="SAPBEXexcBad9" xfId="45"/>
    <cellStyle name="SAPBEXexcCritical4" xfId="46"/>
    <cellStyle name="SAPBEXexcCritical5" xfId="47"/>
    <cellStyle name="SAPBEXexcCritical6" xfId="48"/>
    <cellStyle name="SAPBEXexcGood1" xfId="49"/>
    <cellStyle name="SAPBEXexcGood2" xfId="50"/>
    <cellStyle name="SAPBEXexcGood3" xfId="51"/>
    <cellStyle name="SAPBEXfilterDrill" xfId="52"/>
    <cellStyle name="SAPBEXfilterItem" xfId="53"/>
    <cellStyle name="SAPBEXfilterText" xfId="54"/>
    <cellStyle name="SAPBEXformats" xfId="55"/>
    <cellStyle name="SAPBEXheaderItem" xfId="56"/>
    <cellStyle name="SAPBEXheaderText" xfId="57"/>
    <cellStyle name="SAPBEXHLevel0" xfId="58"/>
    <cellStyle name="SAPBEXHLevel0X" xfId="59"/>
    <cellStyle name="SAPBEXHLevel1" xfId="60"/>
    <cellStyle name="SAPBEXHLevel1X" xfId="61"/>
    <cellStyle name="SAPBEXHLevel2" xfId="62"/>
    <cellStyle name="SAPBEXHLevel2X" xfId="63"/>
    <cellStyle name="SAPBEXHLevel3" xfId="64"/>
    <cellStyle name="SAPBEXHLevel3 2" xfId="65"/>
    <cellStyle name="SAPBEXHLevel3X" xfId="66"/>
    <cellStyle name="SAPBEXinputData" xfId="67"/>
    <cellStyle name="SAPBEXresData" xfId="68"/>
    <cellStyle name="SAPBEXresDataEmph" xfId="69"/>
    <cellStyle name="SAPBEXresItem" xfId="70"/>
    <cellStyle name="SAPBEXresItemX" xfId="71"/>
    <cellStyle name="SAPBEXstdData" xfId="72"/>
    <cellStyle name="SAPBEXstdData 2" xfId="73"/>
    <cellStyle name="SAPBEXstdData 2 2" xfId="74"/>
    <cellStyle name="SAPBEXstdDataEmph" xfId="75"/>
    <cellStyle name="SAPBEXstdItem" xfId="76"/>
    <cellStyle name="SAPBEXstdItem 2" xfId="77"/>
    <cellStyle name="SAPBEXstdItemX" xfId="78"/>
    <cellStyle name="SAPBEXtitle" xfId="79"/>
    <cellStyle name="SAPBEXundefined" xfId="80"/>
    <cellStyle name="Sheet Title" xfId="81"/>
    <cellStyle name="Stils 1" xfId="82"/>
    <cellStyle name="Style 1" xfId="83"/>
    <cellStyle name="V?st." xfId="8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_redirect$/Documents%20and%20Settings/bd-adija/Local%20Settings/Temporary%20Internet%20Files/Content.Outlook/U63RD855/MK_izdev_samaz_2las_2009_31%2010%2008_arES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ina.praudina@vm.gov.lv" TargetMode="External"/></Relationships>
</file>

<file path=xl/worksheets/sheet1.xml><?xml version="1.0" encoding="utf-8"?>
<worksheet xmlns="http://schemas.openxmlformats.org/spreadsheetml/2006/main" xmlns:r="http://schemas.openxmlformats.org/officeDocument/2006/relationships">
  <sheetPr>
    <tabColor rgb="FFFF0000"/>
  </sheetPr>
  <dimension ref="A1:AL29"/>
  <sheetViews>
    <sheetView tabSelected="1" topLeftCell="A22" zoomScaleNormal="100" workbookViewId="0">
      <selection activeCell="B27" sqref="B27"/>
    </sheetView>
  </sheetViews>
  <sheetFormatPr defaultRowHeight="15.75"/>
  <cols>
    <col min="1" max="1" width="11" style="4" customWidth="1"/>
    <col min="2" max="2" width="9" style="4" customWidth="1"/>
    <col min="3" max="5" width="7.28515625" style="5" bestFit="1" customWidth="1"/>
    <col min="6" max="6" width="6.140625" style="5" bestFit="1" customWidth="1"/>
    <col min="7" max="9" width="7.28515625" style="5" bestFit="1" customWidth="1"/>
    <col min="10" max="10" width="6.140625" style="5" bestFit="1" customWidth="1"/>
    <col min="11" max="13" width="7.28515625" style="5" bestFit="1" customWidth="1"/>
    <col min="14" max="14" width="6.140625" style="5" bestFit="1" customWidth="1"/>
    <col min="15" max="15" width="9" style="5" bestFit="1" customWidth="1"/>
    <col min="16" max="16" width="7.28515625" style="5" bestFit="1" customWidth="1"/>
    <col min="17" max="17" width="9" style="5" bestFit="1" customWidth="1"/>
    <col min="18" max="18" width="4.28515625" style="5" customWidth="1"/>
    <col min="19" max="19" width="5.5703125" style="5" customWidth="1"/>
    <col min="20" max="20" width="5.140625" style="5" customWidth="1"/>
    <col min="21" max="21" width="5.85546875" style="5" customWidth="1"/>
    <col min="22" max="22" width="4.42578125" style="5" customWidth="1"/>
    <col min="23" max="23" width="5.85546875" style="5" customWidth="1"/>
    <col min="24" max="24" width="5.28515625" style="5" customWidth="1"/>
    <col min="25" max="25" width="5.85546875" style="5" customWidth="1"/>
    <col min="26" max="26" width="4.140625" style="5" customWidth="1"/>
    <col min="27" max="27" width="5.85546875" style="5" customWidth="1"/>
    <col min="28" max="28" width="5" style="5" customWidth="1"/>
    <col min="29" max="29" width="5.85546875" style="5" customWidth="1"/>
    <col min="30" max="30" width="4.5703125" style="5" customWidth="1"/>
    <col min="31" max="31" width="5.85546875" style="5" customWidth="1"/>
    <col min="32" max="32" width="5.140625" style="5" customWidth="1"/>
    <col min="33" max="33" width="5.85546875" style="5" customWidth="1"/>
    <col min="34" max="34" width="4.5703125" style="5" customWidth="1"/>
    <col min="35" max="35" width="6.85546875" style="5" customWidth="1"/>
    <col min="36" max="36" width="5.85546875" style="5" customWidth="1"/>
    <col min="37" max="37" width="6.7109375" style="5" customWidth="1"/>
    <col min="38" max="16384" width="9.140625" style="1"/>
  </cols>
  <sheetData>
    <row r="1" spans="1:38" ht="43.5" customHeight="1" thickBot="1">
      <c r="A1" s="25"/>
      <c r="Q1" s="53" t="s">
        <v>18</v>
      </c>
      <c r="R1" s="53"/>
      <c r="S1" s="53"/>
      <c r="T1" s="53"/>
      <c r="U1" s="53"/>
      <c r="V1" s="53"/>
      <c r="W1" s="53"/>
      <c r="X1" s="53"/>
      <c r="Y1" s="53"/>
      <c r="Z1" s="53"/>
      <c r="AA1" s="53"/>
      <c r="AB1" s="53"/>
      <c r="AC1" s="53"/>
      <c r="AD1" s="53"/>
      <c r="AE1" s="53"/>
      <c r="AF1" s="53"/>
      <c r="AG1" s="53"/>
      <c r="AH1" s="53"/>
      <c r="AI1" s="53"/>
      <c r="AJ1" s="53"/>
      <c r="AK1" s="53"/>
    </row>
    <row r="2" spans="1:38" ht="14.25" customHeight="1" thickBot="1">
      <c r="A2" s="79" t="s">
        <v>25</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1"/>
    </row>
    <row r="3" spans="1:38" s="2" customFormat="1" ht="33.75" customHeight="1" thickTop="1" thickBot="1">
      <c r="A3" s="46"/>
      <c r="B3" s="63" t="s">
        <v>15</v>
      </c>
      <c r="C3" s="57" t="s">
        <v>5</v>
      </c>
      <c r="D3" s="58"/>
      <c r="E3" s="58"/>
      <c r="F3" s="59"/>
      <c r="G3" s="57" t="s">
        <v>6</v>
      </c>
      <c r="H3" s="58"/>
      <c r="I3" s="58"/>
      <c r="J3" s="59"/>
      <c r="K3" s="57" t="s">
        <v>7</v>
      </c>
      <c r="L3" s="58"/>
      <c r="M3" s="58"/>
      <c r="N3" s="59"/>
      <c r="O3" s="57" t="s">
        <v>8</v>
      </c>
      <c r="P3" s="58"/>
      <c r="Q3" s="58"/>
      <c r="R3" s="59"/>
      <c r="S3" s="57" t="s">
        <v>9</v>
      </c>
      <c r="T3" s="58"/>
      <c r="U3" s="58"/>
      <c r="V3" s="59"/>
      <c r="W3" s="57" t="s">
        <v>10</v>
      </c>
      <c r="X3" s="58"/>
      <c r="Y3" s="58"/>
      <c r="Z3" s="59"/>
      <c r="AA3" s="57" t="s">
        <v>11</v>
      </c>
      <c r="AB3" s="58"/>
      <c r="AC3" s="58"/>
      <c r="AD3" s="59"/>
      <c r="AE3" s="57" t="s">
        <v>12</v>
      </c>
      <c r="AF3" s="58"/>
      <c r="AG3" s="58"/>
      <c r="AH3" s="58"/>
      <c r="AI3" s="76" t="s">
        <v>16</v>
      </c>
      <c r="AJ3" s="77"/>
      <c r="AK3" s="77"/>
      <c r="AL3" s="78"/>
    </row>
    <row r="4" spans="1:38" s="3" customFormat="1" ht="223.5" customHeight="1" thickTop="1" thickBot="1">
      <c r="A4" s="47" t="s">
        <v>17</v>
      </c>
      <c r="B4" s="64"/>
      <c r="C4" s="6" t="s">
        <v>36</v>
      </c>
      <c r="D4" s="7" t="s">
        <v>1</v>
      </c>
      <c r="E4" s="8" t="s">
        <v>35</v>
      </c>
      <c r="F4" s="9" t="s">
        <v>2</v>
      </c>
      <c r="G4" s="6" t="s">
        <v>36</v>
      </c>
      <c r="H4" s="7" t="s">
        <v>1</v>
      </c>
      <c r="I4" s="8" t="s">
        <v>35</v>
      </c>
      <c r="J4" s="9" t="s">
        <v>2</v>
      </c>
      <c r="K4" s="6" t="s">
        <v>36</v>
      </c>
      <c r="L4" s="7" t="s">
        <v>1</v>
      </c>
      <c r="M4" s="8" t="s">
        <v>35</v>
      </c>
      <c r="N4" s="9" t="s">
        <v>2</v>
      </c>
      <c r="O4" s="6" t="s">
        <v>36</v>
      </c>
      <c r="P4" s="7" t="s">
        <v>1</v>
      </c>
      <c r="Q4" s="8" t="s">
        <v>35</v>
      </c>
      <c r="R4" s="9" t="s">
        <v>2</v>
      </c>
      <c r="S4" s="6" t="s">
        <v>36</v>
      </c>
      <c r="T4" s="7" t="s">
        <v>1</v>
      </c>
      <c r="U4" s="8" t="s">
        <v>35</v>
      </c>
      <c r="V4" s="9" t="s">
        <v>2</v>
      </c>
      <c r="W4" s="6" t="s">
        <v>36</v>
      </c>
      <c r="X4" s="7" t="s">
        <v>1</v>
      </c>
      <c r="Y4" s="8" t="s">
        <v>35</v>
      </c>
      <c r="Z4" s="9" t="s">
        <v>2</v>
      </c>
      <c r="AA4" s="6" t="s">
        <v>36</v>
      </c>
      <c r="AB4" s="7" t="s">
        <v>1</v>
      </c>
      <c r="AC4" s="8" t="s">
        <v>35</v>
      </c>
      <c r="AD4" s="9" t="s">
        <v>2</v>
      </c>
      <c r="AE4" s="6" t="s">
        <v>36</v>
      </c>
      <c r="AF4" s="7" t="s">
        <v>1</v>
      </c>
      <c r="AG4" s="8" t="s">
        <v>35</v>
      </c>
      <c r="AH4" s="9" t="s">
        <v>2</v>
      </c>
      <c r="AI4" s="6" t="s">
        <v>36</v>
      </c>
      <c r="AJ4" s="7" t="s">
        <v>1</v>
      </c>
      <c r="AK4" s="8" t="s">
        <v>35</v>
      </c>
      <c r="AL4" s="52" t="s">
        <v>37</v>
      </c>
    </row>
    <row r="5" spans="1:38" s="2" customFormat="1" ht="17.25" thickTop="1" thickBot="1">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5"/>
    </row>
    <row r="6" spans="1:38" s="2" customFormat="1" ht="39.75" thickTop="1" thickBot="1">
      <c r="A6" s="40" t="s">
        <v>27</v>
      </c>
      <c r="B6" s="10">
        <v>1099</v>
      </c>
      <c r="C6" s="11">
        <v>94.16</v>
      </c>
      <c r="D6" s="12">
        <f>C6*24.09%</f>
        <v>22.683143999999999</v>
      </c>
      <c r="E6" s="12">
        <f>C6+D6</f>
        <v>116.843144</v>
      </c>
      <c r="F6" s="13">
        <f>C6/B6*100</f>
        <v>8.5677888989990905</v>
      </c>
      <c r="G6" s="11">
        <v>40.36</v>
      </c>
      <c r="H6" s="12">
        <f>G6*24.09%</f>
        <v>9.7227239999999995</v>
      </c>
      <c r="I6" s="12">
        <f>G6+H6</f>
        <v>50.082723999999999</v>
      </c>
      <c r="J6" s="13">
        <f>G6/B6*100</f>
        <v>3.6724294813466782</v>
      </c>
      <c r="K6" s="11">
        <v>107.61</v>
      </c>
      <c r="L6" s="12">
        <f>K6*24.09%</f>
        <v>25.923248999999998</v>
      </c>
      <c r="M6" s="12">
        <f>K6+L6</f>
        <v>133.53324900000001</v>
      </c>
      <c r="N6" s="13">
        <f>K6/B6*100</f>
        <v>9.7916287534121924</v>
      </c>
      <c r="O6" s="11">
        <v>26.91</v>
      </c>
      <c r="P6" s="12">
        <f>O6*24.09%</f>
        <v>6.4826189999999997</v>
      </c>
      <c r="Q6" s="12">
        <f>O6+P6</f>
        <v>33.392618999999996</v>
      </c>
      <c r="R6" s="13">
        <f>O6/B6*100</f>
        <v>2.4485896269335758</v>
      </c>
      <c r="S6" s="11">
        <v>53.81</v>
      </c>
      <c r="T6" s="12">
        <f>S6*24.09%</f>
        <v>12.962829000000001</v>
      </c>
      <c r="U6" s="12">
        <f>S6+T6</f>
        <v>66.772829000000002</v>
      </c>
      <c r="V6" s="13">
        <f>S6/B6*100</f>
        <v>4.896269335759782</v>
      </c>
      <c r="W6" s="11">
        <v>94.17</v>
      </c>
      <c r="X6" s="12">
        <f>W6*24.09%</f>
        <v>22.685553000000002</v>
      </c>
      <c r="Y6" s="12">
        <f>W6+X6</f>
        <v>116.855553</v>
      </c>
      <c r="Z6" s="13">
        <f>W6/B6*100</f>
        <v>8.568698817106462</v>
      </c>
      <c r="AA6" s="11">
        <v>107.62</v>
      </c>
      <c r="AB6" s="12">
        <f>AA6*24.09%</f>
        <v>25.925658000000002</v>
      </c>
      <c r="AC6" s="12">
        <f>AA6+AB6</f>
        <v>133.545658</v>
      </c>
      <c r="AD6" s="13">
        <f>AA6/B6*100</f>
        <v>9.7925386715195639</v>
      </c>
      <c r="AE6" s="11">
        <v>69.95</v>
      </c>
      <c r="AF6" s="12">
        <f>AE6*24.09%</f>
        <v>16.850955000000003</v>
      </c>
      <c r="AG6" s="12">
        <f>AE6+AF6</f>
        <v>86.800955000000002</v>
      </c>
      <c r="AH6" s="13">
        <f>AE6/B6*100</f>
        <v>6.3648771610555057</v>
      </c>
      <c r="AI6" s="14">
        <f t="shared" ref="AI6:AK7" si="0">SUM(C6,G6,K6,O6,S6,W6,AA6,AE6)</f>
        <v>594.59000000000015</v>
      </c>
      <c r="AJ6" s="14">
        <f t="shared" si="0"/>
        <v>143.23673099999999</v>
      </c>
      <c r="AK6" s="16">
        <f t="shared" si="0"/>
        <v>737.826731</v>
      </c>
      <c r="AL6" s="82">
        <v>1232</v>
      </c>
    </row>
    <row r="7" spans="1:38" s="2" customFormat="1" ht="52.5" thickTop="1" thickBot="1">
      <c r="A7" s="41" t="s">
        <v>28</v>
      </c>
      <c r="B7" s="24">
        <v>531</v>
      </c>
      <c r="C7" s="11">
        <v>51</v>
      </c>
      <c r="D7" s="12">
        <f>C7*24.09%</f>
        <v>12.2859</v>
      </c>
      <c r="E7" s="12">
        <f>C7+D7</f>
        <v>63.285899999999998</v>
      </c>
      <c r="F7" s="13">
        <f>C7/B7*100</f>
        <v>9.6045197740112993</v>
      </c>
      <c r="G7" s="11">
        <v>34</v>
      </c>
      <c r="H7" s="12">
        <f>G7*24.09%</f>
        <v>8.1905999999999999</v>
      </c>
      <c r="I7" s="12">
        <f>G7+H7</f>
        <v>42.190600000000003</v>
      </c>
      <c r="J7" s="13">
        <f>G7/B7*100</f>
        <v>6.4030131826741998</v>
      </c>
      <c r="K7" s="11">
        <v>68</v>
      </c>
      <c r="L7" s="12">
        <f>K7*24.09%</f>
        <v>16.3812</v>
      </c>
      <c r="M7" s="12">
        <f>K7+L7</f>
        <v>84.381200000000007</v>
      </c>
      <c r="N7" s="13">
        <f>K7/B7*100</f>
        <v>12.8060263653484</v>
      </c>
      <c r="O7" s="11">
        <v>17</v>
      </c>
      <c r="P7" s="12">
        <f>O7*24.09%</f>
        <v>4.0952999999999999</v>
      </c>
      <c r="Q7" s="12">
        <f>O7+P7</f>
        <v>21.095300000000002</v>
      </c>
      <c r="R7" s="13">
        <f>O7/B7*100</f>
        <v>3.2015065913370999</v>
      </c>
      <c r="S7" s="11">
        <v>51</v>
      </c>
      <c r="T7" s="12">
        <f>S7*24.09%</f>
        <v>12.2859</v>
      </c>
      <c r="U7" s="12">
        <f>S7+T7</f>
        <v>63.285899999999998</v>
      </c>
      <c r="V7" s="13">
        <f>S7/B7*100</f>
        <v>9.6045197740112993</v>
      </c>
      <c r="W7" s="11">
        <v>51</v>
      </c>
      <c r="X7" s="12">
        <f>W7*24.09%</f>
        <v>12.2859</v>
      </c>
      <c r="Y7" s="12">
        <f>W7+X7</f>
        <v>63.285899999999998</v>
      </c>
      <c r="Z7" s="13">
        <f>W7/B7*100</f>
        <v>9.6045197740112993</v>
      </c>
      <c r="AA7" s="11">
        <v>68</v>
      </c>
      <c r="AB7" s="12">
        <f>AA7*24.09%</f>
        <v>16.3812</v>
      </c>
      <c r="AC7" s="12">
        <f>AA7+AB7</f>
        <v>84.381200000000007</v>
      </c>
      <c r="AD7" s="13">
        <f>AA7/B7*100</f>
        <v>12.8060263653484</v>
      </c>
      <c r="AE7" s="11">
        <v>57.8</v>
      </c>
      <c r="AF7" s="12">
        <f>AE7*24.09%</f>
        <v>13.924019999999999</v>
      </c>
      <c r="AG7" s="12">
        <f>AE7+AF7</f>
        <v>71.724019999999996</v>
      </c>
      <c r="AH7" s="13">
        <f>AE7/B7*100</f>
        <v>10.885122410546138</v>
      </c>
      <c r="AI7" s="14">
        <f t="shared" si="0"/>
        <v>397.8</v>
      </c>
      <c r="AJ7" s="14">
        <f t="shared" si="0"/>
        <v>95.830020000000005</v>
      </c>
      <c r="AK7" s="50">
        <f t="shared" si="0"/>
        <v>493.63002000000006</v>
      </c>
      <c r="AL7" s="83"/>
    </row>
    <row r="8" spans="1:38" s="15" customFormat="1" ht="25.5" customHeight="1" thickTop="1" thickBot="1">
      <c r="A8" s="61" t="s">
        <v>13</v>
      </c>
      <c r="B8" s="62"/>
      <c r="C8" s="48">
        <f t="shared" ref="C8:AK8" si="1">SUM(C6:C7)</f>
        <v>145.16</v>
      </c>
      <c r="D8" s="48">
        <f t="shared" si="1"/>
        <v>34.969043999999997</v>
      </c>
      <c r="E8" s="48">
        <f t="shared" si="1"/>
        <v>180.12904399999999</v>
      </c>
      <c r="F8" s="49" t="s">
        <v>14</v>
      </c>
      <c r="G8" s="48">
        <f t="shared" si="1"/>
        <v>74.36</v>
      </c>
      <c r="H8" s="48">
        <f t="shared" si="1"/>
        <v>17.913323999999999</v>
      </c>
      <c r="I8" s="48">
        <f t="shared" si="1"/>
        <v>92.273324000000002</v>
      </c>
      <c r="J8" s="49" t="s">
        <v>14</v>
      </c>
      <c r="K8" s="48">
        <f t="shared" si="1"/>
        <v>175.61</v>
      </c>
      <c r="L8" s="48">
        <f t="shared" si="1"/>
        <v>42.304448999999998</v>
      </c>
      <c r="M8" s="48">
        <f t="shared" si="1"/>
        <v>217.91444900000002</v>
      </c>
      <c r="N8" s="49" t="s">
        <v>14</v>
      </c>
      <c r="O8" s="48">
        <f t="shared" si="1"/>
        <v>43.91</v>
      </c>
      <c r="P8" s="48">
        <f t="shared" si="1"/>
        <v>10.577919</v>
      </c>
      <c r="Q8" s="48">
        <f t="shared" si="1"/>
        <v>54.487918999999998</v>
      </c>
      <c r="R8" s="49" t="s">
        <v>14</v>
      </c>
      <c r="S8" s="48">
        <f t="shared" si="1"/>
        <v>104.81</v>
      </c>
      <c r="T8" s="48">
        <f t="shared" si="1"/>
        <v>25.248729000000001</v>
      </c>
      <c r="U8" s="48">
        <f t="shared" si="1"/>
        <v>130.058729</v>
      </c>
      <c r="V8" s="49" t="s">
        <v>14</v>
      </c>
      <c r="W8" s="48">
        <f t="shared" si="1"/>
        <v>145.17000000000002</v>
      </c>
      <c r="X8" s="48">
        <f t="shared" si="1"/>
        <v>34.971453000000004</v>
      </c>
      <c r="Y8" s="48">
        <f t="shared" si="1"/>
        <v>180.14145300000001</v>
      </c>
      <c r="Z8" s="49" t="s">
        <v>14</v>
      </c>
      <c r="AA8" s="48">
        <f t="shared" si="1"/>
        <v>175.62</v>
      </c>
      <c r="AB8" s="48">
        <f t="shared" si="1"/>
        <v>42.306858000000005</v>
      </c>
      <c r="AC8" s="48">
        <f t="shared" si="1"/>
        <v>217.92685800000001</v>
      </c>
      <c r="AD8" s="49" t="s">
        <v>14</v>
      </c>
      <c r="AE8" s="48">
        <f t="shared" si="1"/>
        <v>127.75</v>
      </c>
      <c r="AF8" s="48">
        <f t="shared" si="1"/>
        <v>30.774975000000001</v>
      </c>
      <c r="AG8" s="48">
        <f t="shared" si="1"/>
        <v>158.52497499999998</v>
      </c>
      <c r="AH8" s="49" t="s">
        <v>14</v>
      </c>
      <c r="AI8" s="48">
        <f t="shared" si="1"/>
        <v>992.3900000000001</v>
      </c>
      <c r="AJ8" s="48">
        <f t="shared" si="1"/>
        <v>239.06675100000001</v>
      </c>
      <c r="AK8" s="51">
        <f t="shared" si="1"/>
        <v>1231.4567510000002</v>
      </c>
      <c r="AL8" s="84"/>
    </row>
    <row r="9" spans="1:38" s="15" customFormat="1" ht="18" customHeight="1">
      <c r="A9" s="54" t="s">
        <v>34</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row>
    <row r="10" spans="1:38" ht="235.5" customHeight="1">
      <c r="A10" s="60" t="s">
        <v>32</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row>
    <row r="11" spans="1:38" ht="45" customHeight="1">
      <c r="A11" s="56" t="s">
        <v>29</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row>
    <row r="12" spans="1:38" ht="60" customHeight="1" thickBot="1">
      <c r="A12" s="55" t="s">
        <v>30</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row>
    <row r="13" spans="1:38" ht="39" customHeight="1" thickBot="1">
      <c r="A13" s="67" t="s">
        <v>26</v>
      </c>
      <c r="B13" s="68"/>
      <c r="C13" s="68"/>
      <c r="D13" s="68"/>
      <c r="E13" s="68"/>
      <c r="F13" s="68"/>
      <c r="G13" s="68"/>
      <c r="H13" s="68"/>
      <c r="I13" s="68"/>
      <c r="J13" s="68"/>
      <c r="K13" s="68"/>
      <c r="L13" s="68"/>
      <c r="M13" s="68"/>
      <c r="N13" s="68"/>
      <c r="O13" s="68"/>
      <c r="P13" s="68"/>
      <c r="Q13" s="69"/>
    </row>
    <row r="14" spans="1:38" ht="16.5" customHeight="1" thickTop="1" thickBot="1">
      <c r="A14" s="43"/>
      <c r="B14" s="85" t="s">
        <v>15</v>
      </c>
      <c r="C14" s="87" t="s">
        <v>0</v>
      </c>
      <c r="D14" s="88"/>
      <c r="E14" s="88"/>
      <c r="F14" s="89"/>
      <c r="G14" s="87" t="s">
        <v>3</v>
      </c>
      <c r="H14" s="88"/>
      <c r="I14" s="88"/>
      <c r="J14" s="89"/>
      <c r="K14" s="87" t="s">
        <v>4</v>
      </c>
      <c r="L14" s="88"/>
      <c r="M14" s="88"/>
      <c r="N14" s="89"/>
      <c r="O14" s="90" t="s">
        <v>24</v>
      </c>
      <c r="P14" s="91"/>
      <c r="Q14" s="92"/>
    </row>
    <row r="15" spans="1:38" ht="213" customHeight="1" thickTop="1" thickBot="1">
      <c r="A15" s="44" t="s">
        <v>17</v>
      </c>
      <c r="B15" s="86"/>
      <c r="C15" s="6" t="s">
        <v>36</v>
      </c>
      <c r="D15" s="7" t="s">
        <v>1</v>
      </c>
      <c r="E15" s="8" t="s">
        <v>35</v>
      </c>
      <c r="F15" s="9" t="s">
        <v>2</v>
      </c>
      <c r="G15" s="6" t="s">
        <v>36</v>
      </c>
      <c r="H15" s="7" t="s">
        <v>1</v>
      </c>
      <c r="I15" s="8" t="s">
        <v>35</v>
      </c>
      <c r="J15" s="9" t="s">
        <v>2</v>
      </c>
      <c r="K15" s="6" t="s">
        <v>36</v>
      </c>
      <c r="L15" s="7" t="s">
        <v>1</v>
      </c>
      <c r="M15" s="8" t="s">
        <v>35</v>
      </c>
      <c r="N15" s="9" t="s">
        <v>2</v>
      </c>
      <c r="O15" s="6" t="s">
        <v>36</v>
      </c>
      <c r="P15" s="8" t="s">
        <v>1</v>
      </c>
      <c r="Q15" s="45" t="s">
        <v>35</v>
      </c>
    </row>
    <row r="16" spans="1:38" ht="16.5" thickTop="1" thickBot="1">
      <c r="A16" s="70"/>
      <c r="B16" s="71"/>
      <c r="C16" s="71"/>
      <c r="D16" s="71"/>
      <c r="E16" s="71"/>
      <c r="F16" s="71"/>
      <c r="G16" s="71"/>
      <c r="H16" s="71"/>
      <c r="I16" s="71"/>
      <c r="J16" s="71"/>
      <c r="K16" s="71"/>
      <c r="L16" s="71"/>
      <c r="M16" s="71"/>
      <c r="N16" s="71"/>
      <c r="O16" s="71"/>
      <c r="P16" s="71"/>
      <c r="Q16" s="72"/>
    </row>
    <row r="17" spans="1:37" ht="44.25" thickTop="1" thickBot="1">
      <c r="A17" s="28" t="s">
        <v>27</v>
      </c>
      <c r="B17" s="23">
        <v>1099</v>
      </c>
      <c r="C17" s="22">
        <v>297.95999999999998</v>
      </c>
      <c r="D17" s="19">
        <f>ROUND(C17*0.2359,2)</f>
        <v>70.290000000000006</v>
      </c>
      <c r="E17" s="19">
        <f>C17+D17</f>
        <v>368.25</v>
      </c>
      <c r="F17" s="20">
        <f>C17/B17*100</f>
        <v>27.11191992720655</v>
      </c>
      <c r="G17" s="18">
        <v>297.95999999999998</v>
      </c>
      <c r="H17" s="19">
        <f>ROUND(G17*0.2359,2)</f>
        <v>70.290000000000006</v>
      </c>
      <c r="I17" s="19">
        <f>G17+H17</f>
        <v>368.25</v>
      </c>
      <c r="J17" s="20">
        <f>G17/B17*100</f>
        <v>27.11191992720655</v>
      </c>
      <c r="K17" s="18">
        <v>287.13</v>
      </c>
      <c r="L17" s="19">
        <f>ROUND(K17*0.2359,2)</f>
        <v>67.73</v>
      </c>
      <c r="M17" s="19">
        <f>K17+L17</f>
        <v>354.86</v>
      </c>
      <c r="N17" s="20">
        <f>K17/B17*100</f>
        <v>26.126478616924476</v>
      </c>
      <c r="O17" s="21">
        <f t="shared" ref="O17:Q18" si="2">SUM(C17,G17,K17)</f>
        <v>883.05</v>
      </c>
      <c r="P17" s="21">
        <f t="shared" si="2"/>
        <v>208.31</v>
      </c>
      <c r="Q17" s="29">
        <f t="shared" si="2"/>
        <v>1091.3600000000001</v>
      </c>
    </row>
    <row r="18" spans="1:37" ht="58.5" thickTop="1" thickBot="1">
      <c r="A18" s="30" t="s">
        <v>28</v>
      </c>
      <c r="B18" s="31">
        <v>531</v>
      </c>
      <c r="C18" s="32">
        <v>159.30000000000001</v>
      </c>
      <c r="D18" s="33">
        <f>ROUND(C18*0.2359,2)</f>
        <v>37.58</v>
      </c>
      <c r="E18" s="33">
        <f>C18+D18</f>
        <v>196.88</v>
      </c>
      <c r="F18" s="34">
        <f>C18/B18*100</f>
        <v>30.000000000000004</v>
      </c>
      <c r="G18" s="35">
        <v>159.30000000000001</v>
      </c>
      <c r="H18" s="33">
        <f>ROUND(G18*0.2359,2)</f>
        <v>37.58</v>
      </c>
      <c r="I18" s="33">
        <f>G18+H18</f>
        <v>196.88</v>
      </c>
      <c r="J18" s="34">
        <f>G18/B18*100</f>
        <v>30.000000000000004</v>
      </c>
      <c r="K18" s="35">
        <v>159.30000000000001</v>
      </c>
      <c r="L18" s="33">
        <f>ROUND(K18*0.2359,2)</f>
        <v>37.58</v>
      </c>
      <c r="M18" s="33">
        <f>K18+L18</f>
        <v>196.88</v>
      </c>
      <c r="N18" s="34">
        <f>K18/B18*100</f>
        <v>30.000000000000004</v>
      </c>
      <c r="O18" s="36">
        <f t="shared" si="2"/>
        <v>477.90000000000003</v>
      </c>
      <c r="P18" s="36">
        <f t="shared" si="2"/>
        <v>112.74</v>
      </c>
      <c r="Q18" s="37">
        <f t="shared" si="2"/>
        <v>590.64</v>
      </c>
    </row>
    <row r="19" spans="1:37" ht="15" thickBot="1">
      <c r="A19" s="65" t="s">
        <v>13</v>
      </c>
      <c r="B19" s="65"/>
      <c r="C19" s="26">
        <f>SUM(C17:C18)</f>
        <v>457.26</v>
      </c>
      <c r="D19" s="26">
        <f t="shared" ref="D19:Q19" si="3">SUM(D17:D18)</f>
        <v>107.87</v>
      </c>
      <c r="E19" s="26">
        <f t="shared" si="3"/>
        <v>565.13</v>
      </c>
      <c r="F19" s="27" t="s">
        <v>14</v>
      </c>
      <c r="G19" s="26">
        <f t="shared" si="3"/>
        <v>457.26</v>
      </c>
      <c r="H19" s="26">
        <f t="shared" si="3"/>
        <v>107.87</v>
      </c>
      <c r="I19" s="26">
        <f t="shared" si="3"/>
        <v>565.13</v>
      </c>
      <c r="J19" s="27" t="s">
        <v>14</v>
      </c>
      <c r="K19" s="26">
        <f t="shared" si="3"/>
        <v>446.43</v>
      </c>
      <c r="L19" s="26">
        <f t="shared" si="3"/>
        <v>105.31</v>
      </c>
      <c r="M19" s="26">
        <f t="shared" si="3"/>
        <v>551.74</v>
      </c>
      <c r="N19" s="27" t="s">
        <v>14</v>
      </c>
      <c r="O19" s="26">
        <f t="shared" si="3"/>
        <v>1360.95</v>
      </c>
      <c r="P19" s="26">
        <f t="shared" si="3"/>
        <v>321.05</v>
      </c>
      <c r="Q19" s="26">
        <f t="shared" si="3"/>
        <v>1682</v>
      </c>
    </row>
    <row r="20" spans="1:37" ht="13.5" thickTop="1">
      <c r="A20" s="17"/>
      <c r="B20" s="17"/>
    </row>
    <row r="21" spans="1:37" ht="228.75" customHeight="1">
      <c r="A21" s="66" t="s">
        <v>33</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row>
    <row r="22" spans="1:37" ht="68.25" customHeight="1">
      <c r="A22" s="56" t="s">
        <v>31</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4" spans="1:37" ht="18.75" customHeight="1">
      <c r="B24" s="42" t="s">
        <v>19</v>
      </c>
      <c r="I24" s="42" t="s">
        <v>20</v>
      </c>
    </row>
    <row r="25" spans="1:37" ht="18.75">
      <c r="B25" s="38"/>
    </row>
    <row r="26" spans="1:37" ht="18.75">
      <c r="B26" s="42" t="s">
        <v>38</v>
      </c>
    </row>
    <row r="27" spans="1:37" ht="18.75">
      <c r="B27" s="42" t="s">
        <v>21</v>
      </c>
    </row>
    <row r="28" spans="1:37" ht="18.75">
      <c r="B28" s="42" t="s">
        <v>22</v>
      </c>
    </row>
    <row r="29" spans="1:37" ht="18.75">
      <c r="B29" s="39" t="s">
        <v>23</v>
      </c>
    </row>
  </sheetData>
  <mergeCells count="29">
    <mergeCell ref="A13:Q13"/>
    <mergeCell ref="A16:Q16"/>
    <mergeCell ref="A5:AL5"/>
    <mergeCell ref="AI3:AL3"/>
    <mergeCell ref="A2:AL2"/>
    <mergeCell ref="AL6:AL8"/>
    <mergeCell ref="A11:AK11"/>
    <mergeCell ref="C3:F3"/>
    <mergeCell ref="B14:B15"/>
    <mergeCell ref="C14:F14"/>
    <mergeCell ref="G14:J14"/>
    <mergeCell ref="K14:N14"/>
    <mergeCell ref="O14:Q14"/>
    <mergeCell ref="Q1:AK1"/>
    <mergeCell ref="A9:AK9"/>
    <mergeCell ref="A12:AK12"/>
    <mergeCell ref="A22:AK22"/>
    <mergeCell ref="AE3:AH3"/>
    <mergeCell ref="K3:N3"/>
    <mergeCell ref="O3:R3"/>
    <mergeCell ref="S3:V3"/>
    <mergeCell ref="W3:Z3"/>
    <mergeCell ref="AA3:AD3"/>
    <mergeCell ref="A10:AK10"/>
    <mergeCell ref="G3:J3"/>
    <mergeCell ref="A8:B8"/>
    <mergeCell ref="B3:B4"/>
    <mergeCell ref="A19:B19"/>
    <mergeCell ref="A21:AK21"/>
  </mergeCells>
  <phoneticPr fontId="6" type="noConversion"/>
  <hyperlinks>
    <hyperlink ref="B29" r:id="rId1"/>
  </hyperlinks>
  <printOptions horizontalCentered="1"/>
  <pageMargins left="0.19685039370078741" right="0.15748031496062992" top="1.1811023622047245" bottom="0.39370078740157483" header="0.59055118110236227" footer="0.19685039370078741"/>
  <pageSetup paperSize="9" scale="55" orientation="landscape" r:id="rId2"/>
  <headerFooter alignWithMargins="0">
    <oddHeader>&amp;C&amp;P</oddHeader>
    <oddFooter>&amp;CVMZinop_120913_JAMIE; Pielikums Informatīvajam ziņojumam par Eiropas Komisijas Otrās Kopienas rīcības programmas sabiedrības veselības jomā (2008. – 2013.gadam) vienoto rīcību „Traumu uzraudzība Eiropā” (JAMIE)</oddFooter>
  </headerFooter>
  <rowBreaks count="1" manualBreakCount="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2013</vt:lpstr>
      <vt:lpstr>'2013'!OLE_LINK1</vt:lpstr>
    </vt:vector>
  </TitlesOfParts>
  <Company>VM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Informatīvajam ziņojumam par Eiropas Komisijas Otrās Kopienas rīcības programmas sabiedrības veselības jomā (2008. – 2013.gadam) vienoto rīcību „Traumu uzraudzība Eiropā” (JAMIE)</dc:title>
  <dc:subject>Pielikums Informatīvajam ziņojumam JAMIE</dc:subject>
  <dc:creator>Elīna Praudiņa</dc:creator>
  <cp:keywords>JAMIE</cp:keywords>
  <dc:description>Budžeta un investīciju departamenta
Finanšu analīzes un investīciju koordinācijas nodaļas vecākā referente Elīna Praudiņa
Elina.Praudina@vm.gov.lv
67876045</dc:description>
  <cp:lastModifiedBy>Epraudina</cp:lastModifiedBy>
  <cp:lastPrinted>2013-09-12T10:30:46Z</cp:lastPrinted>
  <dcterms:created xsi:type="dcterms:W3CDTF">2000-11-01T11:26:23Z</dcterms:created>
  <dcterms:modified xsi:type="dcterms:W3CDTF">2013-09-12T10:31:16Z</dcterms:modified>
</cp:coreProperties>
</file>