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240" yWindow="150" windowWidth="19320" windowHeight="7485"/>
  </bookViews>
  <sheets>
    <sheet name="Sheet1" sheetId="1" r:id="rId1"/>
    <sheet name="Sheet2" sheetId="2" r:id="rId2"/>
    <sheet name="Sheet3" sheetId="3" r:id="rId3"/>
  </sheets>
  <definedNames>
    <definedName name="OLE_LINK1" localSheetId="0">Sheet1!$A$614</definedName>
  </definedNames>
  <calcPr calcId="144525"/>
</workbook>
</file>

<file path=xl/calcChain.xml><?xml version="1.0" encoding="utf-8"?>
<calcChain xmlns="http://schemas.openxmlformats.org/spreadsheetml/2006/main">
  <c r="H624" i="1"/>
  <c r="H625"/>
  <c r="H626"/>
  <c r="H627"/>
  <c r="H628"/>
  <c r="H623"/>
  <c r="I616"/>
  <c r="I617"/>
  <c r="I618"/>
  <c r="I619"/>
  <c r="I620"/>
  <c r="H616"/>
  <c r="H617"/>
  <c r="H618"/>
  <c r="H619"/>
  <c r="H620"/>
  <c r="H614"/>
  <c r="I614"/>
  <c r="I407"/>
  <c r="I408"/>
  <c r="I409"/>
  <c r="I410"/>
  <c r="I411"/>
  <c r="I412"/>
  <c r="I413"/>
  <c r="I415"/>
  <c r="I416"/>
  <c r="I417"/>
  <c r="I418"/>
  <c r="I420"/>
  <c r="I421"/>
  <c r="I422"/>
  <c r="I424"/>
  <c r="I425"/>
  <c r="I426"/>
  <c r="I428"/>
  <c r="I429"/>
  <c r="I430"/>
  <c r="I432"/>
  <c r="I433"/>
  <c r="I434"/>
  <c r="I436"/>
  <c r="I437"/>
  <c r="I438"/>
  <c r="I440"/>
  <c r="I441"/>
  <c r="I442"/>
  <c r="I443"/>
  <c r="I444"/>
  <c r="I445"/>
  <c r="I446"/>
  <c r="I448"/>
  <c r="I449"/>
  <c r="I450"/>
  <c r="I452"/>
  <c r="I453"/>
  <c r="I454"/>
  <c r="I456"/>
  <c r="I457"/>
  <c r="I458"/>
  <c r="I459"/>
  <c r="I460"/>
  <c r="I461"/>
  <c r="I462"/>
  <c r="I463"/>
  <c r="I465"/>
  <c r="I466"/>
  <c r="I467"/>
  <c r="I468"/>
  <c r="I469"/>
  <c r="I470"/>
  <c r="I471"/>
  <c r="I472"/>
  <c r="I473"/>
  <c r="I474"/>
  <c r="I475"/>
  <c r="I476"/>
  <c r="I477"/>
  <c r="I478"/>
  <c r="I479"/>
  <c r="I480"/>
  <c r="I481"/>
  <c r="I483"/>
  <c r="I484"/>
  <c r="I485"/>
  <c r="I486"/>
  <c r="I487"/>
  <c r="I488"/>
  <c r="I489"/>
  <c r="I490"/>
  <c r="I491"/>
  <c r="I492"/>
  <c r="I493"/>
  <c r="I495"/>
  <c r="I496"/>
  <c r="I497"/>
  <c r="I499"/>
  <c r="I500"/>
  <c r="I501"/>
  <c r="I504"/>
  <c r="I505"/>
  <c r="I506"/>
  <c r="I507"/>
  <c r="I508"/>
  <c r="I509"/>
  <c r="I510"/>
  <c r="I512"/>
  <c r="I513"/>
  <c r="I514"/>
  <c r="I515"/>
  <c r="I516"/>
  <c r="I517"/>
  <c r="I518"/>
  <c r="I520"/>
  <c r="I521"/>
  <c r="I522"/>
  <c r="I523"/>
  <c r="I526"/>
  <c r="I527"/>
  <c r="I528"/>
  <c r="I529"/>
  <c r="I530"/>
  <c r="I531"/>
  <c r="I532"/>
  <c r="I534"/>
  <c r="I535"/>
  <c r="I536"/>
  <c r="I537"/>
  <c r="I538"/>
  <c r="I539"/>
  <c r="I540"/>
  <c r="I543"/>
  <c r="I544"/>
  <c r="I545"/>
  <c r="I546"/>
  <c r="I547"/>
  <c r="I548"/>
  <c r="I549"/>
  <c r="I551"/>
  <c r="I552"/>
  <c r="I553"/>
  <c r="I554"/>
  <c r="I555"/>
  <c r="I556"/>
  <c r="I557"/>
  <c r="I560"/>
  <c r="I561"/>
  <c r="I562"/>
  <c r="I563"/>
  <c r="I564"/>
  <c r="I565"/>
  <c r="I566"/>
  <c r="I568"/>
  <c r="I569"/>
  <c r="I570"/>
  <c r="I571"/>
  <c r="I572"/>
  <c r="I573"/>
  <c r="I574"/>
  <c r="I576"/>
  <c r="I577"/>
  <c r="I578"/>
  <c r="I579"/>
  <c r="I580"/>
  <c r="I581"/>
  <c r="I582"/>
  <c r="I583"/>
  <c r="I584"/>
  <c r="I585"/>
  <c r="I586"/>
  <c r="I587"/>
  <c r="I588"/>
  <c r="I589"/>
  <c r="I590"/>
  <c r="I591"/>
  <c r="I592"/>
  <c r="I593"/>
  <c r="I594"/>
  <c r="I595"/>
  <c r="I596"/>
  <c r="I598"/>
  <c r="I599"/>
  <c r="I600"/>
  <c r="I601"/>
  <c r="I603"/>
  <c r="I604"/>
  <c r="I605"/>
  <c r="I606"/>
  <c r="I607"/>
  <c r="I608"/>
  <c r="I609"/>
  <c r="I610"/>
  <c r="I611"/>
  <c r="I612"/>
  <c r="H407"/>
  <c r="H408"/>
  <c r="H409"/>
  <c r="H410"/>
  <c r="H411"/>
  <c r="H412"/>
  <c r="H413"/>
  <c r="H415"/>
  <c r="H416"/>
  <c r="H417"/>
  <c r="H418"/>
  <c r="H420"/>
  <c r="H421"/>
  <c r="H422"/>
  <c r="H424"/>
  <c r="H425"/>
  <c r="H426"/>
  <c r="H428"/>
  <c r="H429"/>
  <c r="H430"/>
  <c r="H432"/>
  <c r="H433"/>
  <c r="H434"/>
  <c r="H436"/>
  <c r="H437"/>
  <c r="H438"/>
  <c r="H440"/>
  <c r="H441"/>
  <c r="H442"/>
  <c r="H443"/>
  <c r="H444"/>
  <c r="H445"/>
  <c r="H446"/>
  <c r="H448"/>
  <c r="H449"/>
  <c r="H450"/>
  <c r="H452"/>
  <c r="H453"/>
  <c r="H454"/>
  <c r="H456"/>
  <c r="H457"/>
  <c r="H458"/>
  <c r="H459"/>
  <c r="H460"/>
  <c r="H461"/>
  <c r="H462"/>
  <c r="H463"/>
  <c r="H465"/>
  <c r="H466"/>
  <c r="H467"/>
  <c r="H468"/>
  <c r="H469"/>
  <c r="H470"/>
  <c r="H471"/>
  <c r="H472"/>
  <c r="H473"/>
  <c r="H474"/>
  <c r="H475"/>
  <c r="H476"/>
  <c r="H477"/>
  <c r="H478"/>
  <c r="H479"/>
  <c r="H480"/>
  <c r="H481"/>
  <c r="H483"/>
  <c r="H484"/>
  <c r="H485"/>
  <c r="H486"/>
  <c r="H487"/>
  <c r="H488"/>
  <c r="H489"/>
  <c r="H490"/>
  <c r="H491"/>
  <c r="H492"/>
  <c r="H493"/>
  <c r="H495"/>
  <c r="H496"/>
  <c r="H497"/>
  <c r="H499"/>
  <c r="H500"/>
  <c r="H501"/>
  <c r="H504"/>
  <c r="H505"/>
  <c r="H506"/>
  <c r="H507"/>
  <c r="H508"/>
  <c r="H509"/>
  <c r="H510"/>
  <c r="H512"/>
  <c r="H513"/>
  <c r="H514"/>
  <c r="H515"/>
  <c r="H516"/>
  <c r="H517"/>
  <c r="H518"/>
  <c r="H520"/>
  <c r="H521"/>
  <c r="H522"/>
  <c r="H523"/>
  <c r="H526"/>
  <c r="H527"/>
  <c r="H528"/>
  <c r="H529"/>
  <c r="H530"/>
  <c r="H531"/>
  <c r="H532"/>
  <c r="H534"/>
  <c r="H535"/>
  <c r="H536"/>
  <c r="H537"/>
  <c r="H538"/>
  <c r="H539"/>
  <c r="H540"/>
  <c r="H543"/>
  <c r="H544"/>
  <c r="H545"/>
  <c r="H546"/>
  <c r="H547"/>
  <c r="H548"/>
  <c r="H549"/>
  <c r="H551"/>
  <c r="H552"/>
  <c r="H553"/>
  <c r="H554"/>
  <c r="H555"/>
  <c r="H556"/>
  <c r="H557"/>
  <c r="H560"/>
  <c r="H561"/>
  <c r="H562"/>
  <c r="H563"/>
  <c r="H564"/>
  <c r="H565"/>
  <c r="H566"/>
  <c r="H568"/>
  <c r="H569"/>
  <c r="H570"/>
  <c r="H571"/>
  <c r="H572"/>
  <c r="H573"/>
  <c r="H574"/>
  <c r="H576"/>
  <c r="H577"/>
  <c r="H578"/>
  <c r="H579"/>
  <c r="H580"/>
  <c r="H581"/>
  <c r="H582"/>
  <c r="H583"/>
  <c r="H584"/>
  <c r="H585"/>
  <c r="H586"/>
  <c r="H587"/>
  <c r="H588"/>
  <c r="H589"/>
  <c r="H590"/>
  <c r="H591"/>
  <c r="H592"/>
  <c r="H593"/>
  <c r="H594"/>
  <c r="H595"/>
  <c r="H596"/>
  <c r="H598"/>
  <c r="H599"/>
  <c r="H600"/>
  <c r="H601"/>
  <c r="H603"/>
  <c r="H604"/>
  <c r="H605"/>
  <c r="H606"/>
  <c r="H607"/>
  <c r="H608"/>
  <c r="H609"/>
  <c r="H610"/>
  <c r="H611"/>
  <c r="H612"/>
  <c r="H405"/>
  <c r="I405"/>
  <c r="H293"/>
  <c r="H294"/>
  <c r="H295"/>
  <c r="H292"/>
  <c r="H124"/>
  <c r="H126"/>
  <c r="H127"/>
  <c r="H129"/>
  <c r="H130"/>
  <c r="H132"/>
  <c r="H133"/>
  <c r="H135"/>
  <c r="H136"/>
  <c r="H138"/>
  <c r="H139"/>
  <c r="H141"/>
  <c r="H142"/>
  <c r="H143"/>
  <c r="H144"/>
  <c r="H148"/>
  <c r="H149"/>
  <c r="H150"/>
  <c r="H151"/>
  <c r="H152"/>
  <c r="H153"/>
  <c r="H154"/>
  <c r="H155"/>
  <c r="H156"/>
  <c r="H157"/>
  <c r="H158"/>
  <c r="H159"/>
  <c r="H160"/>
  <c r="H161"/>
  <c r="H162"/>
  <c r="H163"/>
  <c r="H164"/>
  <c r="H165"/>
  <c r="H166"/>
  <c r="H167"/>
  <c r="H168"/>
  <c r="H169"/>
  <c r="H170"/>
  <c r="H171"/>
  <c r="H172"/>
  <c r="H173"/>
  <c r="H175"/>
  <c r="H176"/>
  <c r="H177"/>
  <c r="H181"/>
  <c r="H182"/>
  <c r="H185"/>
  <c r="H186"/>
  <c r="H189"/>
  <c r="H190"/>
  <c r="H192"/>
  <c r="H193"/>
  <c r="H195"/>
  <c r="H196"/>
  <c r="H198"/>
  <c r="H199"/>
  <c r="H200"/>
  <c r="H202"/>
  <c r="H203"/>
  <c r="H204"/>
  <c r="H206"/>
  <c r="H207"/>
  <c r="H209"/>
  <c r="H210"/>
  <c r="H211"/>
  <c r="H213"/>
  <c r="H214"/>
  <c r="H215"/>
  <c r="H216"/>
  <c r="H217"/>
  <c r="H218"/>
  <c r="H219"/>
  <c r="H220"/>
  <c r="H221"/>
  <c r="H224"/>
  <c r="H225"/>
  <c r="H227"/>
  <c r="H228"/>
  <c r="H230"/>
  <c r="H231"/>
  <c r="H233"/>
  <c r="H234"/>
  <c r="H235"/>
  <c r="H237"/>
  <c r="H238"/>
  <c r="H240"/>
  <c r="H241"/>
  <c r="H243"/>
  <c r="H244"/>
  <c r="H245"/>
  <c r="H247"/>
  <c r="H248"/>
  <c r="H249"/>
  <c r="H250"/>
  <c r="H252"/>
  <c r="H253"/>
  <c r="H255"/>
  <c r="H256"/>
  <c r="H257"/>
  <c r="H260"/>
  <c r="H261"/>
  <c r="H262"/>
  <c r="H263"/>
  <c r="H264"/>
  <c r="H265"/>
  <c r="H266"/>
  <c r="H267"/>
  <c r="H268"/>
  <c r="H269"/>
  <c r="H270"/>
  <c r="H271"/>
  <c r="H272"/>
  <c r="H273"/>
  <c r="H274"/>
  <c r="H275"/>
  <c r="H276"/>
  <c r="H278"/>
  <c r="H279"/>
  <c r="H280"/>
  <c r="H281"/>
  <c r="H282"/>
  <c r="H283"/>
  <c r="H284"/>
  <c r="H285"/>
  <c r="H286"/>
  <c r="H287"/>
  <c r="H288"/>
  <c r="H289"/>
  <c r="H290"/>
  <c r="H123"/>
  <c r="I622"/>
  <c r="H622"/>
  <c r="I621"/>
  <c r="H621"/>
  <c r="I613"/>
  <c r="H613"/>
  <c r="I299"/>
  <c r="I300"/>
  <c r="I301"/>
  <c r="I302"/>
  <c r="I304"/>
  <c r="I305"/>
  <c r="I306"/>
  <c r="I307"/>
  <c r="I308"/>
  <c r="I310"/>
  <c r="I311"/>
  <c r="I312"/>
  <c r="I313"/>
  <c r="I314"/>
  <c r="I315"/>
  <c r="I316"/>
  <c r="I317"/>
  <c r="I318"/>
  <c r="I319"/>
  <c r="I320"/>
  <c r="I321"/>
  <c r="I322"/>
  <c r="I323"/>
  <c r="I324"/>
  <c r="I325"/>
  <c r="I326"/>
  <c r="I327"/>
  <c r="I328"/>
  <c r="I329"/>
  <c r="I330"/>
  <c r="I333"/>
  <c r="I334"/>
  <c r="I336"/>
  <c r="I337"/>
  <c r="I338"/>
  <c r="I342"/>
  <c r="I343"/>
  <c r="I344"/>
  <c r="I345"/>
  <c r="I346"/>
  <c r="I347"/>
  <c r="I348"/>
  <c r="I349"/>
  <c r="I350"/>
  <c r="I351"/>
  <c r="I352"/>
  <c r="I355"/>
  <c r="I356"/>
  <c r="I357"/>
  <c r="I358"/>
  <c r="I359"/>
  <c r="I361"/>
  <c r="I362"/>
  <c r="I363"/>
  <c r="I364"/>
  <c r="I365"/>
  <c r="I366"/>
  <c r="I367"/>
  <c r="I369"/>
  <c r="I370"/>
  <c r="I371"/>
  <c r="I372"/>
  <c r="I373"/>
  <c r="I374"/>
  <c r="I375"/>
  <c r="I376"/>
  <c r="I377"/>
  <c r="I378"/>
  <c r="I379"/>
  <c r="I380"/>
  <c r="I381"/>
  <c r="I382"/>
  <c r="I383"/>
  <c r="I384"/>
  <c r="I385"/>
  <c r="I386"/>
  <c r="I388"/>
  <c r="I389"/>
  <c r="I390"/>
  <c r="I391"/>
  <c r="I392"/>
  <c r="I393"/>
  <c r="I394"/>
  <c r="I395"/>
  <c r="I397"/>
  <c r="I398"/>
  <c r="I399"/>
  <c r="I400"/>
  <c r="I401"/>
  <c r="I402"/>
  <c r="I403"/>
  <c r="I404"/>
  <c r="H299"/>
  <c r="H300"/>
  <c r="H301"/>
  <c r="H302"/>
  <c r="H304"/>
  <c r="H305"/>
  <c r="H306"/>
  <c r="H307"/>
  <c r="H308"/>
  <c r="H310"/>
  <c r="H311"/>
  <c r="H312"/>
  <c r="H313"/>
  <c r="H314"/>
  <c r="H315"/>
  <c r="H316"/>
  <c r="H317"/>
  <c r="H318"/>
  <c r="H319"/>
  <c r="H320"/>
  <c r="H321"/>
  <c r="H322"/>
  <c r="H323"/>
  <c r="H324"/>
  <c r="H325"/>
  <c r="H326"/>
  <c r="H327"/>
  <c r="H328"/>
  <c r="H329"/>
  <c r="H330"/>
  <c r="H333"/>
  <c r="H334"/>
  <c r="H336"/>
  <c r="H337"/>
  <c r="H338"/>
  <c r="H342"/>
  <c r="H343"/>
  <c r="H344"/>
  <c r="H345"/>
  <c r="H346"/>
  <c r="H347"/>
  <c r="H348"/>
  <c r="H349"/>
  <c r="H350"/>
  <c r="H351"/>
  <c r="H352"/>
  <c r="H355"/>
  <c r="H356"/>
  <c r="H357"/>
  <c r="H358"/>
  <c r="H359"/>
  <c r="H361"/>
  <c r="H362"/>
  <c r="H363"/>
  <c r="H364"/>
  <c r="H365"/>
  <c r="H366"/>
  <c r="H367"/>
  <c r="H369"/>
  <c r="H370"/>
  <c r="H371"/>
  <c r="H372"/>
  <c r="H373"/>
  <c r="H374"/>
  <c r="H375"/>
  <c r="H376"/>
  <c r="H377"/>
  <c r="H378"/>
  <c r="H379"/>
  <c r="H380"/>
  <c r="H381"/>
  <c r="H382"/>
  <c r="H383"/>
  <c r="H384"/>
  <c r="H385"/>
  <c r="H386"/>
  <c r="H388"/>
  <c r="H389"/>
  <c r="H390"/>
  <c r="H391"/>
  <c r="H392"/>
  <c r="H393"/>
  <c r="H394"/>
  <c r="H395"/>
  <c r="H397"/>
  <c r="H398"/>
  <c r="H399"/>
  <c r="H400"/>
  <c r="H401"/>
  <c r="H402"/>
  <c r="H403"/>
  <c r="H404"/>
  <c r="I298"/>
  <c r="H298"/>
  <c r="I291"/>
  <c r="H291"/>
  <c r="I38"/>
  <c r="I39"/>
  <c r="I40"/>
  <c r="I41"/>
  <c r="I43"/>
  <c r="I44"/>
  <c r="I45"/>
  <c r="I46"/>
  <c r="I47"/>
  <c r="I48"/>
  <c r="I49"/>
  <c r="I50"/>
  <c r="I52"/>
  <c r="I53"/>
  <c r="I54"/>
  <c r="I55"/>
  <c r="I56"/>
  <c r="I57"/>
  <c r="I58"/>
  <c r="I59"/>
  <c r="I61"/>
  <c r="I62"/>
  <c r="I63"/>
  <c r="I64"/>
  <c r="I65"/>
  <c r="I66"/>
  <c r="I68"/>
  <c r="I69"/>
  <c r="I70"/>
  <c r="I71"/>
  <c r="I72"/>
  <c r="I73"/>
  <c r="I75"/>
  <c r="I76"/>
  <c r="I77"/>
  <c r="I78"/>
  <c r="I79"/>
  <c r="I81"/>
  <c r="I82"/>
  <c r="I83"/>
  <c r="I84"/>
  <c r="I85"/>
  <c r="I86"/>
  <c r="I87"/>
  <c r="I90"/>
  <c r="I91"/>
  <c r="I93"/>
  <c r="I94"/>
  <c r="I96"/>
  <c r="I97"/>
  <c r="I98"/>
  <c r="I100"/>
  <c r="I101"/>
  <c r="I102"/>
  <c r="I103"/>
  <c r="I104"/>
  <c r="I105"/>
  <c r="I106"/>
  <c r="I107"/>
  <c r="I108"/>
  <c r="I109"/>
  <c r="I110"/>
  <c r="I112"/>
  <c r="I113"/>
  <c r="I114"/>
  <c r="I115"/>
  <c r="I116"/>
  <c r="I117"/>
  <c r="I118"/>
  <c r="I119"/>
  <c r="I120"/>
  <c r="H38"/>
  <c r="H39"/>
  <c r="H40"/>
  <c r="H41"/>
  <c r="H43"/>
  <c r="H44"/>
  <c r="H45"/>
  <c r="H46"/>
  <c r="H47"/>
  <c r="H48"/>
  <c r="H49"/>
  <c r="H50"/>
  <c r="H52"/>
  <c r="H53"/>
  <c r="H54"/>
  <c r="H55"/>
  <c r="H56"/>
  <c r="H57"/>
  <c r="H58"/>
  <c r="H59"/>
  <c r="H61"/>
  <c r="H62"/>
  <c r="H63"/>
  <c r="H64"/>
  <c r="H65"/>
  <c r="H66"/>
  <c r="H68"/>
  <c r="H69"/>
  <c r="H70"/>
  <c r="H71"/>
  <c r="H72"/>
  <c r="H73"/>
  <c r="H75"/>
  <c r="H76"/>
  <c r="H77"/>
  <c r="H78"/>
  <c r="H79"/>
  <c r="H81"/>
  <c r="H82"/>
  <c r="H83"/>
  <c r="H84"/>
  <c r="H85"/>
  <c r="H86"/>
  <c r="H87"/>
  <c r="H90"/>
  <c r="H91"/>
  <c r="H93"/>
  <c r="H94"/>
  <c r="H96"/>
  <c r="H97"/>
  <c r="H98"/>
  <c r="H100"/>
  <c r="H101"/>
  <c r="H102"/>
  <c r="H103"/>
  <c r="H104"/>
  <c r="H105"/>
  <c r="H106"/>
  <c r="H107"/>
  <c r="H108"/>
  <c r="H109"/>
  <c r="H110"/>
  <c r="H112"/>
  <c r="H113"/>
  <c r="H114"/>
  <c r="H115"/>
  <c r="H116"/>
  <c r="H117"/>
  <c r="H118"/>
  <c r="H119"/>
  <c r="H120"/>
  <c r="H9"/>
  <c r="H10"/>
  <c r="H12"/>
  <c r="H13"/>
  <c r="H14"/>
  <c r="H16"/>
  <c r="H17"/>
  <c r="H19"/>
  <c r="H20"/>
  <c r="H21"/>
  <c r="H23"/>
  <c r="H24"/>
  <c r="H25"/>
  <c r="H27"/>
  <c r="H28"/>
  <c r="H30"/>
  <c r="H31"/>
  <c r="H32"/>
  <c r="H33"/>
  <c r="H34"/>
  <c r="H8"/>
  <c r="I37"/>
  <c r="H37"/>
  <c r="E621" l="1"/>
  <c r="F621" s="1"/>
  <c r="G621" s="1"/>
  <c r="E622"/>
  <c r="F622" s="1"/>
  <c r="G622" s="1"/>
  <c r="E623"/>
  <c r="F623" s="1"/>
  <c r="G623" s="1"/>
  <c r="E624"/>
  <c r="F624" s="1"/>
  <c r="G624" s="1"/>
  <c r="E625"/>
  <c r="F625" s="1"/>
  <c r="G625" s="1"/>
  <c r="E626"/>
  <c r="F626" s="1"/>
  <c r="G626" s="1"/>
  <c r="E627"/>
  <c r="F627" s="1"/>
  <c r="G627" s="1"/>
  <c r="E628"/>
  <c r="F628" s="1"/>
  <c r="G628" s="1"/>
  <c r="E614"/>
  <c r="F614" s="1"/>
  <c r="G614" s="1"/>
  <c r="E616"/>
  <c r="F616" s="1"/>
  <c r="G616" s="1"/>
  <c r="E617"/>
  <c r="F617" s="1"/>
  <c r="G617" s="1"/>
  <c r="E618"/>
  <c r="F618" s="1"/>
  <c r="G618" s="1"/>
  <c r="E619"/>
  <c r="F619" s="1"/>
  <c r="G619" s="1"/>
  <c r="E620"/>
  <c r="F620" s="1"/>
  <c r="G620" s="1"/>
  <c r="E218"/>
  <c r="F218" s="1"/>
  <c r="G218" s="1"/>
  <c r="E119"/>
  <c r="F119" s="1"/>
  <c r="G119" s="1"/>
  <c r="E554"/>
  <c r="F554" s="1"/>
  <c r="G554" s="1"/>
  <c r="E395"/>
  <c r="F395" s="1"/>
  <c r="G395" s="1"/>
  <c r="E397"/>
  <c r="F397" s="1"/>
  <c r="G397" s="1"/>
  <c r="E398"/>
  <c r="F398" s="1"/>
  <c r="G398" s="1"/>
  <c r="E399"/>
  <c r="F399" s="1"/>
  <c r="G399" s="1"/>
  <c r="E400"/>
  <c r="F400" s="1"/>
  <c r="G400" s="1"/>
  <c r="E401"/>
  <c r="F401" s="1"/>
  <c r="G401" s="1"/>
  <c r="E402"/>
  <c r="F402" s="1"/>
  <c r="G402" s="1"/>
  <c r="E403"/>
  <c r="F403" s="1"/>
  <c r="G403" s="1"/>
  <c r="E404"/>
  <c r="F404" s="1"/>
  <c r="G404" s="1"/>
  <c r="E405"/>
  <c r="F405" s="1"/>
  <c r="G405" s="1"/>
  <c r="E407"/>
  <c r="F407" s="1"/>
  <c r="G407" s="1"/>
  <c r="E408"/>
  <c r="F408" s="1"/>
  <c r="G408" s="1"/>
  <c r="E409"/>
  <c r="F409" s="1"/>
  <c r="G409" s="1"/>
  <c r="E410"/>
  <c r="F410" s="1"/>
  <c r="G410" s="1"/>
  <c r="E411"/>
  <c r="F411" s="1"/>
  <c r="G411" s="1"/>
  <c r="E412"/>
  <c r="F412" s="1"/>
  <c r="G412" s="1"/>
  <c r="E413"/>
  <c r="F413" s="1"/>
  <c r="G413" s="1"/>
  <c r="E415"/>
  <c r="F415" s="1"/>
  <c r="G415" s="1"/>
  <c r="E416"/>
  <c r="F416" s="1"/>
  <c r="G416" s="1"/>
  <c r="E417"/>
  <c r="F417" s="1"/>
  <c r="G417" s="1"/>
  <c r="E418"/>
  <c r="F418" s="1"/>
  <c r="G418" s="1"/>
  <c r="E420"/>
  <c r="F420" s="1"/>
  <c r="G420" s="1"/>
  <c r="E421"/>
  <c r="F421" s="1"/>
  <c r="G421" s="1"/>
  <c r="E422"/>
  <c r="F422" s="1"/>
  <c r="G422" s="1"/>
  <c r="E424"/>
  <c r="F424" s="1"/>
  <c r="G424" s="1"/>
  <c r="E425"/>
  <c r="F425" s="1"/>
  <c r="G425" s="1"/>
  <c r="E426"/>
  <c r="F426" s="1"/>
  <c r="G426" s="1"/>
  <c r="E428"/>
  <c r="F428" s="1"/>
  <c r="G428" s="1"/>
  <c r="E429"/>
  <c r="F429" s="1"/>
  <c r="G429" s="1"/>
  <c r="E430"/>
  <c r="F430" s="1"/>
  <c r="G430" s="1"/>
  <c r="E432"/>
  <c r="F432" s="1"/>
  <c r="G432" s="1"/>
  <c r="E433"/>
  <c r="F433" s="1"/>
  <c r="G433" s="1"/>
  <c r="E434"/>
  <c r="F434" s="1"/>
  <c r="G434" s="1"/>
  <c r="E436"/>
  <c r="F436" s="1"/>
  <c r="G436" s="1"/>
  <c r="E437"/>
  <c r="F437" s="1"/>
  <c r="G437" s="1"/>
  <c r="E438"/>
  <c r="F438" s="1"/>
  <c r="G438" s="1"/>
  <c r="E440"/>
  <c r="F440" s="1"/>
  <c r="G440" s="1"/>
  <c r="E441"/>
  <c r="F441" s="1"/>
  <c r="G441" s="1"/>
  <c r="E442"/>
  <c r="F442" s="1"/>
  <c r="G442" s="1"/>
  <c r="E443"/>
  <c r="F443" s="1"/>
  <c r="G443" s="1"/>
  <c r="E444"/>
  <c r="F444" s="1"/>
  <c r="G444" s="1"/>
  <c r="E445"/>
  <c r="F445" s="1"/>
  <c r="G445" s="1"/>
  <c r="E446"/>
  <c r="F446" s="1"/>
  <c r="G446" s="1"/>
  <c r="E448"/>
  <c r="F448" s="1"/>
  <c r="G448" s="1"/>
  <c r="E449"/>
  <c r="F449" s="1"/>
  <c r="G449" s="1"/>
  <c r="E450"/>
  <c r="F450" s="1"/>
  <c r="G450" s="1"/>
  <c r="E452"/>
  <c r="F452" s="1"/>
  <c r="G452" s="1"/>
  <c r="E453"/>
  <c r="F453" s="1"/>
  <c r="G453" s="1"/>
  <c r="E454"/>
  <c r="F454" s="1"/>
  <c r="G454" s="1"/>
  <c r="E456"/>
  <c r="F456" s="1"/>
  <c r="G456" s="1"/>
  <c r="E457"/>
  <c r="F457" s="1"/>
  <c r="G457" s="1"/>
  <c r="E458"/>
  <c r="F458" s="1"/>
  <c r="G458" s="1"/>
  <c r="E459"/>
  <c r="F459" s="1"/>
  <c r="G459" s="1"/>
  <c r="E460"/>
  <c r="F460" s="1"/>
  <c r="G460" s="1"/>
  <c r="E461"/>
  <c r="F461" s="1"/>
  <c r="G461" s="1"/>
  <c r="E462"/>
  <c r="F462" s="1"/>
  <c r="G462" s="1"/>
  <c r="E463"/>
  <c r="F463" s="1"/>
  <c r="G463" s="1"/>
  <c r="E465"/>
  <c r="F465" s="1"/>
  <c r="G465" s="1"/>
  <c r="E466"/>
  <c r="F466" s="1"/>
  <c r="G466" s="1"/>
  <c r="E467"/>
  <c r="F467" s="1"/>
  <c r="G467" s="1"/>
  <c r="E469"/>
  <c r="F469" s="1"/>
  <c r="G469" s="1"/>
  <c r="E470"/>
  <c r="F470" s="1"/>
  <c r="G470" s="1"/>
  <c r="E471"/>
  <c r="F471" s="1"/>
  <c r="G471" s="1"/>
  <c r="E472"/>
  <c r="F472" s="1"/>
  <c r="G472" s="1"/>
  <c r="E473"/>
  <c r="F473" s="1"/>
  <c r="G473" s="1"/>
  <c r="E474"/>
  <c r="F474" s="1"/>
  <c r="G474" s="1"/>
  <c r="E475"/>
  <c r="F475" s="1"/>
  <c r="G475" s="1"/>
  <c r="E476"/>
  <c r="F476" s="1"/>
  <c r="G476" s="1"/>
  <c r="E477"/>
  <c r="F477" s="1"/>
  <c r="G477" s="1"/>
  <c r="E478"/>
  <c r="F478" s="1"/>
  <c r="G478" s="1"/>
  <c r="E479"/>
  <c r="F479" s="1"/>
  <c r="G479" s="1"/>
  <c r="E480"/>
  <c r="F480" s="1"/>
  <c r="G480" s="1"/>
  <c r="E481"/>
  <c r="F481" s="1"/>
  <c r="G481" s="1"/>
  <c r="E483"/>
  <c r="F483" s="1"/>
  <c r="G483" s="1"/>
  <c r="E484"/>
  <c r="F484" s="1"/>
  <c r="G484" s="1"/>
  <c r="E485"/>
  <c r="F485" s="1"/>
  <c r="G485" s="1"/>
  <c r="E487"/>
  <c r="F487" s="1"/>
  <c r="G487" s="1"/>
  <c r="E488"/>
  <c r="F488" s="1"/>
  <c r="G488" s="1"/>
  <c r="E489"/>
  <c r="F489" s="1"/>
  <c r="G489" s="1"/>
  <c r="E490"/>
  <c r="F490" s="1"/>
  <c r="G490" s="1"/>
  <c r="E491"/>
  <c r="F491" s="1"/>
  <c r="G491" s="1"/>
  <c r="E492"/>
  <c r="F492" s="1"/>
  <c r="G492" s="1"/>
  <c r="E493"/>
  <c r="F493" s="1"/>
  <c r="G493" s="1"/>
  <c r="E495"/>
  <c r="F495" s="1"/>
  <c r="G495" s="1"/>
  <c r="E496"/>
  <c r="F496" s="1"/>
  <c r="G496" s="1"/>
  <c r="E497"/>
  <c r="F497" s="1"/>
  <c r="G497" s="1"/>
  <c r="E499"/>
  <c r="F499" s="1"/>
  <c r="G499" s="1"/>
  <c r="E500"/>
  <c r="F500" s="1"/>
  <c r="G500" s="1"/>
  <c r="E501"/>
  <c r="F501" s="1"/>
  <c r="G501" s="1"/>
  <c r="E504"/>
  <c r="F504" s="1"/>
  <c r="G504" s="1"/>
  <c r="E505"/>
  <c r="F505" s="1"/>
  <c r="G505" s="1"/>
  <c r="E506"/>
  <c r="F506" s="1"/>
  <c r="G506" s="1"/>
  <c r="E507"/>
  <c r="F507" s="1"/>
  <c r="G507" s="1"/>
  <c r="E508"/>
  <c r="F508" s="1"/>
  <c r="G508" s="1"/>
  <c r="E509"/>
  <c r="F509" s="1"/>
  <c r="G509" s="1"/>
  <c r="E510"/>
  <c r="F510" s="1"/>
  <c r="G510" s="1"/>
  <c r="E512"/>
  <c r="F512" s="1"/>
  <c r="G512" s="1"/>
  <c r="E513"/>
  <c r="F513" s="1"/>
  <c r="G513" s="1"/>
  <c r="E514"/>
  <c r="F514" s="1"/>
  <c r="G514" s="1"/>
  <c r="E515"/>
  <c r="F515" s="1"/>
  <c r="G515" s="1"/>
  <c r="E516"/>
  <c r="F516" s="1"/>
  <c r="G516" s="1"/>
  <c r="E517"/>
  <c r="F517" s="1"/>
  <c r="G517" s="1"/>
  <c r="E518"/>
  <c r="F518" s="1"/>
  <c r="G518" s="1"/>
  <c r="E520"/>
  <c r="F520" s="1"/>
  <c r="G520" s="1"/>
  <c r="E521"/>
  <c r="F521" s="1"/>
  <c r="G521" s="1"/>
  <c r="E522"/>
  <c r="F522" s="1"/>
  <c r="G522" s="1"/>
  <c r="E523"/>
  <c r="F523" s="1"/>
  <c r="G523" s="1"/>
  <c r="E526"/>
  <c r="F526" s="1"/>
  <c r="G526" s="1"/>
  <c r="E527"/>
  <c r="F527" s="1"/>
  <c r="G527" s="1"/>
  <c r="E528"/>
  <c r="F528" s="1"/>
  <c r="G528" s="1"/>
  <c r="E529"/>
  <c r="F529" s="1"/>
  <c r="G529" s="1"/>
  <c r="E530"/>
  <c r="F530" s="1"/>
  <c r="G530" s="1"/>
  <c r="E531"/>
  <c r="F531" s="1"/>
  <c r="G531" s="1"/>
  <c r="E532"/>
  <c r="F532" s="1"/>
  <c r="G532" s="1"/>
  <c r="E534"/>
  <c r="F534" s="1"/>
  <c r="G534" s="1"/>
  <c r="E535"/>
  <c r="F535" s="1"/>
  <c r="G535" s="1"/>
  <c r="E536"/>
  <c r="F536" s="1"/>
  <c r="G536" s="1"/>
  <c r="E537"/>
  <c r="F537" s="1"/>
  <c r="G537" s="1"/>
  <c r="E538"/>
  <c r="F538" s="1"/>
  <c r="G538" s="1"/>
  <c r="E539"/>
  <c r="F539" s="1"/>
  <c r="G539" s="1"/>
  <c r="E540"/>
  <c r="F540" s="1"/>
  <c r="G540" s="1"/>
  <c r="E543"/>
  <c r="F543" s="1"/>
  <c r="G543" s="1"/>
  <c r="E544"/>
  <c r="F544" s="1"/>
  <c r="G544" s="1"/>
  <c r="E545"/>
  <c r="F545" s="1"/>
  <c r="G545" s="1"/>
  <c r="E546"/>
  <c r="F546" s="1"/>
  <c r="G546" s="1"/>
  <c r="E547"/>
  <c r="F547" s="1"/>
  <c r="G547" s="1"/>
  <c r="E548"/>
  <c r="F548" s="1"/>
  <c r="G548" s="1"/>
  <c r="E549"/>
  <c r="F549" s="1"/>
  <c r="G549" s="1"/>
  <c r="E551"/>
  <c r="F551" s="1"/>
  <c r="G551" s="1"/>
  <c r="E552"/>
  <c r="F552" s="1"/>
  <c r="G552" s="1"/>
  <c r="E553"/>
  <c r="F553" s="1"/>
  <c r="G553" s="1"/>
  <c r="E555"/>
  <c r="F555" s="1"/>
  <c r="G555" s="1"/>
  <c r="E556"/>
  <c r="F556" s="1"/>
  <c r="G556" s="1"/>
  <c r="E557"/>
  <c r="F557" s="1"/>
  <c r="G557" s="1"/>
  <c r="E560"/>
  <c r="F560" s="1"/>
  <c r="G560" s="1"/>
  <c r="E561"/>
  <c r="F561" s="1"/>
  <c r="G561" s="1"/>
  <c r="E562"/>
  <c r="F562" s="1"/>
  <c r="G562" s="1"/>
  <c r="E563"/>
  <c r="F563" s="1"/>
  <c r="G563" s="1"/>
  <c r="E564"/>
  <c r="F564" s="1"/>
  <c r="G564" s="1"/>
  <c r="E565"/>
  <c r="F565" s="1"/>
  <c r="G565" s="1"/>
  <c r="E566"/>
  <c r="F566" s="1"/>
  <c r="G566" s="1"/>
  <c r="E568"/>
  <c r="F568" s="1"/>
  <c r="G568" s="1"/>
  <c r="E569"/>
  <c r="F569" s="1"/>
  <c r="G569" s="1"/>
  <c r="E570"/>
  <c r="F570" s="1"/>
  <c r="G570" s="1"/>
  <c r="E571"/>
  <c r="F571" s="1"/>
  <c r="G571" s="1"/>
  <c r="E572"/>
  <c r="F572" s="1"/>
  <c r="G572" s="1"/>
  <c r="E573"/>
  <c r="F573" s="1"/>
  <c r="G573" s="1"/>
  <c r="E574"/>
  <c r="F574" s="1"/>
  <c r="G574" s="1"/>
  <c r="E576"/>
  <c r="F576" s="1"/>
  <c r="G576" s="1"/>
  <c r="E577"/>
  <c r="F577" s="1"/>
  <c r="G577" s="1"/>
  <c r="E578"/>
  <c r="F578" s="1"/>
  <c r="G578" s="1"/>
  <c r="E579"/>
  <c r="F579" s="1"/>
  <c r="G579" s="1"/>
  <c r="E580"/>
  <c r="F580" s="1"/>
  <c r="G580" s="1"/>
  <c r="E581"/>
  <c r="F581" s="1"/>
  <c r="G581" s="1"/>
  <c r="E582"/>
  <c r="F582" s="1"/>
  <c r="G582" s="1"/>
  <c r="E583"/>
  <c r="F583" s="1"/>
  <c r="G583" s="1"/>
  <c r="E584"/>
  <c r="F584" s="1"/>
  <c r="G584" s="1"/>
  <c r="E586"/>
  <c r="F586" s="1"/>
  <c r="G586" s="1"/>
  <c r="E587"/>
  <c r="F587" s="1"/>
  <c r="G587" s="1"/>
  <c r="E588"/>
  <c r="F588" s="1"/>
  <c r="G588" s="1"/>
  <c r="E589"/>
  <c r="F589" s="1"/>
  <c r="G589" s="1"/>
  <c r="E590"/>
  <c r="F590" s="1"/>
  <c r="G590" s="1"/>
  <c r="E591"/>
  <c r="F591" s="1"/>
  <c r="G591" s="1"/>
  <c r="E592"/>
  <c r="F592" s="1"/>
  <c r="G592" s="1"/>
  <c r="E593"/>
  <c r="F593" s="1"/>
  <c r="G593" s="1"/>
  <c r="E594"/>
  <c r="F594" s="1"/>
  <c r="G594" s="1"/>
  <c r="E595"/>
  <c r="F595" s="1"/>
  <c r="G595" s="1"/>
  <c r="E596"/>
  <c r="F596" s="1"/>
  <c r="G596" s="1"/>
  <c r="E598"/>
  <c r="F598" s="1"/>
  <c r="G598" s="1"/>
  <c r="E599"/>
  <c r="F599" s="1"/>
  <c r="G599" s="1"/>
  <c r="E600"/>
  <c r="F600" s="1"/>
  <c r="G600" s="1"/>
  <c r="E601"/>
  <c r="F601" s="1"/>
  <c r="G601" s="1"/>
  <c r="E603"/>
  <c r="F603" s="1"/>
  <c r="G603" s="1"/>
  <c r="E604"/>
  <c r="F604" s="1"/>
  <c r="G604" s="1"/>
  <c r="E605"/>
  <c r="F605" s="1"/>
  <c r="G605" s="1"/>
  <c r="E606"/>
  <c r="F606" s="1"/>
  <c r="G606" s="1"/>
  <c r="E607"/>
  <c r="F607" s="1"/>
  <c r="G607" s="1"/>
  <c r="E608"/>
  <c r="F608" s="1"/>
  <c r="G608" s="1"/>
  <c r="E609"/>
  <c r="F609" s="1"/>
  <c r="G609" s="1"/>
  <c r="E610"/>
  <c r="F610" s="1"/>
  <c r="G610" s="1"/>
  <c r="E611"/>
  <c r="F611" s="1"/>
  <c r="G611" s="1"/>
  <c r="E612"/>
  <c r="F612" s="1"/>
  <c r="G612" s="1"/>
  <c r="E613"/>
  <c r="F613" s="1"/>
  <c r="G613" s="1"/>
  <c r="E355"/>
  <c r="F355" s="1"/>
  <c r="G355" s="1"/>
  <c r="E356"/>
  <c r="F356" s="1"/>
  <c r="G356" s="1"/>
  <c r="E357"/>
  <c r="F357" s="1"/>
  <c r="G357" s="1"/>
  <c r="E358"/>
  <c r="F358" s="1"/>
  <c r="G358" s="1"/>
  <c r="E359"/>
  <c r="F359" s="1"/>
  <c r="G359" s="1"/>
  <c r="E361"/>
  <c r="F361" s="1"/>
  <c r="G361" s="1"/>
  <c r="E362"/>
  <c r="F362" s="1"/>
  <c r="G362" s="1"/>
  <c r="E363"/>
  <c r="F363" s="1"/>
  <c r="G363" s="1"/>
  <c r="E364"/>
  <c r="F364" s="1"/>
  <c r="G364" s="1"/>
  <c r="E365"/>
  <c r="F365" s="1"/>
  <c r="G365" s="1"/>
  <c r="E366"/>
  <c r="F366" s="1"/>
  <c r="G366" s="1"/>
  <c r="E367"/>
  <c r="F367" s="1"/>
  <c r="G367" s="1"/>
  <c r="E369"/>
  <c r="F369" s="1"/>
  <c r="G369" s="1"/>
  <c r="E370"/>
  <c r="F370" s="1"/>
  <c r="G370" s="1"/>
  <c r="E371"/>
  <c r="F371" s="1"/>
  <c r="G371" s="1"/>
  <c r="E372"/>
  <c r="F372" s="1"/>
  <c r="G372" s="1"/>
  <c r="E373"/>
  <c r="F373" s="1"/>
  <c r="G373" s="1"/>
  <c r="E374"/>
  <c r="F374" s="1"/>
  <c r="G374" s="1"/>
  <c r="E375"/>
  <c r="F375" s="1"/>
  <c r="G375" s="1"/>
  <c r="E376"/>
  <c r="F376" s="1"/>
  <c r="G376" s="1"/>
  <c r="E377"/>
  <c r="F377" s="1"/>
  <c r="G377" s="1"/>
  <c r="E378"/>
  <c r="F378" s="1"/>
  <c r="G378" s="1"/>
  <c r="E379"/>
  <c r="F379" s="1"/>
  <c r="G379" s="1"/>
  <c r="E380"/>
  <c r="F380" s="1"/>
  <c r="G380" s="1"/>
  <c r="E381"/>
  <c r="F381" s="1"/>
  <c r="G381" s="1"/>
  <c r="E382"/>
  <c r="F382" s="1"/>
  <c r="G382" s="1"/>
  <c r="E383"/>
  <c r="F383" s="1"/>
  <c r="G383" s="1"/>
  <c r="E384"/>
  <c r="F384" s="1"/>
  <c r="G384" s="1"/>
  <c r="E385"/>
  <c r="F385" s="1"/>
  <c r="G385" s="1"/>
  <c r="E386"/>
  <c r="F386" s="1"/>
  <c r="G386" s="1"/>
  <c r="E388"/>
  <c r="F388" s="1"/>
  <c r="G388" s="1"/>
  <c r="E389"/>
  <c r="F389" s="1"/>
  <c r="G389" s="1"/>
  <c r="E390"/>
  <c r="F390" s="1"/>
  <c r="G390" s="1"/>
  <c r="E391"/>
  <c r="F391" s="1"/>
  <c r="G391" s="1"/>
  <c r="E392"/>
  <c r="F392" s="1"/>
  <c r="G392" s="1"/>
  <c r="E393"/>
  <c r="F393" s="1"/>
  <c r="G393" s="1"/>
  <c r="E394"/>
  <c r="F394" s="1"/>
  <c r="G394" s="1"/>
  <c r="E348"/>
  <c r="F348" s="1"/>
  <c r="G348" s="1"/>
  <c r="E349"/>
  <c r="F349" s="1"/>
  <c r="G349" s="1"/>
  <c r="E350"/>
  <c r="F350" s="1"/>
  <c r="G350" s="1"/>
  <c r="E351"/>
  <c r="F351" s="1"/>
  <c r="G351" s="1"/>
  <c r="E352"/>
  <c r="F352" s="1"/>
  <c r="G352" s="1"/>
  <c r="E342"/>
  <c r="F342" s="1"/>
  <c r="G342" s="1"/>
  <c r="E343"/>
  <c r="F343" s="1"/>
  <c r="G343" s="1"/>
  <c r="E344"/>
  <c r="F344" s="1"/>
  <c r="G344" s="1"/>
  <c r="E345"/>
  <c r="F345" s="1"/>
  <c r="G345" s="1"/>
  <c r="E346"/>
  <c r="F346" s="1"/>
  <c r="G346" s="1"/>
  <c r="E333"/>
  <c r="F333" s="1"/>
  <c r="G333" s="1"/>
  <c r="E334"/>
  <c r="F334" s="1"/>
  <c r="G334" s="1"/>
  <c r="E336"/>
  <c r="F336" s="1"/>
  <c r="G336" s="1"/>
  <c r="E337"/>
  <c r="F337" s="1"/>
  <c r="G337" s="1"/>
  <c r="E338"/>
  <c r="F338" s="1"/>
  <c r="G338" s="1"/>
  <c r="E316"/>
  <c r="F316" s="1"/>
  <c r="G316" s="1"/>
  <c r="E317"/>
  <c r="F317" s="1"/>
  <c r="G317" s="1"/>
  <c r="E318"/>
  <c r="F318" s="1"/>
  <c r="G318" s="1"/>
  <c r="E319"/>
  <c r="F319" s="1"/>
  <c r="G319" s="1"/>
  <c r="E320"/>
  <c r="F320" s="1"/>
  <c r="G320" s="1"/>
  <c r="E321"/>
  <c r="F321" s="1"/>
  <c r="G321" s="1"/>
  <c r="E322"/>
  <c r="F322" s="1"/>
  <c r="G322" s="1"/>
  <c r="E323"/>
  <c r="F323" s="1"/>
  <c r="G323" s="1"/>
  <c r="E324"/>
  <c r="F324" s="1"/>
  <c r="G324" s="1"/>
  <c r="E325"/>
  <c r="F325" s="1"/>
  <c r="G325" s="1"/>
  <c r="E326"/>
  <c r="F326" s="1"/>
  <c r="G326" s="1"/>
  <c r="E327"/>
  <c r="F327" s="1"/>
  <c r="G327" s="1"/>
  <c r="E328"/>
  <c r="F328" s="1"/>
  <c r="G328" s="1"/>
  <c r="E329"/>
  <c r="F329" s="1"/>
  <c r="G329" s="1"/>
  <c r="E330"/>
  <c r="F330" s="1"/>
  <c r="G330" s="1"/>
  <c r="E306"/>
  <c r="F306" s="1"/>
  <c r="G306" s="1"/>
  <c r="E307"/>
  <c r="F307" s="1"/>
  <c r="G307" s="1"/>
  <c r="E308"/>
  <c r="F308" s="1"/>
  <c r="G308" s="1"/>
  <c r="E310"/>
  <c r="F310" s="1"/>
  <c r="G310" s="1"/>
  <c r="E311"/>
  <c r="F311" s="1"/>
  <c r="G311" s="1"/>
  <c r="E312"/>
  <c r="F312" s="1"/>
  <c r="G312" s="1"/>
  <c r="E313"/>
  <c r="F313" s="1"/>
  <c r="G313" s="1"/>
  <c r="E314"/>
  <c r="F314" s="1"/>
  <c r="G314" s="1"/>
  <c r="E315"/>
  <c r="F315" s="1"/>
  <c r="G315" s="1"/>
  <c r="E298"/>
  <c r="F298" s="1"/>
  <c r="G298" s="1"/>
  <c r="E299"/>
  <c r="F299" s="1"/>
  <c r="G299" s="1"/>
  <c r="E300"/>
  <c r="F300" s="1"/>
  <c r="G300" s="1"/>
  <c r="E301"/>
  <c r="F301" s="1"/>
  <c r="G301" s="1"/>
  <c r="E302"/>
  <c r="F302" s="1"/>
  <c r="G302" s="1"/>
  <c r="E304"/>
  <c r="F304" s="1"/>
  <c r="G304" s="1"/>
  <c r="E305"/>
  <c r="F305" s="1"/>
  <c r="G305" s="1"/>
  <c r="E291"/>
  <c r="F291" s="1"/>
  <c r="G291" s="1"/>
  <c r="E292"/>
  <c r="F292" s="1"/>
  <c r="G292" s="1"/>
  <c r="E293"/>
  <c r="F293" s="1"/>
  <c r="G293" s="1"/>
  <c r="E294"/>
  <c r="F294" s="1"/>
  <c r="G294" s="1"/>
  <c r="E295"/>
  <c r="F295" s="1"/>
  <c r="G295" s="1"/>
  <c r="E280"/>
  <c r="F280" s="1"/>
  <c r="G280" s="1"/>
  <c r="E281"/>
  <c r="F281" s="1"/>
  <c r="G281" s="1"/>
  <c r="E282"/>
  <c r="F282" s="1"/>
  <c r="G282" s="1"/>
  <c r="E283"/>
  <c r="F283" s="1"/>
  <c r="G283" s="1"/>
  <c r="E284"/>
  <c r="F284" s="1"/>
  <c r="G284" s="1"/>
  <c r="E285"/>
  <c r="F285" s="1"/>
  <c r="G285" s="1"/>
  <c r="E286"/>
  <c r="F286" s="1"/>
  <c r="G286" s="1"/>
  <c r="E287"/>
  <c r="F287" s="1"/>
  <c r="G287" s="1"/>
  <c r="E288"/>
  <c r="F288" s="1"/>
  <c r="G288" s="1"/>
  <c r="E289"/>
  <c r="F289" s="1"/>
  <c r="G289" s="1"/>
  <c r="E290"/>
  <c r="F290" s="1"/>
  <c r="G290" s="1"/>
  <c r="E268"/>
  <c r="F268" s="1"/>
  <c r="G268" s="1"/>
  <c r="E269"/>
  <c r="F269" s="1"/>
  <c r="G269" s="1"/>
  <c r="E270"/>
  <c r="F270" s="1"/>
  <c r="G270" s="1"/>
  <c r="E271"/>
  <c r="F271" s="1"/>
  <c r="G271" s="1"/>
  <c r="E272"/>
  <c r="F272" s="1"/>
  <c r="G272" s="1"/>
  <c r="E273"/>
  <c r="F273" s="1"/>
  <c r="G273" s="1"/>
  <c r="E274"/>
  <c r="F274" s="1"/>
  <c r="G274" s="1"/>
  <c r="E275"/>
  <c r="F275" s="1"/>
  <c r="G275" s="1"/>
  <c r="E276"/>
  <c r="F276" s="1"/>
  <c r="G276" s="1"/>
  <c r="E278"/>
  <c r="F278" s="1"/>
  <c r="G278" s="1"/>
  <c r="E279"/>
  <c r="F279" s="1"/>
  <c r="G279" s="1"/>
  <c r="E260"/>
  <c r="F260" s="1"/>
  <c r="G260" s="1"/>
  <c r="E261"/>
  <c r="F261" s="1"/>
  <c r="G261" s="1"/>
  <c r="E262"/>
  <c r="F262" s="1"/>
  <c r="G262" s="1"/>
  <c r="E263"/>
  <c r="F263" s="1"/>
  <c r="G263" s="1"/>
  <c r="E264"/>
  <c r="F264" s="1"/>
  <c r="G264" s="1"/>
  <c r="E265"/>
  <c r="F265" s="1"/>
  <c r="G265" s="1"/>
  <c r="E266"/>
  <c r="F266" s="1"/>
  <c r="G266" s="1"/>
  <c r="E267"/>
  <c r="F267" s="1"/>
  <c r="G267" s="1"/>
  <c r="E255"/>
  <c r="F255" s="1"/>
  <c r="G255" s="1"/>
  <c r="E256"/>
  <c r="F256" s="1"/>
  <c r="G256" s="1"/>
  <c r="E257"/>
  <c r="F257" s="1"/>
  <c r="G257" s="1"/>
  <c r="E252"/>
  <c r="F252" s="1"/>
  <c r="G252" s="1"/>
  <c r="E253"/>
  <c r="F253" s="1"/>
  <c r="G253" s="1"/>
  <c r="E247"/>
  <c r="F247" s="1"/>
  <c r="G247" s="1"/>
  <c r="E248"/>
  <c r="F248" s="1"/>
  <c r="G248" s="1"/>
  <c r="E249"/>
  <c r="F249" s="1"/>
  <c r="G249" s="1"/>
  <c r="E250"/>
  <c r="F250" s="1"/>
  <c r="G250" s="1"/>
  <c r="E245"/>
  <c r="F245" s="1"/>
  <c r="G245" s="1"/>
  <c r="E243"/>
  <c r="F243" s="1"/>
  <c r="G243" s="1"/>
  <c r="E244"/>
  <c r="F244" s="1"/>
  <c r="G244" s="1"/>
  <c r="E224"/>
  <c r="F224" s="1"/>
  <c r="G224" s="1"/>
  <c r="E225"/>
  <c r="F225" s="1"/>
  <c r="G225" s="1"/>
  <c r="E227"/>
  <c r="F227" s="1"/>
  <c r="G227" s="1"/>
  <c r="E228"/>
  <c r="F228" s="1"/>
  <c r="G228" s="1"/>
  <c r="E230"/>
  <c r="F230" s="1"/>
  <c r="G230" s="1"/>
  <c r="E231"/>
  <c r="F231" s="1"/>
  <c r="G231" s="1"/>
  <c r="E233"/>
  <c r="F233" s="1"/>
  <c r="G233" s="1"/>
  <c r="E234"/>
  <c r="F234" s="1"/>
  <c r="G234" s="1"/>
  <c r="E235"/>
  <c r="F235" s="1"/>
  <c r="G235" s="1"/>
  <c r="E237"/>
  <c r="F237" s="1"/>
  <c r="G237" s="1"/>
  <c r="E238"/>
  <c r="F238" s="1"/>
  <c r="G238" s="1"/>
  <c r="E240"/>
  <c r="F240" s="1"/>
  <c r="G240" s="1"/>
  <c r="E241"/>
  <c r="F241" s="1"/>
  <c r="G241" s="1"/>
  <c r="E213"/>
  <c r="F213" s="1"/>
  <c r="G213" s="1"/>
  <c r="E214"/>
  <c r="F214" s="1"/>
  <c r="G214" s="1"/>
  <c r="E215"/>
  <c r="F215" s="1"/>
  <c r="G215" s="1"/>
  <c r="E216"/>
  <c r="F216" s="1"/>
  <c r="G216" s="1"/>
  <c r="E217"/>
  <c r="F217" s="1"/>
  <c r="G217" s="1"/>
  <c r="E219"/>
  <c r="F219" s="1"/>
  <c r="G219" s="1"/>
  <c r="E220"/>
  <c r="F220" s="1"/>
  <c r="G220" s="1"/>
  <c r="E221"/>
  <c r="F221" s="1"/>
  <c r="G221" s="1"/>
  <c r="E202"/>
  <c r="F202" s="1"/>
  <c r="G202" s="1"/>
  <c r="E203"/>
  <c r="F203" s="1"/>
  <c r="G203" s="1"/>
  <c r="E204"/>
  <c r="F204" s="1"/>
  <c r="G204" s="1"/>
  <c r="E206"/>
  <c r="F206" s="1"/>
  <c r="G206" s="1"/>
  <c r="E207"/>
  <c r="F207" s="1"/>
  <c r="G207" s="1"/>
  <c r="E209"/>
  <c r="F209" s="1"/>
  <c r="G209" s="1"/>
  <c r="E210"/>
  <c r="F210" s="1"/>
  <c r="G210" s="1"/>
  <c r="E211"/>
  <c r="F211" s="1"/>
  <c r="G211" s="1"/>
  <c r="E192"/>
  <c r="F192" s="1"/>
  <c r="G192" s="1"/>
  <c r="E193"/>
  <c r="F193" s="1"/>
  <c r="G193" s="1"/>
  <c r="E195"/>
  <c r="F195" s="1"/>
  <c r="G195" s="1"/>
  <c r="E196"/>
  <c r="F196" s="1"/>
  <c r="G196" s="1"/>
  <c r="E198"/>
  <c r="F198" s="1"/>
  <c r="G198" s="1"/>
  <c r="E199"/>
  <c r="F199" s="1"/>
  <c r="G199" s="1"/>
  <c r="E200"/>
  <c r="F200" s="1"/>
  <c r="G200" s="1"/>
  <c r="E185"/>
  <c r="F185" s="1"/>
  <c r="G185" s="1"/>
  <c r="E186"/>
  <c r="F186" s="1"/>
  <c r="G186" s="1"/>
  <c r="E189"/>
  <c r="F189" s="1"/>
  <c r="G189" s="1"/>
  <c r="E190"/>
  <c r="F190" s="1"/>
  <c r="G190" s="1"/>
  <c r="E181"/>
  <c r="F181" s="1"/>
  <c r="G181" s="1"/>
  <c r="E182"/>
  <c r="F182" s="1"/>
  <c r="G182" s="1"/>
  <c r="E177"/>
  <c r="F177" s="1"/>
  <c r="G177" s="1"/>
  <c r="E176"/>
  <c r="F176" s="1"/>
  <c r="G176" s="1"/>
  <c r="E175"/>
  <c r="F175" s="1"/>
  <c r="G175" s="1"/>
  <c r="E171"/>
  <c r="F171" s="1"/>
  <c r="G171" s="1"/>
  <c r="E172"/>
  <c r="F172" s="1"/>
  <c r="G172" s="1"/>
  <c r="E173"/>
  <c r="F173" s="1"/>
  <c r="G173" s="1"/>
  <c r="E163"/>
  <c r="F163" s="1"/>
  <c r="G163" s="1"/>
  <c r="E164"/>
  <c r="F164" s="1"/>
  <c r="G164" s="1"/>
  <c r="E165"/>
  <c r="F165" s="1"/>
  <c r="G165" s="1"/>
  <c r="E166"/>
  <c r="F166" s="1"/>
  <c r="G166" s="1"/>
  <c r="E167"/>
  <c r="F167" s="1"/>
  <c r="G167" s="1"/>
  <c r="E168"/>
  <c r="F168" s="1"/>
  <c r="G168" s="1"/>
  <c r="E169"/>
  <c r="F169" s="1"/>
  <c r="G169" s="1"/>
  <c r="E170"/>
  <c r="F170" s="1"/>
  <c r="G170" s="1"/>
  <c r="E161"/>
  <c r="F161" s="1"/>
  <c r="G161" s="1"/>
  <c r="E158"/>
  <c r="F158" s="1"/>
  <c r="G158" s="1"/>
  <c r="E159"/>
  <c r="F159" s="1"/>
  <c r="G159" s="1"/>
  <c r="E160"/>
  <c r="F160" s="1"/>
  <c r="G160" s="1"/>
  <c r="E155"/>
  <c r="F155" s="1"/>
  <c r="G155" s="1"/>
  <c r="E156"/>
  <c r="F156" s="1"/>
  <c r="G156" s="1"/>
  <c r="E157"/>
  <c r="F157" s="1"/>
  <c r="G157" s="1"/>
  <c r="E148"/>
  <c r="F148" s="1"/>
  <c r="G148" s="1"/>
  <c r="E149"/>
  <c r="F149" s="1"/>
  <c r="G149" s="1"/>
  <c r="E150"/>
  <c r="F150" s="1"/>
  <c r="G150" s="1"/>
  <c r="E151"/>
  <c r="F151" s="1"/>
  <c r="G151" s="1"/>
  <c r="E152"/>
  <c r="F152" s="1"/>
  <c r="G152" s="1"/>
  <c r="E153"/>
  <c r="F153" s="1"/>
  <c r="G153" s="1"/>
  <c r="E154"/>
  <c r="F154" s="1"/>
  <c r="G154" s="1"/>
  <c r="E135"/>
  <c r="F135" s="1"/>
  <c r="G135" s="1"/>
  <c r="E136"/>
  <c r="F136" s="1"/>
  <c r="G136" s="1"/>
  <c r="E138"/>
  <c r="F138" s="1"/>
  <c r="G138" s="1"/>
  <c r="E139"/>
  <c r="F139" s="1"/>
  <c r="G139" s="1"/>
  <c r="E141"/>
  <c r="F141" s="1"/>
  <c r="G141" s="1"/>
  <c r="E142"/>
  <c r="F142" s="1"/>
  <c r="G142" s="1"/>
  <c r="E143"/>
  <c r="F143" s="1"/>
  <c r="G143" s="1"/>
  <c r="E144"/>
  <c r="F144" s="1"/>
  <c r="G144" s="1"/>
  <c r="E123"/>
  <c r="F123" s="1"/>
  <c r="G123" s="1"/>
  <c r="E124"/>
  <c r="F124" s="1"/>
  <c r="G124" s="1"/>
  <c r="E126"/>
  <c r="F126" s="1"/>
  <c r="G126" s="1"/>
  <c r="E127"/>
  <c r="F127" s="1"/>
  <c r="G127" s="1"/>
  <c r="E129"/>
  <c r="F129" s="1"/>
  <c r="G129" s="1"/>
  <c r="E130"/>
  <c r="F130" s="1"/>
  <c r="G130" s="1"/>
  <c r="E132"/>
  <c r="F132" s="1"/>
  <c r="G132" s="1"/>
  <c r="E133"/>
  <c r="F133" s="1"/>
  <c r="G133" s="1"/>
  <c r="E71"/>
  <c r="F71" s="1"/>
  <c r="G71" s="1"/>
  <c r="E72"/>
  <c r="F72" s="1"/>
  <c r="G72" s="1"/>
  <c r="E73"/>
  <c r="F73" s="1"/>
  <c r="G73" s="1"/>
  <c r="E75"/>
  <c r="F75" s="1"/>
  <c r="G75" s="1"/>
  <c r="E76"/>
  <c r="F76" s="1"/>
  <c r="G76" s="1"/>
  <c r="E77"/>
  <c r="F77" s="1"/>
  <c r="G77" s="1"/>
  <c r="E78"/>
  <c r="F78" s="1"/>
  <c r="G78" s="1"/>
  <c r="E79"/>
  <c r="F79" s="1"/>
  <c r="G79" s="1"/>
  <c r="E81"/>
  <c r="F81" s="1"/>
  <c r="G81" s="1"/>
  <c r="E82"/>
  <c r="F82" s="1"/>
  <c r="G82" s="1"/>
  <c r="E83"/>
  <c r="F83" s="1"/>
  <c r="G83" s="1"/>
  <c r="E84"/>
  <c r="F84" s="1"/>
  <c r="G84" s="1"/>
  <c r="E85"/>
  <c r="F85" s="1"/>
  <c r="G85" s="1"/>
  <c r="E86"/>
  <c r="F86" s="1"/>
  <c r="G86" s="1"/>
  <c r="E87"/>
  <c r="F87" s="1"/>
  <c r="G87" s="1"/>
  <c r="E90"/>
  <c r="F90" s="1"/>
  <c r="G90" s="1"/>
  <c r="E91"/>
  <c r="F91" s="1"/>
  <c r="G91" s="1"/>
  <c r="E93"/>
  <c r="F93" s="1"/>
  <c r="G93" s="1"/>
  <c r="E94"/>
  <c r="F94" s="1"/>
  <c r="G94" s="1"/>
  <c r="E96"/>
  <c r="F96" s="1"/>
  <c r="G96" s="1"/>
  <c r="E97"/>
  <c r="F97" s="1"/>
  <c r="G97" s="1"/>
  <c r="E98"/>
  <c r="F98" s="1"/>
  <c r="G98" s="1"/>
  <c r="E100"/>
  <c r="F100" s="1"/>
  <c r="G100" s="1"/>
  <c r="E101"/>
  <c r="F101" s="1"/>
  <c r="G101" s="1"/>
  <c r="E102"/>
  <c r="F102" s="1"/>
  <c r="G102" s="1"/>
  <c r="E103"/>
  <c r="F103" s="1"/>
  <c r="G103" s="1"/>
  <c r="E104"/>
  <c r="F104" s="1"/>
  <c r="G104" s="1"/>
  <c r="E105"/>
  <c r="F105" s="1"/>
  <c r="G105" s="1"/>
  <c r="E106"/>
  <c r="F106" s="1"/>
  <c r="G106" s="1"/>
  <c r="E107"/>
  <c r="F107" s="1"/>
  <c r="G107" s="1"/>
  <c r="E108"/>
  <c r="F108" s="1"/>
  <c r="G108" s="1"/>
  <c r="E109"/>
  <c r="F109" s="1"/>
  <c r="G109" s="1"/>
  <c r="E110"/>
  <c r="F110" s="1"/>
  <c r="G110" s="1"/>
  <c r="E112"/>
  <c r="F112" s="1"/>
  <c r="G112" s="1"/>
  <c r="E114"/>
  <c r="F114" s="1"/>
  <c r="G114" s="1"/>
  <c r="E115"/>
  <c r="F115" s="1"/>
  <c r="G115" s="1"/>
  <c r="E116"/>
  <c r="F116" s="1"/>
  <c r="G116" s="1"/>
  <c r="E117"/>
  <c r="F117" s="1"/>
  <c r="G117" s="1"/>
  <c r="E118"/>
  <c r="F118" s="1"/>
  <c r="G118" s="1"/>
  <c r="E120"/>
  <c r="F120" s="1"/>
  <c r="G120" s="1"/>
  <c r="E43"/>
  <c r="F43" s="1"/>
  <c r="G43" s="1"/>
  <c r="E44"/>
  <c r="F44" s="1"/>
  <c r="G44" s="1"/>
  <c r="E45"/>
  <c r="F45" s="1"/>
  <c r="G45" s="1"/>
  <c r="E46"/>
  <c r="F46" s="1"/>
  <c r="G46" s="1"/>
  <c r="E47"/>
  <c r="F47" s="1"/>
  <c r="G47" s="1"/>
  <c r="E48"/>
  <c r="F48" s="1"/>
  <c r="G48" s="1"/>
  <c r="E49"/>
  <c r="F49" s="1"/>
  <c r="G49" s="1"/>
  <c r="E50"/>
  <c r="F50" s="1"/>
  <c r="G50" s="1"/>
  <c r="E52"/>
  <c r="F52" s="1"/>
  <c r="G52" s="1"/>
  <c r="E53"/>
  <c r="F53" s="1"/>
  <c r="G53" s="1"/>
  <c r="E54"/>
  <c r="F54" s="1"/>
  <c r="G54" s="1"/>
  <c r="E55"/>
  <c r="F55" s="1"/>
  <c r="G55" s="1"/>
  <c r="E56"/>
  <c r="F56" s="1"/>
  <c r="G56" s="1"/>
  <c r="E57"/>
  <c r="F57" s="1"/>
  <c r="G57" s="1"/>
  <c r="E58"/>
  <c r="F58" s="1"/>
  <c r="G58" s="1"/>
  <c r="E59"/>
  <c r="F59" s="1"/>
  <c r="G59" s="1"/>
  <c r="E61"/>
  <c r="F61" s="1"/>
  <c r="G61" s="1"/>
  <c r="E62"/>
  <c r="F62" s="1"/>
  <c r="G62" s="1"/>
  <c r="E63"/>
  <c r="F63" s="1"/>
  <c r="G63" s="1"/>
  <c r="E64"/>
  <c r="F64" s="1"/>
  <c r="G64" s="1"/>
  <c r="E65"/>
  <c r="F65" s="1"/>
  <c r="G65" s="1"/>
  <c r="E66"/>
  <c r="F66" s="1"/>
  <c r="G66" s="1"/>
  <c r="E68"/>
  <c r="F68" s="1"/>
  <c r="G68" s="1"/>
  <c r="E69"/>
  <c r="F69" s="1"/>
  <c r="G69" s="1"/>
  <c r="E70"/>
  <c r="F70" s="1"/>
  <c r="G70" s="1"/>
  <c r="E30"/>
  <c r="F30" s="1"/>
  <c r="G30" s="1"/>
  <c r="E31"/>
  <c r="F31" s="1"/>
  <c r="G31" s="1"/>
  <c r="E32"/>
  <c r="F32" s="1"/>
  <c r="G32" s="1"/>
  <c r="E33"/>
  <c r="F33" s="1"/>
  <c r="G33" s="1"/>
  <c r="E34"/>
  <c r="F34" s="1"/>
  <c r="G34" s="1"/>
  <c r="E37"/>
  <c r="F37" s="1"/>
  <c r="G37" s="1"/>
  <c r="E38"/>
  <c r="F38" s="1"/>
  <c r="G38" s="1"/>
  <c r="E39"/>
  <c r="F39" s="1"/>
  <c r="G39" s="1"/>
  <c r="E40"/>
  <c r="F40" s="1"/>
  <c r="G40" s="1"/>
  <c r="E41"/>
  <c r="F41" s="1"/>
  <c r="G41" s="1"/>
  <c r="E24"/>
  <c r="F24" s="1"/>
  <c r="G24" s="1"/>
  <c r="E25"/>
  <c r="F25" s="1"/>
  <c r="G25" s="1"/>
  <c r="E27"/>
  <c r="F27" s="1"/>
  <c r="G27" s="1"/>
  <c r="E28"/>
  <c r="F28" s="1"/>
  <c r="G28" s="1"/>
  <c r="E20"/>
  <c r="F20" s="1"/>
  <c r="G20" s="1"/>
  <c r="E21"/>
  <c r="F21" s="1"/>
  <c r="G21" s="1"/>
  <c r="E23"/>
  <c r="F23" s="1"/>
  <c r="G23" s="1"/>
  <c r="E16"/>
  <c r="F16" s="1"/>
  <c r="G16" s="1"/>
  <c r="E17"/>
  <c r="F17" s="1"/>
  <c r="G17" s="1"/>
  <c r="E19"/>
  <c r="F19" s="1"/>
  <c r="G19" s="1"/>
  <c r="E12"/>
  <c r="F12" s="1"/>
  <c r="G12" s="1"/>
  <c r="E13"/>
  <c r="F13" s="1"/>
  <c r="G13" s="1"/>
  <c r="E14"/>
  <c r="F14" s="1"/>
  <c r="G14" s="1"/>
  <c r="E9"/>
  <c r="F9" s="1"/>
  <c r="G9" s="1"/>
  <c r="E10"/>
  <c r="F10" s="1"/>
  <c r="G10" s="1"/>
  <c r="E8"/>
  <c r="F8" s="1"/>
  <c r="G8" s="1"/>
</calcChain>
</file>

<file path=xl/sharedStrings.xml><?xml version="1.0" encoding="utf-8"?>
<sst xmlns="http://schemas.openxmlformats.org/spreadsheetml/2006/main" count="1671" uniqueCount="986">
  <si>
    <t>Pielikums Ministru kabineta noteikumu projekta sākotnējās ietekmes novērtējuma ziņojumam (anotācijai)</t>
  </si>
  <si>
    <t>Nr.p.k.</t>
  </si>
  <si>
    <t>Normatīvā akta pants, daļa, punkts (ja ir)</t>
  </si>
  <si>
    <t>Mērvienība</t>
  </si>
  <si>
    <t>Matemātiskā noapaļošana uz euro 
(norāda 6 ciparus aiz komata)</t>
  </si>
  <si>
    <t>Summa, kas paredzēta normatīvā akta grozījumos, euro</t>
  </si>
  <si>
    <t xml:space="preserve"> Izmaiņas pret sākotnējā normatīvajā aktā norādīto summu, euro 
(norāda 6 ciparus aiz komata) </t>
  </si>
  <si>
    <t>1.</t>
  </si>
  <si>
    <t>2.</t>
  </si>
  <si>
    <t>3.</t>
  </si>
  <si>
    <t>(4)=(3)/0,702804</t>
  </si>
  <si>
    <t>5.</t>
  </si>
  <si>
    <t>(6)=(5)-(4)</t>
  </si>
  <si>
    <t>Pielikums</t>
  </si>
  <si>
    <t>1.1.</t>
  </si>
  <si>
    <t>1.2.</t>
  </si>
  <si>
    <t>1.3.</t>
  </si>
  <si>
    <t>1.4.</t>
  </si>
  <si>
    <t>4.1.</t>
  </si>
  <si>
    <t>4.2.</t>
  </si>
  <si>
    <t>4.3.</t>
  </si>
  <si>
    <t>14.1.</t>
  </si>
  <si>
    <t>14.2.</t>
  </si>
  <si>
    <t>14.2.1.</t>
  </si>
  <si>
    <t>14.2.2.</t>
  </si>
  <si>
    <t>15.1.</t>
  </si>
  <si>
    <t>15.2.</t>
  </si>
  <si>
    <t>26.1.</t>
  </si>
  <si>
    <t>27.1.</t>
  </si>
  <si>
    <t>27.2.</t>
  </si>
  <si>
    <t>37.1.</t>
  </si>
  <si>
    <t>37.2.</t>
  </si>
  <si>
    <t>40.1.</t>
  </si>
  <si>
    <t>40.2.</t>
  </si>
  <si>
    <t>Vidējā parauga ņemšana no sertifikācijai paredzētajām sēklu partijām un paraugu analīze</t>
  </si>
  <si>
    <t>1.1.1.</t>
  </si>
  <si>
    <t>pilna analīze</t>
  </si>
  <si>
    <t>1 analīze</t>
  </si>
  <si>
    <t>1.1.2.</t>
  </si>
  <si>
    <t>pilna analīze un pagaidu sertifikāta izsniegšana ziemājiem</t>
  </si>
  <si>
    <t>1.1.3.</t>
  </si>
  <si>
    <t>dīgtspējas un kaitēkļu invāzijas noteikšana</t>
  </si>
  <si>
    <t>lopbarības augi – tauriņzieži, timotiņš:</t>
  </si>
  <si>
    <t>1.2.1.</t>
  </si>
  <si>
    <t>pilna analīze bāzes sēklai</t>
  </si>
  <si>
    <t>1.2.2.</t>
  </si>
  <si>
    <t>pilna analīze sertificētai sēklai</t>
  </si>
  <si>
    <t>1.2.3.</t>
  </si>
  <si>
    <t>facēlija, ķimenes, magones, burkāni, cigoriņi, endīvijas, melnsaknes, paprika, tomāti, pētersīļi, salāti, selerijas, spināti, puravi, sīpoli:</t>
  </si>
  <si>
    <t>1.3.1.</t>
  </si>
  <si>
    <t>1.3.2.</t>
  </si>
  <si>
    <t>lopbarības augi – stiebrzāles, izņemot timotiņu:</t>
  </si>
  <si>
    <t>1.4.1.</t>
  </si>
  <si>
    <t>1.4.2.</t>
  </si>
  <si>
    <t>1.4.3.</t>
  </si>
  <si>
    <t>1.5.</t>
  </si>
  <si>
    <t>1.5.1.</t>
  </si>
  <si>
    <t>1.5.2.</t>
  </si>
  <si>
    <t>pilna analīze un pagaidu sertifikāta izsniegšana ziemas rapsim</t>
  </si>
  <si>
    <t>1.5.3.</t>
  </si>
  <si>
    <t>1.6.</t>
  </si>
  <si>
    <t>bietes:</t>
  </si>
  <si>
    <t>1.6.1.</t>
  </si>
  <si>
    <t>1.6.2.</t>
  </si>
  <si>
    <t>1.7.</t>
  </si>
  <si>
    <t>lini:</t>
  </si>
  <si>
    <t>1.7.1.</t>
  </si>
  <si>
    <t>1.7.2.</t>
  </si>
  <si>
    <t>1.8.</t>
  </si>
  <si>
    <t>jebkura sertifikācijai paredzētas kodinātas sēklas parauga noņemšana un analizēšana (veicama kā papildu samaksa)</t>
  </si>
  <si>
    <t>1 paraugs</t>
  </si>
  <si>
    <t>Kartupeļu bumbuļu analīze</t>
  </si>
  <si>
    <t>ISTA** sertifikāta izsniegšana</t>
  </si>
  <si>
    <t>1 sertifikāts</t>
  </si>
  <si>
    <t>Pēc pasūtītāja pieprasījuma veiktās sēklu parauga analīzes:</t>
  </si>
  <si>
    <t>4.1.1.</t>
  </si>
  <si>
    <t>pilna analīze (ieskaitot mitruma satura, kaitēkļu invāzijas un 1000 sēklu masas noteikšanu)</t>
  </si>
  <si>
    <t>4.1.2.</t>
  </si>
  <si>
    <t>dīgtspējas analīze</t>
  </si>
  <si>
    <t>4.1.3.</t>
  </si>
  <si>
    <t>tīrības analīze (analītiskās tīrības procenta un citu augu sugu sēklu piemaisījuma noteikšana)</t>
  </si>
  <si>
    <t>4.1.4.</t>
  </si>
  <si>
    <t>analītiskās tīrības procenta noteikšana</t>
  </si>
  <si>
    <t>4.1.5.</t>
  </si>
  <si>
    <t>citu augu sugu sēklu piemaisījuma noteikšana</t>
  </si>
  <si>
    <t>4.2.1.</t>
  </si>
  <si>
    <t>pilna analīze bāzes kategorijas sēklas prasībām (ieskaitot mitruma satura, kaitēkļu invāzijas un 1000 sēklu masas noteikšanu)</t>
  </si>
  <si>
    <t>4.2.2.</t>
  </si>
  <si>
    <t>pilna analīze sertificētas kategorijas sēklas prasībām (ieskaitot mitruma satura, kaitēkļu invāzijas un 1000 sēklu masas noteikšanu)</t>
  </si>
  <si>
    <t>4.2.3.</t>
  </si>
  <si>
    <t>dīgtspējas analīze, ja diedzēšanas ilgums ir 10 dienas un mazāks</t>
  </si>
  <si>
    <t>4.2.4.</t>
  </si>
  <si>
    <t>dīgtspējas analīze, ja diedzēšanas ilgums ir lielāks nekā 10 dienas</t>
  </si>
  <si>
    <t>4.2.5.</t>
  </si>
  <si>
    <t>tīrības analīze bāzes kategorijas sēklas prasībām (analītiskās tīrības procenta un citu augu sugu sēklu noteikšana)</t>
  </si>
  <si>
    <t>4.2.6.</t>
  </si>
  <si>
    <t>tīrības analīze sertificētas kategorijas sēklas prasībām (analītiskās tīrības procenta un citu augu sugu sēklu piemaisījuma noteikšana)</t>
  </si>
  <si>
    <t>4.2.7.</t>
  </si>
  <si>
    <t>4.2.8.</t>
  </si>
  <si>
    <t>4.3.1.</t>
  </si>
  <si>
    <t>4.3.2.</t>
  </si>
  <si>
    <t>4.3.3.</t>
  </si>
  <si>
    <t>4.3.4.</t>
  </si>
  <si>
    <t>4.3.5.</t>
  </si>
  <si>
    <t>tīrības analīze bāzes kategorijas sēklas prasībām (analītiskās tīrības procenta un citu augu sugu sēklu piemaisījuma noteikšana)</t>
  </si>
  <si>
    <t>4.3.6.</t>
  </si>
  <si>
    <t>4.3.7.</t>
  </si>
  <si>
    <t>4.3.8.</t>
  </si>
  <si>
    <t>4.4.</t>
  </si>
  <si>
    <t>4.4.1.</t>
  </si>
  <si>
    <t>pilna analīze (ieskaitot mitruma satura un kaitēkļu invāzijas noteikšanu)</t>
  </si>
  <si>
    <t>4.4.2.</t>
  </si>
  <si>
    <t>4.4.3.</t>
  </si>
  <si>
    <t>4.4.4.</t>
  </si>
  <si>
    <t>4.4.5.</t>
  </si>
  <si>
    <t>4.4.6.</t>
  </si>
  <si>
    <t>4.5.</t>
  </si>
  <si>
    <t>4.5.1.</t>
  </si>
  <si>
    <t>4.5.2.</t>
  </si>
  <si>
    <t>4.5.3.</t>
  </si>
  <si>
    <t>4.5.4.</t>
  </si>
  <si>
    <t>4.5.5.</t>
  </si>
  <si>
    <t>4.5.6.</t>
  </si>
  <si>
    <t>4.6.</t>
  </si>
  <si>
    <t>4.6.1.</t>
  </si>
  <si>
    <t>4.6.2.</t>
  </si>
  <si>
    <t>4.6.3.</t>
  </si>
  <si>
    <t>4.6.4.</t>
  </si>
  <si>
    <t>4.6.5.</t>
  </si>
  <si>
    <t>4.7.</t>
  </si>
  <si>
    <t>4.7.1.</t>
  </si>
  <si>
    <t>pilna analīze (ieskaitot sēklu veselīguma, mitruma satura, kaitēkļu invāzijas un 1000 sēklu masas noteikšanu)</t>
  </si>
  <si>
    <t>4.7.2.</t>
  </si>
  <si>
    <t>4.7.3.</t>
  </si>
  <si>
    <t>4.7.4.</t>
  </si>
  <si>
    <t>4.7.5.</t>
  </si>
  <si>
    <t>4.7.6.</t>
  </si>
  <si>
    <t>4.7.7.</t>
  </si>
  <si>
    <t>4.8.</t>
  </si>
  <si>
    <t>sēklu maisījumi:</t>
  </si>
  <si>
    <t>4.8.1.</t>
  </si>
  <si>
    <t>analītiskās tīrības procenta noteikšana (ieskaitot maisījuma komponentu īpatsvara noteikšanu procentos):</t>
  </si>
  <si>
    <t>4.8.1.1.</t>
  </si>
  <si>
    <t>ja komponentu skaits ir 5 vai mazāks</t>
  </si>
  <si>
    <t>4.8.1.2.</t>
  </si>
  <si>
    <t>ja komponentu skaits ir lielāks par 5</t>
  </si>
  <si>
    <t>4.8.2.</t>
  </si>
  <si>
    <t>dīgtspējas analīze katram komponentam:</t>
  </si>
  <si>
    <t>4.8.2.1.</t>
  </si>
  <si>
    <t>4.8.2.2.</t>
  </si>
  <si>
    <t>4.9.</t>
  </si>
  <si>
    <t>dzīvotspējas noteikšana:</t>
  </si>
  <si>
    <t>4.9.1.</t>
  </si>
  <si>
    <t>visu to sugu sēklām, kuru vidējais izmērs ir vienāds ar vai lielāks par kviešu sēklu izmēru</t>
  </si>
  <si>
    <t>4.9.2.</t>
  </si>
  <si>
    <t>citu sugu sēklām, kas ir mazākas par kviešu sēklām</t>
  </si>
  <si>
    <t>4.10.</t>
  </si>
  <si>
    <t>1000 sēklu masas noteikšana visām sugām</t>
  </si>
  <si>
    <t>4.11.</t>
  </si>
  <si>
    <t>mitruma noteikšana visām sugām:</t>
  </si>
  <si>
    <t>4.11.1.</t>
  </si>
  <si>
    <t>sēklām, kas jāmaļ</t>
  </si>
  <si>
    <t>4.11.2.</t>
  </si>
  <si>
    <t>sēklām, kas nav jāmaļ</t>
  </si>
  <si>
    <t>4.11.3.</t>
  </si>
  <si>
    <t>ekspresmetode</t>
  </si>
  <si>
    <t>4.12.</t>
  </si>
  <si>
    <t>kaitēkļu invāzijas noteikšana visām sugām</t>
  </si>
  <si>
    <t>4.13.</t>
  </si>
  <si>
    <t>dīgtspējas noteikšana visām sugām, diedzēšanai izmantojot gofrētu filtrpapīru</t>
  </si>
  <si>
    <t>4.14.</t>
  </si>
  <si>
    <t>dīgtspējas noteikšana visām sugām, ja diedzēšanai izmanto gofrētu filtrpapīru, katrā ielocē ievietojot pa vienai sēklai un mainot gofrēto filtrpapīru pēc 10 dienām</t>
  </si>
  <si>
    <t>4.15.</t>
  </si>
  <si>
    <t>tīro sēklu procenta noteikšana paraugiem no netīrīta sēklu materiāla (visām sugām)</t>
  </si>
  <si>
    <t>4.16.</t>
  </si>
  <si>
    <t>salikto vārpiņu vai sēklu ar piedēkļiem noteikšana labībai</t>
  </si>
  <si>
    <t>4.17.</t>
  </si>
  <si>
    <t>salikto vārpiņu noteikšana lopbarības augiem – stiebrzālēm, izņemot timotiņu, skarenes</t>
  </si>
  <si>
    <t>4.18.</t>
  </si>
  <si>
    <t>jebkura kodinātas sēklas parauga analizēšana (veicama kā papildu samaksa)</t>
  </si>
  <si>
    <t>4.19.</t>
  </si>
  <si>
    <t>4.20.</t>
  </si>
  <si>
    <t>sēklu veselīguma noteikšana labībai:</t>
  </si>
  <si>
    <t>4.20.1.</t>
  </si>
  <si>
    <t>4.20.2.</t>
  </si>
  <si>
    <t>4.20.2.1.</t>
  </si>
  <si>
    <t>vizuāli, izmantojot mikroskopu</t>
  </si>
  <si>
    <t>4.20.2.2.</t>
  </si>
  <si>
    <t>ar centrifugēšanas metodi</t>
  </si>
  <si>
    <t>4.20.3.</t>
  </si>
  <si>
    <t>4.20.4.</t>
  </si>
  <si>
    <t>4.20.5.</t>
  </si>
  <si>
    <t>Pēc pasūtītāja pieprasījuma vidējā sēklu parauga ņemšana sēklu kvalitātes pārbaudei</t>
  </si>
  <si>
    <t>Šķirnes sējumu lauku apskate:</t>
  </si>
  <si>
    <t>6.1.</t>
  </si>
  <si>
    <t>labībai:</t>
  </si>
  <si>
    <t>6.1.1.</t>
  </si>
  <si>
    <t>ja lauka platība ir līdz 10 ha (ieskaitot)***</t>
  </si>
  <si>
    <t>1 ha</t>
  </si>
  <si>
    <t>6.1.2.</t>
  </si>
  <si>
    <t>ja lauka platība ir lielāka par 10 ha</t>
  </si>
  <si>
    <t>6.2.</t>
  </si>
  <si>
    <t>atkārtota lauku apskate labībai:</t>
  </si>
  <si>
    <t>6.2.1.</t>
  </si>
  <si>
    <t>6.2.2.</t>
  </si>
  <si>
    <t>6.3.</t>
  </si>
  <si>
    <t>lopbarības augiem, eļļas augiem un šķiedraugiem:</t>
  </si>
  <si>
    <t>6.3.1.</t>
  </si>
  <si>
    <t>ja lauka platība ir līdz 5 ha (ieskaitot)***</t>
  </si>
  <si>
    <t>6.3.2.</t>
  </si>
  <si>
    <t>ja lauka platība ir lielāka par 5 ha</t>
  </si>
  <si>
    <t>6.4.</t>
  </si>
  <si>
    <t>atkārtota lauku apskate lopbarības augiem, eļļas augiem un šķiedraugiem:</t>
  </si>
  <si>
    <t>6.4.1.</t>
  </si>
  <si>
    <t>6.4.2.</t>
  </si>
  <si>
    <t>6.5.</t>
  </si>
  <si>
    <t>kartupeļiem (IS, PB1, PB2, B1, B2 sēklu kategorijai), bietēm, divgadīgiem dārzeņiem:</t>
  </si>
  <si>
    <t>6.5.1.</t>
  </si>
  <si>
    <t>6.5.2.</t>
  </si>
  <si>
    <t>6.6.</t>
  </si>
  <si>
    <t>kartupeļiem (C1, C2 sertificētām sēklu kategorijām), viengadīgiem dārzeņiem:</t>
  </si>
  <si>
    <t>6.6.1.</t>
  </si>
  <si>
    <t>6.6.2.</t>
  </si>
  <si>
    <t>6.7.</t>
  </si>
  <si>
    <t>atkārtota lauku apskate kartupeļiem, bietēm, dārzeņiem:</t>
  </si>
  <si>
    <t>6.7.1.</t>
  </si>
  <si>
    <t>6.7.2.</t>
  </si>
  <si>
    <t>Labības šķirnes sējumu reģistrācija***</t>
  </si>
  <si>
    <t>Etiķetes</t>
  </si>
  <si>
    <t>1 gab.</t>
  </si>
  <si>
    <t>Parauga ņemšana un analīze:</t>
  </si>
  <si>
    <t>9.1.</t>
  </si>
  <si>
    <t>9.1.1.</t>
  </si>
  <si>
    <t>lauka platībā, kas nepārsniedz 1 ha (ieskaitot):</t>
  </si>
  <si>
    <t>9.1.1.1.</t>
  </si>
  <si>
    <t>ja lauka platība nepārsniedz 0,125 ha (ieskaitot)</t>
  </si>
  <si>
    <t>9.1.1.2.</t>
  </si>
  <si>
    <t>ja lauka platība ir virs 0,125 līdz 0,25 ha (ieskaitot)</t>
  </si>
  <si>
    <t>9.1.1.3.</t>
  </si>
  <si>
    <t>ja lauka platība ir virs 0,25 līdz 0,5 ha (ieskaitot)</t>
  </si>
  <si>
    <t>9.1.1.4.</t>
  </si>
  <si>
    <t>ja lauka platība ir virs 0,5 līdz 0,75 ha (ieskaitot)</t>
  </si>
  <si>
    <t>9.1.1.5.</t>
  </si>
  <si>
    <t>ja lauka platība ir virs 0,75 līdz 1 ha (ieskaitot)</t>
  </si>
  <si>
    <t>9.1.2.</t>
  </si>
  <si>
    <t>papildus par katru paraugu lauka platībā no 1,0 līdz 8,0 ha (ieskaitot), ja nepieciešamais parauga tilpums no 1 ha ir vismaz 1,5 litri</t>
  </si>
  <si>
    <t>9.1.3.</t>
  </si>
  <si>
    <t>papildus par katru paraugu lauka platībā, kas lielāka par 8,0 ha, ja nepieciešamais parauga tilpums no 1 ha ir vismaz 0,4 litri</t>
  </si>
  <si>
    <t>9.1.4.</t>
  </si>
  <si>
    <t>izņēmuma gadījumos, ievērojot normatīvajos aktos noteiktās prasības, ja lauka platība ir vismaz 4,0 ha un ja pieļaujamais parauga tilpums no 1 ha ir 0,4 litri</t>
  </si>
  <si>
    <t>9.1.5.</t>
  </si>
  <si>
    <t>izņēmuma gadījumos, ievērojot normatīvajos aktos noteiktās prasības, papildus par katru paraugu lauka platībā, kas lielāka par 4,0 ha, un ja pieļaujamais parauga tilpums no 1 ha ir 0,2 litri</t>
  </si>
  <si>
    <t>9.2.</t>
  </si>
  <si>
    <t>9.3.</t>
  </si>
  <si>
    <t>kartupeļu gaišās gredzenpuves noteikšanai</t>
  </si>
  <si>
    <t>9.4.</t>
  </si>
  <si>
    <t>kartupeļu tumšās gredzenpuves noteikšanai</t>
  </si>
  <si>
    <t>9.5.</t>
  </si>
  <si>
    <t>sešu nekarantīnas vīrusu (PVX, PVY, PVM, PVS, PLRV, PVA) un viroīda noteikšanai kartupeļu sēklas materiālam sertifikācijai</t>
  </si>
  <si>
    <t>9.6.</t>
  </si>
  <si>
    <t>parastās priedes stādāmā materiāla sertifikācijai</t>
  </si>
  <si>
    <t>Parauga analīze:</t>
  </si>
  <si>
    <t>10.1.</t>
  </si>
  <si>
    <t>10.2.</t>
  </si>
  <si>
    <t>10.3.</t>
  </si>
  <si>
    <t>baktēriju noteikšanai</t>
  </si>
  <si>
    <t>10.4.</t>
  </si>
  <si>
    <t>vīrusu noteikšanai</t>
  </si>
  <si>
    <t>10.5.</t>
  </si>
  <si>
    <t>kaitēkļu noteikšanai</t>
  </si>
  <si>
    <t>10.6.</t>
  </si>
  <si>
    <t>nematožu noteikšanai</t>
  </si>
  <si>
    <t>10.7.</t>
  </si>
  <si>
    <t>nezāļu noteikšanai</t>
  </si>
  <si>
    <t>10.8.</t>
  </si>
  <si>
    <t>viroīdu noteikšanai</t>
  </si>
  <si>
    <t>10.9.</t>
  </si>
  <si>
    <t>sešu nekarantīnas vīrusu (PVX, PVY, PVM, PVS, PLRV, PVA), četru karantīnas vīrusu (APLV, PBRSV, PVT, APMV) un viroīda (PSTV) noteikšanai genofondam kartupeļiem</t>
  </si>
  <si>
    <t>10.10.</t>
  </si>
  <si>
    <t>kaitīgā organisma grupas identifikācijai</t>
  </si>
  <si>
    <t>10.11.</t>
  </si>
  <si>
    <t>ģenētiski modificēto organismu noteikšanai sēklās un augu pavairošanas materiālā</t>
  </si>
  <si>
    <t>Parauga analīze kartupeļu nekarantīnas vīrusu (PVX, PVY, PVM, PVS, PLRV, PVA) noteikšanai:</t>
  </si>
  <si>
    <t>11.1.</t>
  </si>
  <si>
    <t>parauga analīze kartupeļu nekarantīnas vīrusu (PVX, PVY, PVM, PVS, PLRV, PVA) noteikšanai</t>
  </si>
  <si>
    <t>11.2.</t>
  </si>
  <si>
    <t>parauga analīze viena kartupeļu nekarantīnas vīrusa (PVX, PVY, PVM, PVS, PLRV, PVA) noteikšanai vienam paraugam:</t>
  </si>
  <si>
    <t>11.2.1.</t>
  </si>
  <si>
    <t>parauga analīze viena kartupeļu nekarantīnas vīrusa (PVX, PVY, PVM, PVS, PLRV, PVA) noteikšanai katriem nākamajiem 10 augiem vai augu daļām</t>
  </si>
  <si>
    <t>par katriem nākamajiem 10 augiem vai augu daļām</t>
  </si>
  <si>
    <t>Pārbaude fitosanitārā sertifikāta saņemšanai un sertifikāta izsniegšana (neieskaitot laboratoriskās analīzes):</t>
  </si>
  <si>
    <t>12.1.</t>
  </si>
  <si>
    <t>pārbaude fitosanitārā sertifikāta saņemšanai eksportam un reeksportam:</t>
  </si>
  <si>
    <t>12.1.1.</t>
  </si>
  <si>
    <t>sēklu, stādāmo materiālu (izņemot sēklas kartupeļus) kravu pārbaude</t>
  </si>
  <si>
    <t>12.1.1.1.</t>
  </si>
  <si>
    <t>līdz 100 kg vai gab. (ieskaitot)****</t>
  </si>
  <si>
    <t>1 krava</t>
  </si>
  <si>
    <t>12.1.1.2.</t>
  </si>
  <si>
    <t>vairāk par 100 kg vai gab.</t>
  </si>
  <si>
    <t>12.1.2.</t>
  </si>
  <si>
    <t>augu valsts produktu un izejvielu pārbaude:</t>
  </si>
  <si>
    <t>12.1.2.1.</t>
  </si>
  <si>
    <t>zaļas kakao un kafijas pupiņas, kafija, tēja, rieksti, garšvielas, kā arī žāvēti augu produkti (augļi, ogas, dārzeņi, sēnes):</t>
  </si>
  <si>
    <t>12.1.2.1.1.</t>
  </si>
  <si>
    <t>līdz 70 tonnām (ieskaitot)</t>
  </si>
  <si>
    <t>12.1.2.1.2.</t>
  </si>
  <si>
    <t>virs 70 tonnām</t>
  </si>
  <si>
    <t>1 tonna</t>
  </si>
  <si>
    <t>12.1.2.2.</t>
  </si>
  <si>
    <t>svaigi augu produkti (augļi, ogas, dārzeņi, pārtikas kartupeļi, lopbarības kartupeļi, sēklas kartupeļi, sēnes):</t>
  </si>
  <si>
    <t>12.1.2.2.1.</t>
  </si>
  <si>
    <t>līdz 3 (ieskaitot) produkcijas veidiem kravā:</t>
  </si>
  <si>
    <t>12.1.2.2.1.1.</t>
  </si>
  <si>
    <t>līdz 90 tonnām (ieskaitot)</t>
  </si>
  <si>
    <t>12.1.2.2.1.2.</t>
  </si>
  <si>
    <t>virs 90 tonnām</t>
  </si>
  <si>
    <t>12.1.2.2.2.</t>
  </si>
  <si>
    <t>virs 3 produkcijas veidiem kravā:</t>
  </si>
  <si>
    <t>12.1.2.2.2.1.</t>
  </si>
  <si>
    <t>līdz 150 tonnām (ieskaitot)</t>
  </si>
  <si>
    <t>12.1.2.2.2.2.</t>
  </si>
  <si>
    <t>virs 150 tonnām</t>
  </si>
  <si>
    <t>12.1.2.3.</t>
  </si>
  <si>
    <t>graudi un to produkti (lopbarība, spraukumi):</t>
  </si>
  <si>
    <t>12.1.2.3.1.</t>
  </si>
  <si>
    <t>līdz 20 tonnām (ieskaitot)</t>
  </si>
  <si>
    <t>12.1.2.3.2.</t>
  </si>
  <si>
    <t>virs 20 tonnām</t>
  </si>
  <si>
    <t>12.1.3.</t>
  </si>
  <si>
    <t>pārējās augu valsts produkcijas kravu pārbaude:</t>
  </si>
  <si>
    <t>12.1.3.1.</t>
  </si>
  <si>
    <t>sēņu micēlijs, ziedputekšņi, bioloģiskie augu aizsardzības līdzekļi (dzīvi kukaiņi), salmi un tiem līdzīgie</t>
  </si>
  <si>
    <t>12.1.3.2.</t>
  </si>
  <si>
    <t>cietes (dažādu veidu), kartupeļu izstrādājumi (piemēram, milti, pulveris, pārslas, zirnīši), tabaka un tabakas izstrādājumi, ārstniecības augi (dažādu veidu)</t>
  </si>
  <si>
    <t>12.1.3.3.</t>
  </si>
  <si>
    <t>grieztie ziedi, zari, dekoratīvie zaļumi</t>
  </si>
  <si>
    <t>12.1.4.</t>
  </si>
  <si>
    <t>kūdras kravu pārbaude:</t>
  </si>
  <si>
    <t>12.1.4.1.</t>
  </si>
  <si>
    <t>līdz 35 tonnām (ieskaitot)</t>
  </si>
  <si>
    <t>12.1.4.2.</t>
  </si>
  <si>
    <t>virs 35 tonnām</t>
  </si>
  <si>
    <t>12.1.5.</t>
  </si>
  <si>
    <t>kokvilnas un citas augu izcelsmes tekstilšķiedras kravu pārbaude</t>
  </si>
  <si>
    <t>12.1.6.</t>
  </si>
  <si>
    <t>koksnes un tās izstrādājumu kravu pārbaude:</t>
  </si>
  <si>
    <t>12.1.6.1.</t>
  </si>
  <si>
    <t>zāģbaļķi un zāģmateriāli</t>
  </si>
  <si>
    <t>12.1.6.2.</t>
  </si>
  <si>
    <t>papīrmalka, apaļkoki (tehniskā koksne)</t>
  </si>
  <si>
    <t>12.1.6.3.</t>
  </si>
  <si>
    <t>kokskaidu briketes, zāģskaidu granulas, šķeldas, skaidas, lobītās skaidas:</t>
  </si>
  <si>
    <t>12.1.6.3.1.</t>
  </si>
  <si>
    <t>autotransporta līdzeklis, konteiners</t>
  </si>
  <si>
    <t>12.1.6.3.2.</t>
  </si>
  <si>
    <t>1 vagons</t>
  </si>
  <si>
    <t>12.1.6.3.3.</t>
  </si>
  <si>
    <t>1 kuģis</t>
  </si>
  <si>
    <t>12.1.6.4.</t>
  </si>
  <si>
    <t>malka un gulšņi:</t>
  </si>
  <si>
    <t>12.1.6.4.1.</t>
  </si>
  <si>
    <t>12.1.6.4.2.</t>
  </si>
  <si>
    <t>12.1.6.4.3.</t>
  </si>
  <si>
    <t>12.1.6.5.</t>
  </si>
  <si>
    <t>gatavie koka izstrādājumi (piemēram, paliktņi, tara, durvju un logu bloki, māju saliekamās konstrukcijas, finieris, parkets, sērkociņu skaliņi, mēbeles, pinumi)</t>
  </si>
  <si>
    <t>12.1.7.</t>
  </si>
  <si>
    <t>pārējās fitosanitārajai kontrolei pakļautās produkcijas pārbaude</t>
  </si>
  <si>
    <t>12.2.</t>
  </si>
  <si>
    <t>fitosanitārā sertifikāta izsniegšana****</t>
  </si>
  <si>
    <t>12.3.</t>
  </si>
  <si>
    <t>papildus noteiktajiem izcenojumiem par pārbaudes veikšanu fitosanitārā sertifikāta saņemšanai eksportam vai reeksportam, kā arī par fitosanitārā sertifikāta izsniegšanu ārpus Valsts augu aizsardzības dienesta noteiktā darba laika piemēro izcenojumu 7,00 lati par katru kārtējo stundu (apmaksājamā vienība ir pilna stunda)</t>
  </si>
  <si>
    <t>kārtējā stunda</t>
  </si>
  <si>
    <t>Koksnes iepakojamā materiāla marķētāju reģistrā reģistrēto personu un uzņēmuma pārbaude, lai novērtētu atbilstību darbības veida prasībām</t>
  </si>
  <si>
    <t>pārbaude</t>
  </si>
  <si>
    <t>Pavairojamā materiāla fitosanitārā pārbaude un atbilstības novērtēšana augu pasu vai etiķešu izsniegšanai:</t>
  </si>
  <si>
    <t>augļu koku, ogulāju un vīnogulāju pavairojamā materiāla fitosanitārā pārbaude un atbilstības novērtēšana veģetācijas periodā vai pirms izplatīšanas (ieskaitot laboratoriskos izmeklējumus):</t>
  </si>
  <si>
    <t>14.1.1.</t>
  </si>
  <si>
    <t>ja pavairojamā materiāla audzētavas platība ir līdz 3 ha (ieskaitot)</t>
  </si>
  <si>
    <t>audzētava</t>
  </si>
  <si>
    <t>14.1.2.</t>
  </si>
  <si>
    <t>par katru hektāru virs 3 ha</t>
  </si>
  <si>
    <t>dekoratīvo augu pavairojamā materiāla un meža reproduktīvā materiāla fitosanitārā pārbaude vai atbilstības novērtēšana veģetācijas periodā vai pirms izplatīšanas (ieskaitot laboratoriskos izmeklējumus):</t>
  </si>
  <si>
    <t>ja pavairojamā materiāla audzētavas platība ir līdz 2 ha (ieskaitot)</t>
  </si>
  <si>
    <t>par katru hektāru virs 2 ha</t>
  </si>
  <si>
    <t>14.3.</t>
  </si>
  <si>
    <t>dārzeņu un sīpolaugu pavairojamā materiāla fitosanitārā pārbaude un atbilstības novērtēšana veģetācijas periodā vai pirms izplatīšanas (ieskaitot laboratoriskos izmeklējumus):</t>
  </si>
  <si>
    <t>14.3.1.</t>
  </si>
  <si>
    <t>14.3.2.</t>
  </si>
  <si>
    <t>14.4.</t>
  </si>
  <si>
    <t>ievestā augļu koku un ogulāju, dekoratīvo augu un dārzeņu pavairojamā materiāla fitosanitārā pārbaude un atbilstības novērtēšana pirms izplatīšanas (ieskaitot laboratoriskos izmeklējumus):</t>
  </si>
  <si>
    <t>14.4.1.</t>
  </si>
  <si>
    <t>pavairojamais materiāls līdz 10000 vienībām (ieskaitot)</t>
  </si>
  <si>
    <t>pavairojamais materiāls</t>
  </si>
  <si>
    <t>14.4.2.</t>
  </si>
  <si>
    <t>par katrām papildu 100 vienībām</t>
  </si>
  <si>
    <t>100 vienības</t>
  </si>
  <si>
    <t>14.5.</t>
  </si>
  <si>
    <t>augu pases vai etiķetes</t>
  </si>
  <si>
    <t>14.6.</t>
  </si>
  <si>
    <t>sējas lucernas sēklaudzēšanas sējumu fitosanitārā pārbaude veģetācijas periodā (ieskaitot laboratoriskos izmeklējumus):</t>
  </si>
  <si>
    <t>14.6.1.</t>
  </si>
  <si>
    <t>ja audzētavas platība ir līdz 3 ha (ieskaitot)</t>
  </si>
  <si>
    <t>14.6.2.</t>
  </si>
  <si>
    <t>par katru ha virs 3 ha</t>
  </si>
  <si>
    <t>14.7.</t>
  </si>
  <si>
    <t>sēklu ieguvei paredzēto tomātu stādījumu fitosanitārā pārbaude veģetācijas periodā (ieskaitot laboratoriskos izmeklējumus):</t>
  </si>
  <si>
    <t>14.7.1.</t>
  </si>
  <si>
    <t>14.7.2.</t>
  </si>
  <si>
    <t>Pavairojamā materiāla pārbaude sertifikācijai:</t>
  </si>
  <si>
    <t>fitosanitārā pārbaude un atbilstības novērtēšana</t>
  </si>
  <si>
    <t>šķirne</t>
  </si>
  <si>
    <t>Pārbaude atļaujas saņemšanai karantīnas organismu, augu, augu valsts produktu un citu izmēģinājumiem vai zinātniskiem mērķiem paredzētu objektu un šķirņu selekcijas vajadzībām, ievešanai vai pārvietošanai Latvijā</t>
  </si>
  <si>
    <t>objekts</t>
  </si>
  <si>
    <t>apliecība</t>
  </si>
  <si>
    <t>Novērtējuma sagatavošana ķīmiska, mikroorganismus un vīrusus saturoša augu aizsardzības līdzekļa:</t>
  </si>
  <si>
    <t>iekļaušanai augu aizsardzības līdzekļu reģistrā (turpmāk – reģistrs)</t>
  </si>
  <si>
    <t>augu aizsardzības līdzeklis</t>
  </si>
  <si>
    <t>atkārtotai iekļaušanai reģistrā</t>
  </si>
  <si>
    <t>pagaidu iekļaušanai reģistrā</t>
  </si>
  <si>
    <t>iekļaušanai reģistrā pēc pagaidu reģistrācijas termiņa beigām</t>
  </si>
  <si>
    <t>Novērtējuma sagatavošana dzīvos organismus un bezmugurkaulniekus (piemēram, kukaiņus, ērces, nematodes) saturoša augu aizsardzības līdzekļa:</t>
  </si>
  <si>
    <t>iekļaušanai reģistrā</t>
  </si>
  <si>
    <t>26.2.</t>
  </si>
  <si>
    <t>Novērtējuma ziņojuma sagatavošana jauno darbīgo vielu iekļaušanai Eiropas Savienībā reģistrēto darbīgo vielu sarakstā:</t>
  </si>
  <si>
    <t>ja dalībvalsts ir ziņotājvalsts</t>
  </si>
  <si>
    <t>darbīgā viela</t>
  </si>
  <si>
    <t>ja dalībvalsts ir līdzziņotāja valsts</t>
  </si>
  <si>
    <t>27.3.</t>
  </si>
  <si>
    <t>dokumentācijas pārbaude, ja dalībvalsts ir ziņotājvalsts</t>
  </si>
  <si>
    <t>Augļaugu, ogulāju vai dekoratīvo kultūru šķirnes atšķirīguma, viendabīguma un stabilitātes pārbaude (gadā):</t>
  </si>
  <si>
    <t>30.1.</t>
  </si>
  <si>
    <t>ja stādus izaudzē un piegādā pieteicējs:</t>
  </si>
  <si>
    <t>ābelēm</t>
  </si>
  <si>
    <t>1 šķirne</t>
  </si>
  <si>
    <t>kauleņkokiem</t>
  </si>
  <si>
    <t>bumbierēm</t>
  </si>
  <si>
    <t>avenēm</t>
  </si>
  <si>
    <t>upenēm, jāņogām</t>
  </si>
  <si>
    <t>ērkšķogām</t>
  </si>
  <si>
    <t>ābeļu potcelmiem</t>
  </si>
  <si>
    <t>dekoratīvajām ābelēm</t>
  </si>
  <si>
    <t>cidonijām</t>
  </si>
  <si>
    <t>vīnogām</t>
  </si>
  <si>
    <t>30.1.11.</t>
  </si>
  <si>
    <t>ceriņiem</t>
  </si>
  <si>
    <t>pīlādžiem</t>
  </si>
  <si>
    <t>zemenēm</t>
  </si>
  <si>
    <t>zilenēm</t>
  </si>
  <si>
    <t>brūklenēm</t>
  </si>
  <si>
    <t>rododendriem</t>
  </si>
  <si>
    <t>rozēm</t>
  </si>
  <si>
    <t>30.2.</t>
  </si>
  <si>
    <t>ja stādus izaudzē izpildītājs:</t>
  </si>
  <si>
    <t>Latvijā reģistrēto augu aizsardzības līdzekļu saraksts</t>
  </si>
  <si>
    <t>1 iespieddarbs</t>
  </si>
  <si>
    <t>Plomba, ja saiņojuma vienības aizzīmogošanu nodrošina Valsts augu aizsardzības dienesta inspektors</t>
  </si>
  <si>
    <t>1 plomba</t>
  </si>
  <si>
    <t>Sēklu partijas saiņojuma vienību aizzīmogošana</t>
  </si>
  <si>
    <t>1 partija</t>
  </si>
  <si>
    <t>Šķirnes apraksta un šķirnes pārbaudes pārskata dublikāta izsniegšana</t>
  </si>
  <si>
    <t>Ģenētiski modificēto kultūraugu audzētāju atbilstības izvērtēšana iekļaušanai ģenētiski modificēto kultūraugu audzētāju reģistrā</t>
  </si>
  <si>
    <t>1 iesniegums</t>
  </si>
  <si>
    <t>Augsnes paraugu ņemšanas plāna projekta sagatavošana, augsnes paraugu ņemšana no apsekojamās platības:</t>
  </si>
  <si>
    <t>neveicot paraugu piesaisti koordinātām:</t>
  </si>
  <si>
    <t>ja apsekojamā lauksaimniecībā izmantojamās zemes (turpmāk – LIZ) platība nepārsniedz 20 ha (ieskaitot)</t>
  </si>
  <si>
    <t>ja apsekojamā LIZ platība ir virs 20 līdz 40 ha (ieskaitot)</t>
  </si>
  <si>
    <t>ja apsekojamā LIZ platība ir virs 40 līdz 60 ha (ieskaitot)</t>
  </si>
  <si>
    <t>ja apsekojamā LIZ platība ir virs 60 līdz 100 ha (ieskaitot)</t>
  </si>
  <si>
    <t>ja apsekojamā LIZ platība ir lielāka par 100 ha</t>
  </si>
  <si>
    <t>veicot paraugu piesaisti koordinātām, izmantojot globālās pozicionēšanas sistēmas (turpmāk – GPS) ierīci:</t>
  </si>
  <si>
    <t>ja apsekojamā LIZ platība nepārsniedz 20 ha (ieskaitot)</t>
  </si>
  <si>
    <t>Augsnes paraugu agroķīmiskās analīzes:</t>
  </si>
  <si>
    <t>augsnes reakcijas pH noteikšana</t>
  </si>
  <si>
    <t>organisko vielu satura noteikšana</t>
  </si>
  <si>
    <t>apmaiņas magnija (Mg) noteikšana</t>
  </si>
  <si>
    <t>kalcija (Ca) noteikšana</t>
  </si>
  <si>
    <t>mikroelementa bora (B) noteikšana</t>
  </si>
  <si>
    <t>mikroelementa cinka (Zn) noteikšana</t>
  </si>
  <si>
    <t>mikroelementa vara (Cu) noteikšana</t>
  </si>
  <si>
    <t>mikroelementa mangāna (Mn) noteikšana</t>
  </si>
  <si>
    <t>mikroelementa dzelzs (Fe) noteikšana</t>
  </si>
  <si>
    <t>sekundārā elementa nātrija (Na) noteikšana</t>
  </si>
  <si>
    <t>hlora (Cl) noteikšana</t>
  </si>
  <si>
    <t>Datorizēta augsnes agroķīmisko analīžu rezultātu apstrāde un novērtējuma sagatavošana:</t>
  </si>
  <si>
    <t>39.1.</t>
  </si>
  <si>
    <t>bez piesaistes GPS ierīces nolasījumiem:</t>
  </si>
  <si>
    <t>1 elements</t>
  </si>
  <si>
    <t>39.2.</t>
  </si>
  <si>
    <t>ar piesaisti GPS ierīces nolasījumiem:</t>
  </si>
  <si>
    <t>39.3.</t>
  </si>
  <si>
    <t>lauka agroķīmisko rādītāju vidējo svērto vērtību aprēķins</t>
  </si>
  <si>
    <t>1 laukam</t>
  </si>
  <si>
    <t>Digitālās augšņu agroķīmiskās kartes sagatavošana un augšņu agroķīmiskās izpētes materiālu noformēšana:</t>
  </si>
  <si>
    <t>neiekļaujot GPS ierīces veiktu grafisku attēlojumu:</t>
  </si>
  <si>
    <t>ortofotokartē, izmantojot dažādus grafiskos paņēmienus, norāda augsnes pH līmeni un augiem izmantojamā fosfora un kālija saturu:</t>
  </si>
  <si>
    <t>bez ortofotokartes, izmantojot dažādus grafiskos paņēmienus, norāda augsnes pH līmeni un augiem izmantojamā fosfora un kālija saturu:</t>
  </si>
  <si>
    <t>iekļaujot GPS ierīces veiktu grafisku attēlojumu:</t>
  </si>
  <si>
    <t>ortofotokartē, izmantojot dažādus grafiskos paņēmienus, norāda augsnes pH līmeni, augsnes skābuma pakāpi un augiem izmantojamā fosfora un kālija saturu:</t>
  </si>
  <si>
    <t>40.3.</t>
  </si>
  <si>
    <t>augšņu agroķīmiskās izpētes lietas dublikāta sagatavošana un izsniegšana</t>
  </si>
  <si>
    <t>1 augsnes agroķīmiskās izpētes lietas dublikāts</t>
  </si>
  <si>
    <t>1 fails</t>
  </si>
  <si>
    <t>Minerālmēslu un kaļķošanas materiālu analīze:</t>
  </si>
  <si>
    <t>41.1.</t>
  </si>
  <si>
    <t>kopējā slāpekļa noteikšana</t>
  </si>
  <si>
    <t>41.2.</t>
  </si>
  <si>
    <t>41.3.</t>
  </si>
  <si>
    <t>biureta noteikšana</t>
  </si>
  <si>
    <t>darbīgās vielas noteikšana (Ca, Mg) kaļķošanas materiālam</t>
  </si>
  <si>
    <t>mitruma noteikšana</t>
  </si>
  <si>
    <t>granulometriskā sastāva noteikšana</t>
  </si>
  <si>
    <t>izvilkuma sagatavošana un viena elementa noteikšana ar atomabsorbcijas spektrometru (turpmāk – AAS)</t>
  </si>
  <si>
    <t>izvilkuma sagatavošana un divu vai vairāku elementu noteikšana ar AAS</t>
  </si>
  <si>
    <t>hlora noteikšana</t>
  </si>
  <si>
    <t>reakcijas pH noteikšana</t>
  </si>
  <si>
    <t>nātrija (Na) noteikšana</t>
  </si>
  <si>
    <t>bora (B) noteikšana</t>
  </si>
  <si>
    <t>sēra (S) noteikšana</t>
  </si>
  <si>
    <t>kaļķošanas materiāla neitralizācijas spējas noteikšana</t>
  </si>
  <si>
    <t>Kūtsmēslu analīze pēc individuāla pasūtījuma:</t>
  </si>
  <si>
    <t>42.1.</t>
  </si>
  <si>
    <t>42.2.</t>
  </si>
  <si>
    <t>42.3.</t>
  </si>
  <si>
    <t>kopējā N noteikšana</t>
  </si>
  <si>
    <t>reakcijas pH noteikšana dabiski mitrā produktā</t>
  </si>
  <si>
    <t>Tehniskā novērtējuma sagatavošana skābo augšņu kaļķošanai par platības vienību:</t>
  </si>
  <si>
    <t>43.1.</t>
  </si>
  <si>
    <t>ja kaļķojamā platība ir līdz 5 ha (ieskaitot)</t>
  </si>
  <si>
    <t>43.2.</t>
  </si>
  <si>
    <t>ja kaļķojamā platība ir virs 5 ha līdz 15 ha (ieskaitot)</t>
  </si>
  <si>
    <t>43.3.</t>
  </si>
  <si>
    <t>ja kaļķojamā platība ir virs 15 ha līdz 25 ha (ieskaitot)</t>
  </si>
  <si>
    <t>ja kaļķojamā platība ir virs 25 ha līdz 50 ha (ieskaitot)</t>
  </si>
  <si>
    <t>ja kaļķojamā platība ir virs 50 ha līdz 100 ha (ieskaitot)</t>
  </si>
  <si>
    <t>ja kaļķojamā platība ir lielāka par 100 ha</t>
  </si>
  <si>
    <t>Praktiskās nodarbības par laboratorijas testēšanas metodēm un kvalitātes nodrošināšanu (vienai personai)</t>
  </si>
  <si>
    <t>1 stunda</t>
  </si>
  <si>
    <t>Teorētiskās nodarbības par laboratorijas testēšanas metodēm un kvalitātes nodrošināšanu (grupai līdz 20 personām)</t>
  </si>
  <si>
    <t>1stunda</t>
  </si>
  <si>
    <t>Dalības maksa Kaņepju tetrahidrokanabinola (THC) monitoringā par katru attiecīgajā gadā vienotajam platību maksājumam pieteikto kaņepju hektāru</t>
  </si>
  <si>
    <t>Novērtējums ķīmiska vai mikroorganismus saturoša augu aizsardzības līdzekļa atļaujas piešķiršanai zonā/Savienībā tiek gatavots Latvijā:</t>
  </si>
  <si>
    <t>47.1.</t>
  </si>
  <si>
    <t>iesniegtās dokumentācijas pilnīguma pārbaude</t>
  </si>
  <si>
    <t>47.2.</t>
  </si>
  <si>
    <t>fizikāli ķīmisko īpašību un analītisko metožu izvērtēšana</t>
  </si>
  <si>
    <t>47.3.</t>
  </si>
  <si>
    <t>toksiskuma izvērtēšana/operatora drošība</t>
  </si>
  <si>
    <t>atlieku izvērtēšana/patērētāju drošība</t>
  </si>
  <si>
    <t>ekotoksiskuma izvērtēšana</t>
  </si>
  <si>
    <t>izplatīšanās vidē un ietekmes uz vidi izvērtēšana</t>
  </si>
  <si>
    <t>efektivitātes izvērtēšana</t>
  </si>
  <si>
    <t>Novērtējuma sagatavošana lēmuma pieņemšanai ķīmiska vai mikroorganismus saturoša augu aizsardzības līdzekļa atļaujas piešķiršanai, ja augu aizsardzības līdzekļa novērtējums zonā/Savienībā ir sagatavots Latvijā:</t>
  </si>
  <si>
    <t>novērtējuma izvērtēšana, nacionālo riska ierobežošanas pasākumu nepieciešamības izvērtēšana</t>
  </si>
  <si>
    <t>marķējuma saskaņošana un apstiprināšana</t>
  </si>
  <si>
    <t>Novērtējuma sagatavošana lēmuma pieņemšanai ķīmiska vai mikroorganismus saturoša augu aizsardzības līdzekļa pagaidu atļaujas piešķiršanai</t>
  </si>
  <si>
    <t>Novērtējuma sagatavošana lēmuma pieņemšanai ķīmiska vai mikroorganismus saturoša augu aizsardzības līdzekļa atļaujas piešķiršanai, pamatojoties uz citā valstī sagatavotu augu aizsardzības līdzekļa novērtējumu:</t>
  </si>
  <si>
    <t>Novērtējuma sagatavošana lēmuma pieņemšanai ķīmiska vai mikroorganismus saturoša augu aizsardzības līdzekļa atļaujas piešķiršanai, atzīstot citā valstī piešķirtu augu aizsardzības līdzekļu atļauju:</t>
  </si>
  <si>
    <t>Novērtējuma sagatavošana lēmuma pieņemšanai ķīmiska vai mikroorganismus saturoša augu aizsardzības līdzekļa atļaujas atjaunošanai, ja augu aizsardzības līdzekļa novērtējums zonā/ Savienībā ir sagatavots Latvijā:</t>
  </si>
  <si>
    <t>Novērtējuma sagatavošana lēmuma pieņemšanai ķīmiska vai mikroorganismus saturoša augu aizsardzības līdzekļa atļaujas atjaunošanai, pamatojoties uz citā valstī sagatavotu augu aizsardzības līdzekļa novērtējumu:</t>
  </si>
  <si>
    <t>53.1.</t>
  </si>
  <si>
    <t>53.2.</t>
  </si>
  <si>
    <t>53.3.</t>
  </si>
  <si>
    <t>Novērtējuma sagatavošana ķīmiska vai mikroorganismus saturoša augu aizsardzības līdzekļa atļaujas atjaunošanai, atzīstot citā valstī piešķirtu augu aizsardzības līdzekļu atļauju:</t>
  </si>
  <si>
    <t>54.1.</t>
  </si>
  <si>
    <t>54.2.</t>
  </si>
  <si>
    <t>54.3.</t>
  </si>
  <si>
    <t>Novērtējums ķīmiska vai mikroorganismus saturoša augu aizsardzības līdzekļa atļaujas grozīšanai zonā/Savienībā tiek gatavots Latvijā:</t>
  </si>
  <si>
    <t>Novērtējuma sagatavošana lēmuma pieņemšanai ķīmiska vai mikroorganismus saturoša augu aizsardzības līdzekļa atļaujas grozīšanai, ja augu aizsardzības līdzekļa novērtējums zonā/Savienībā ir sagatavots Latvijā:</t>
  </si>
  <si>
    <t>Novērtējuma sagatavošana lēmuma pieņemšanai ķīmiska vai mikroorganismus saturoša augu aizsardzības līdzekļa atļaujas grozīšanai, pamatojoties uz citā valstī sagatavotu augu aizsardzības līdzekļa novērtējumu:</t>
  </si>
  <si>
    <t>Novērtējuma sagatavošana lēmuma pieņemšanai ķīmiska vai mikroorganismus saturoša augu aizsardzības līdzekļa atļaujas grozīšanai, pamatojoties uz citā valstī piešķirtu augu aizsardzības līdzekļa atļauju:</t>
  </si>
  <si>
    <t>Novērtējuma sagatavošana ķīmiska vai mikroorganismus saturoša augu aizsardzības līdzekļa atļaujas piešķiršanai valsts vai zinātniskām struktūrām, kas saistītas ar lauksaimniecību, vai profesionālās lauksaimniecības organizācijām, atzīstot citā valstī piešķirtu augu aizsardzības līdzekļu atļauju</t>
  </si>
  <si>
    <t>Novērtējuma sagatavošana ķīmiska vai mikroorganismus saturoša augu aizsardzības līdzekļa atļaujas atjaunošanai valsts vai zinātniskām struktūrām, kas saistītas ar lauksaimniecību, vai profesionālās lauksaimniecības organizācijām, atzīstot citā valstī piešķirtu augu aizsardzības līdzekļa atļauju</t>
  </si>
  <si>
    <t>Novērtējuma sagatavošana atļauta ķīmiska vai mikroorganismus saturoša augu aizsardzības līdzekļa lietošanas jomas paplašinājumam, ja to prasa lauksaimniecības darbībā iesaistītas valsts vai zinātniskās struktūras, profesionālās lauksaimniecības organizācijas vai profesionāli lietotāji</t>
  </si>
  <si>
    <t>Augu aizsardzības līdzekļa novērtējuma sagatavošana augu aizsardzības līdzekļa izplatīšanai ar vairākiem tirdzniecības nosaukumiem</t>
  </si>
  <si>
    <t>Augu aizsardzības līdzekļa salīdzinošā novērtējuma veikšana, ja tā sastāvā ir aizstājamas vielas</t>
  </si>
  <si>
    <t>Novērtējuma sagatavošana atļaujas piešķiršanai augu aizsardzības līdzeklim ar zemu kaitīguma pakāpi:</t>
  </si>
  <si>
    <t>novērtējuma sagatavošana</t>
  </si>
  <si>
    <t>Novērtējuma sagatavošana atļaujas atjaunošanai augu aizsardzības līdzeklim ar zemu kaitīguma pakāpi:</t>
  </si>
  <si>
    <t>65.1.</t>
  </si>
  <si>
    <t>65.2.</t>
  </si>
  <si>
    <t>novērtējuma izvērtēšana</t>
  </si>
  <si>
    <t>Administratīvi grozījumi atļauta augu aizsardzības līdzekļa dokumentācijā</t>
  </si>
  <si>
    <t>Novērtējuma sagatavošana, lai piešķirtu atļauju augu aizsardzības līdzekļa izplatīšanai un lietošanai ārkārtas situācijās augu aizsardzībā</t>
  </si>
  <si>
    <t>Novērtējuma sagatavošana, lai piešķirtu atļauju augu aizsardzības līdzekļa izplatīšanai un lietošanai pētījumos un eksperimentos</t>
  </si>
  <si>
    <t>Novērtējuma sagatavošana šā pielikuma 67. un 68.punktā minēto atļauju atkārtotai izsniegšanai</t>
  </si>
  <si>
    <t>Novērtējuma sagatavošana, lai piešķirtu sertifikātu augu aizsardzības līdzekļa reģistrācijai paredzēto efektivitātes pārbaudes izmēģinājumu veikšanai (vienam izmēģinājumu veidam)</t>
  </si>
  <si>
    <t>izmēģinājumu veids</t>
  </si>
  <si>
    <t>Novērtējuma sagatavošana, lai piešķirtu atkārtoti sertifikātu augu aizsardzības līdzekļa reģistrācijai paredzēto efektivitātes pārbaudes izmēģinājumu veikšanai</t>
  </si>
  <si>
    <t>Novērtējuma sagatavošana, lai piešķirtu atļauju augu aizsardzības līdzekļa paralēlajai tirdzniecībai</t>
  </si>
  <si>
    <t>Novērtējuma sagatavošana augu aizsardzības līdzekļa paralēlās tirdzniecības atļaujas atjaunošanai vai grozīšanai</t>
  </si>
  <si>
    <t>Latvijā atļauta ķīmiska vai mikroorganismus saturoša augu aizsardzības līdzekļa darbīgās vielas atbilstības novērtēšana iekļaušanas nosacījumiem Eiropā apstiprināto darbīgo vielu sarakstā, ja darbīgās vielas īpašnieks ir darbīgās vielas pieteicējs iekļaušanai Eiropā apstiprināto vielu sarakstā, kā arī gadījumos, ja cita dalībvalsts ir veikusi atbilstības novērtēšanu</t>
  </si>
  <si>
    <t>darbīgā viela vienā ražotnē</t>
  </si>
  <si>
    <t>Ķīmiska vai mikroorganismus saturoša augu aizsardzības līdzekļa darbīgās vielas atbilstības novērtēšana iekļaušanas nosacījumiem Eiropā apstiprināto darbīgo vielu sarakstā, ja Latvija ir ziņotāja dalībvalsts</t>
  </si>
  <si>
    <t>Latvijā atļauta ķīmiska vai mikroorganismus saturoša augu aizsardzības līdzekļa darbīgās vielas atbilstības novērtēšana iekļaušanas nosacījumiem Eiropā apstiprināto darbīgo vielu sarakstā, ja Latvija nav ziņotāja dalībvalsts un cita dalībvalsts nav veikusi atbilstības novērtēšanu:</t>
  </si>
  <si>
    <t>darbīgās vielas ķīmiskās ekvivalences novērtēšana</t>
  </si>
  <si>
    <t>toksikoloģijas un ekotoksikoloģijas datu novērtēšana darbīgās vielas ekvivalencei</t>
  </si>
  <si>
    <t>Darbīgās vielas ekvivalences novērtējuma ziņojuma sagatavošana jaunam darbīgās vielas avotam (ražotne, ražotājs), ja Latvija ir ziņotāja dalībvalsts</t>
  </si>
  <si>
    <t>Latvijas speciālisti veic ķīmiska vai mikroorganismus saturoša augu aizsardzības līdzekļa atkārtotu novērtēšanu zonā/Savienībā saskaņā ar darbīgās vielas apstiprināšanas nosacījumos minētajiem termiņiem pēc tā sastāvā esošās darbīgās vielas iekļaušanas Eiropā apstiprināto darbīgo vielu sarakstā:</t>
  </si>
  <si>
    <t>78.1.</t>
  </si>
  <si>
    <t>78.2.</t>
  </si>
  <si>
    <t>atlieku izvērtēšana/patērētāja drošība</t>
  </si>
  <si>
    <t>Novērtējuma sagatavošana lēmuma pieņemšanai par ķīmiska vai mikroorganismus saturoša augu aizsardzības līdzekļa atļaujas pārskatīšanu saskaņā ar darbīgās vielas apstiprināšanas nosacījumos minētajiem termiņiem pēc tā sastāvā esošās darbīgās vielas iekļaušanas Eiropā apstiprināto darbīgo vielu sarakstā, ja augu aizsardzības līdzekļa novērtējums zonā/Savienībā ir sagatavots Latvijā:</t>
  </si>
  <si>
    <t>Novērtējuma sagatavošana lēmuma pieņemšanai par ķīmiska vai mikroorganismus saturoša augu aizsardzības līdzekļa atļaujas pārskatīšanu saskaņā ar tā sastāvā esošās darbīgās vielas apstiprināšanas nosacījumos minētajiem termiņiem pēc tā sastāvā esošās darbīgās vielas iekļaušanas Eiropā apstiprināto darbīgo vielu sarakstā, pamatojoties uz citā valstī sagatavotu augu aizsardzības līdzekļa novērtējumu:</t>
  </si>
  <si>
    <t>Novērtējuma ziņojuma sagatavošana darbīgās vielas, drošinātājvielas un sinerģista iekļaušanai Eiropā apstiprināto vielu sarakstā:</t>
  </si>
  <si>
    <t>ja Latvija ir ziņotāja dalībvalsts vai līdzziņotāja dalībvalsts un, pamatojoties uz vienošanos ar ziņotāju dalībvalsti, patstāvīgi gatavo novērtējumu par kādu no sadaļām:</t>
  </si>
  <si>
    <t>ja Latvija ir līdzziņotāja dalībvalsts un pārskata ziņotājas dalībvalsts sagatavoto novērtējumu:</t>
  </si>
  <si>
    <t>Maksimālā atlieku līmeņa (MAL) novērtējums, ja Latvija ir ziņotāja dalībvalsts Savienībā vai zonā vai līdzziņotāja dalībvalsts un, pamatojoties uz vienošanos ar ziņotāju dalībvalsti, patstāvīgi gatavo:</t>
  </si>
  <si>
    <t>darbīgās vielas metabolisma un atlieku novērtējumu</t>
  </si>
  <si>
    <t>darbīgā viela vienai augu vai dzīvnieku izcelsmes produktu grupai</t>
  </si>
  <si>
    <t>darbīgās vielas toksikoloģijas datu novērtējumu</t>
  </si>
  <si>
    <t>darbīgās vielas analītisko metožu novērtējumu</t>
  </si>
  <si>
    <t>metode</t>
  </si>
  <si>
    <t>atlieku novērtējumu</t>
  </si>
  <si>
    <t>MAL vienam augu vai dzīvnieku izcelsmes produktam</t>
  </si>
  <si>
    <t>Novērtējuma ziņojuma sagatavošana darbīgās vielas, drošinātājvielas un sinerģista atkārtotai iekļaušanai Eiropā apstiprināto vielu sarakstā:</t>
  </si>
  <si>
    <t>Novērtējuma ziņojuma sagatavošana darbīgo vielu – mikroorganismu un feromonu – iekļaušanai Eiropā apstiprināto vielu sarakstā:</t>
  </si>
  <si>
    <t>Novērtējuma ziņojuma sagatavošana darbīgo vielu – mikroorganismu vai feromonu – atkārtotai iekļaušanai Eiropā apstiprināto vielu sarakstā:</t>
  </si>
  <si>
    <t>Darbīgās vielas apstiprinošo datu izvērtēšana, ja Latvija ir ziņotāja dalībvalsts:</t>
  </si>
  <si>
    <t>Novērtējuma sagatavošana par personas atbilstību noteiktiem kritērijiem un lēmuma pieņemšana par atļauju veikt tādu uzņēmumu sertifikāciju, kas nodarbojas ar koksnes termisko apstrādi</t>
  </si>
  <si>
    <t>1 novērtējums</t>
  </si>
  <si>
    <t>Sertifikācijas institūcijas ikgadējā pārbaude, lai novērtētu tās atbilstību sertifikācijas veikšanas prasībām</t>
  </si>
  <si>
    <t>Novērtējuma sagatavošana lēmuma pieņemšanai par atļaujas izsniegšanu augu aizsardzības līdzekļa izsmidzināšanai no gaisa:</t>
  </si>
  <si>
    <t>89.1.</t>
  </si>
  <si>
    <t>ja augu aizsardzības līdzeklis ir valstī atļauts (reģistrēts)</t>
  </si>
  <si>
    <t>89.2.</t>
  </si>
  <si>
    <t>ja augu aizsardzības līdzeklis nav valstī atļauts (nav reģistrēts)</t>
  </si>
  <si>
    <t>Novērtējuma sagatavošana lēmuma pieņemšanai par atļaujas izsniegšanu tādu lopbarības augu sēklu maisījumu ieguvei un tirdzniecībai, kuri paredzēti dabiskās vides saglabāšanai</t>
  </si>
  <si>
    <t>1 sēklu partija</t>
  </si>
  <si>
    <t>Novērtējuma sagatavošana lēmuma pieņemšanai par atļaujas piešķiršanu laboratorijai veikt augu karantīnas organismu un augiem sevišķi bīstamu organismu rutīnas diagnostiku</t>
  </si>
  <si>
    <t>1 augu karantīnas organisms vai augiem sevišķi bīstams organisms</t>
  </si>
  <si>
    <t>Tādas pilnvarotās laboratorijas ikgadējā pārbaude, kurai ir piešķirta atļauja veikt augu karantīnas organismu un augiem sevišķi bīstamu organismu rutīnas diagnostiku</t>
  </si>
  <si>
    <t>Dalība references laboratorijas organizētajā starplaboratoriju salīdzinošajā testēšanā</t>
  </si>
  <si>
    <t>1 tests</t>
  </si>
  <si>
    <t>Novērtējuma sagatavošana par reģistrēta augu aizsardzības līdzekļa atbilstību reģistrācijas nosacījumiem pēc tā sastāvā esošās darbīgās vielas iekļaušanas Eiropas Savienībā reģistrēto darbīgo vielu sarakstā</t>
  </si>
  <si>
    <t>Novērtējuma sagatavošana lēmuma pieņemšanai par sertifikāta izsniegšanu augu aizsardzības līdzekļu lietošanas iekārtu pārbaudes veicējiem</t>
  </si>
  <si>
    <t>Pārbaudi apliecinošās uzlīmes augu aizsardzības līdzekļu iekārtām izsniegšana</t>
  </si>
  <si>
    <t>1 uzlīme</t>
  </si>
  <si>
    <t>Novērtējuma sagatavošana lēmuma pieņemšanai par citā Eiropas Savienības dalībvalstī izsniegtā sertifikāta atzīšanu par augu aizsardzības līdzekļu lietošanas iekārtas pārbaudi</t>
  </si>
  <si>
    <t>Novērtējuma sagatavošana citas valsts augu aizsardzības līdzekļa reģistrācijas atzīšanai</t>
  </si>
  <si>
    <t>99.1.</t>
  </si>
  <si>
    <t>99.2.</t>
  </si>
  <si>
    <t>99.3.</t>
  </si>
  <si>
    <t>99.4.</t>
  </si>
  <si>
    <t>Novērtējuma sagatavošana par reģistrā esošu ķīmisku, mikroorganismus un vīrusus saturošu augu aizsardzības līdzekli:</t>
  </si>
  <si>
    <t>reģistrācijai, lai izplatītu ar vairākiem tirdzniecības nosaukumiem</t>
  </si>
  <si>
    <t>grozījumiem lēmumā par iekļaušanu reģistrā vai atļaujā par reģistrā iekļauta augu aizsardzības līdzekļa lietošanas jomas paplašinājumu</t>
  </si>
  <si>
    <t>atļaujas saņemšanai, lai paplašinātu reģistrā iekļauta augu aizsardzības līdzekļa lietošanas jomu</t>
  </si>
  <si>
    <t>Novērtējuma sagatavošana par izmaiņām reģistrā esoša augu aizsardzības līdzekļa dokumentācijā</t>
  </si>
  <si>
    <t>Novērtējuma sagatavošana, lai saņemtu atļauju reģistrācijas nosacījumiem neatbilstoša augu aizsardzības līdzekļa izplatīšanai un lietošanai</t>
  </si>
  <si>
    <t>Novērtējuma sagatavošana, lai saņemtu atļauju reģistrā neesoša augu aizsardzības līdzekļa izplatīšanai un lietošanai pētījumos un eksperimentos</t>
  </si>
  <si>
    <t>Novērtējuma sagatavošana, lai saņemtu sertifikātu augu aizsardzības līdzekļa reģistrācijai paredzēto efektivitātes pārbaudes izmēģinājumu veikšanai (vienam izmēģinājumu veidam)</t>
  </si>
  <si>
    <t>Novērtējuma sagatavošana, lai saņemtu atļauju augu aizsardzības līdzekļa paralēlajam importam</t>
  </si>
  <si>
    <t>Darbīgo vielu atbilstības novērtēšana iekļaušanas kritērijiem Eiropas Savienībā reģistrēto darbīgo vielu sarakstā</t>
  </si>
  <si>
    <t>Dokumentu kopēšana (melnbalta) A4 formāts</t>
  </si>
  <si>
    <t>1 lapa</t>
  </si>
  <si>
    <r>
      <t>Brassica spp., Raphanus spp.</t>
    </r>
    <r>
      <rPr>
        <sz val="10"/>
        <color theme="1"/>
        <rFont val="Times New Roman"/>
        <family val="1"/>
        <charset val="186"/>
      </rPr>
      <t>, kaņepes, citas dārzeņu sugas:</t>
    </r>
  </si>
  <si>
    <r>
      <t>Brassica spp., Raphanus spp.</t>
    </r>
    <r>
      <rPr>
        <sz val="10"/>
        <color theme="1"/>
        <rFont val="Times New Roman"/>
        <family val="1"/>
        <charset val="186"/>
      </rPr>
      <t>, kaņepes, citas dārzeņu, dekoratīvo augu, garšaugu un ārstniecības augu sugas:</t>
    </r>
  </si>
  <si>
    <r>
      <t>sēklu veselīguma analīze ar agara metodi inficētības ar tumšplankumainību (</t>
    </r>
    <r>
      <rPr>
        <i/>
        <sz val="10"/>
        <color theme="1"/>
        <rFont val="Times New Roman"/>
        <family val="1"/>
        <charset val="186"/>
      </rPr>
      <t>Alternaria spp.</t>
    </r>
    <r>
      <rPr>
        <sz val="10"/>
        <color theme="1"/>
        <rFont val="Times New Roman"/>
        <family val="1"/>
        <charset val="186"/>
      </rPr>
      <t>), linu askohitozi (</t>
    </r>
    <r>
      <rPr>
        <i/>
        <sz val="10"/>
        <color theme="1"/>
        <rFont val="Times New Roman"/>
        <family val="1"/>
        <charset val="186"/>
      </rPr>
      <t>Ascochyta linicola,</t>
    </r>
    <r>
      <rPr>
        <sz val="10"/>
        <color theme="1"/>
        <rFont val="Times New Roman"/>
        <family val="1"/>
        <charset val="186"/>
      </rPr>
      <t xml:space="preserve"> sin. </t>
    </r>
    <r>
      <rPr>
        <i/>
        <sz val="10"/>
        <color theme="1"/>
        <rFont val="Times New Roman"/>
        <family val="1"/>
        <charset val="186"/>
      </rPr>
      <t>Phoma linicola</t>
    </r>
    <r>
      <rPr>
        <sz val="10"/>
        <color theme="1"/>
        <rFont val="Times New Roman"/>
        <family val="1"/>
        <charset val="186"/>
      </rPr>
      <t>), linu iedegām (</t>
    </r>
    <r>
      <rPr>
        <i/>
        <sz val="10"/>
        <color theme="1"/>
        <rFont val="Times New Roman"/>
        <family val="1"/>
        <charset val="186"/>
      </rPr>
      <t>Colletotrichum lini</t>
    </r>
    <r>
      <rPr>
        <sz val="10"/>
        <color theme="1"/>
        <rFont val="Times New Roman"/>
        <family val="1"/>
        <charset val="186"/>
      </rPr>
      <t>), linu vīti (</t>
    </r>
    <r>
      <rPr>
        <i/>
        <sz val="10"/>
        <color theme="1"/>
        <rFont val="Times New Roman"/>
        <family val="1"/>
        <charset val="186"/>
      </rPr>
      <t>Fusarium spp</t>
    </r>
    <r>
      <rPr>
        <sz val="10"/>
        <color theme="1"/>
        <rFont val="Times New Roman"/>
        <family val="1"/>
        <charset val="186"/>
      </rPr>
      <t>.) un pelēko puvi (</t>
    </r>
    <r>
      <rPr>
        <i/>
        <sz val="10"/>
        <color theme="1"/>
        <rFont val="Times New Roman"/>
        <family val="1"/>
        <charset val="186"/>
      </rPr>
      <t>Botrytis spp</t>
    </r>
    <r>
      <rPr>
        <sz val="10"/>
        <color theme="1"/>
        <rFont val="Times New Roman"/>
        <family val="1"/>
        <charset val="186"/>
      </rPr>
      <t>.) noteikšanai</t>
    </r>
  </si>
  <si>
    <r>
      <t>sēklu veselīguma analīze mitrajā kamerā inficētības ar tumšplankumainību (</t>
    </r>
    <r>
      <rPr>
        <i/>
        <sz val="10"/>
        <color theme="1"/>
        <rFont val="Times New Roman"/>
        <family val="1"/>
        <charset val="186"/>
      </rPr>
      <t>Alternaria spp</t>
    </r>
    <r>
      <rPr>
        <sz val="10"/>
        <color theme="1"/>
        <rFont val="Times New Roman"/>
        <family val="1"/>
        <charset val="186"/>
      </rPr>
      <t>.), linu askohitozi (</t>
    </r>
    <r>
      <rPr>
        <i/>
        <sz val="10"/>
        <color theme="1"/>
        <rFont val="Times New Roman"/>
        <family val="1"/>
        <charset val="186"/>
      </rPr>
      <t>Ascochyta linicola,</t>
    </r>
    <r>
      <rPr>
        <sz val="10"/>
        <color theme="1"/>
        <rFont val="Times New Roman"/>
        <family val="1"/>
        <charset val="186"/>
      </rPr>
      <t xml:space="preserve"> sin. </t>
    </r>
    <r>
      <rPr>
        <i/>
        <sz val="10"/>
        <color theme="1"/>
        <rFont val="Times New Roman"/>
        <family val="1"/>
        <charset val="186"/>
      </rPr>
      <t>Phoma linicola</t>
    </r>
    <r>
      <rPr>
        <sz val="10"/>
        <color theme="1"/>
        <rFont val="Times New Roman"/>
        <family val="1"/>
        <charset val="186"/>
      </rPr>
      <t>), linu iedegām (</t>
    </r>
    <r>
      <rPr>
        <i/>
        <sz val="10"/>
        <color theme="1"/>
        <rFont val="Times New Roman"/>
        <family val="1"/>
        <charset val="186"/>
      </rPr>
      <t>Colletotrichum lini</t>
    </r>
    <r>
      <rPr>
        <sz val="10"/>
        <color theme="1"/>
        <rFont val="Times New Roman"/>
        <family val="1"/>
        <charset val="186"/>
      </rPr>
      <t>), linu vīti (</t>
    </r>
    <r>
      <rPr>
        <i/>
        <sz val="10"/>
        <color theme="1"/>
        <rFont val="Times New Roman"/>
        <family val="1"/>
        <charset val="186"/>
      </rPr>
      <t>Fusarium spp</t>
    </r>
    <r>
      <rPr>
        <sz val="10"/>
        <color theme="1"/>
        <rFont val="Times New Roman"/>
        <family val="1"/>
        <charset val="186"/>
      </rPr>
      <t>.) un pelēko puvi (</t>
    </r>
    <r>
      <rPr>
        <i/>
        <sz val="10"/>
        <color theme="1"/>
        <rFont val="Times New Roman"/>
        <family val="1"/>
        <charset val="186"/>
      </rPr>
      <t>Botrytis spp.</t>
    </r>
    <r>
      <rPr>
        <sz val="10"/>
        <color theme="1"/>
        <rFont val="Times New Roman"/>
        <family val="1"/>
        <charset val="186"/>
      </rPr>
      <t>) noteikšanai</t>
    </r>
  </si>
  <si>
    <r>
      <t xml:space="preserve">miežu putošās melnplaukas ierosinātāja </t>
    </r>
    <r>
      <rPr>
        <i/>
        <sz val="10"/>
        <color theme="1"/>
        <rFont val="Times New Roman"/>
        <family val="1"/>
        <charset val="186"/>
      </rPr>
      <t>Ustillago nuda</t>
    </r>
    <r>
      <rPr>
        <sz val="10"/>
        <color theme="1"/>
        <rFont val="Times New Roman"/>
        <family val="1"/>
        <charset val="186"/>
      </rPr>
      <t xml:space="preserve"> noteikšana</t>
    </r>
  </si>
  <si>
    <r>
      <t xml:space="preserve">kviešu cietās melnplaukas ierosinātāja </t>
    </r>
    <r>
      <rPr>
        <i/>
        <sz val="10"/>
        <color theme="1"/>
        <rFont val="Times New Roman"/>
        <family val="1"/>
        <charset val="186"/>
      </rPr>
      <t>Tilletia caries</t>
    </r>
    <r>
      <rPr>
        <sz val="10"/>
        <color theme="1"/>
        <rFont val="Times New Roman"/>
        <family val="1"/>
        <charset val="186"/>
      </rPr>
      <t xml:space="preserve"> noteikšana:</t>
    </r>
  </si>
  <si>
    <r>
      <t xml:space="preserve">plankumainības ierosinātāju </t>
    </r>
    <r>
      <rPr>
        <i/>
        <sz val="10"/>
        <color theme="1"/>
        <rFont val="Times New Roman"/>
        <family val="1"/>
        <charset val="186"/>
      </rPr>
      <t>Drechslera</t>
    </r>
    <r>
      <rPr>
        <sz val="10"/>
        <color theme="1"/>
        <rFont val="Times New Roman"/>
        <family val="1"/>
        <charset val="186"/>
      </rPr>
      <t xml:space="preserve"> </t>
    </r>
    <r>
      <rPr>
        <i/>
        <sz val="10"/>
        <color theme="1"/>
        <rFont val="Times New Roman"/>
        <family val="1"/>
        <charset val="186"/>
      </rPr>
      <t>spp</t>
    </r>
    <r>
      <rPr>
        <sz val="10"/>
        <color theme="1"/>
        <rFont val="Times New Roman"/>
        <family val="1"/>
        <charset val="186"/>
      </rPr>
      <t>. noteikšana</t>
    </r>
  </si>
  <si>
    <r>
      <t xml:space="preserve">kviešu plēkšņu plankumainības ierosinātāju </t>
    </r>
    <r>
      <rPr>
        <i/>
        <sz val="10"/>
        <color theme="1"/>
        <rFont val="Times New Roman"/>
        <family val="1"/>
        <charset val="186"/>
      </rPr>
      <t>Septoria nodorum</t>
    </r>
    <r>
      <rPr>
        <sz val="10"/>
        <color theme="1"/>
        <rFont val="Times New Roman"/>
        <family val="1"/>
        <charset val="186"/>
      </rPr>
      <t xml:space="preserve"> noteikšana</t>
    </r>
  </si>
  <si>
    <r>
      <t xml:space="preserve">fuzariožu ierosinātāja </t>
    </r>
    <r>
      <rPr>
        <i/>
        <sz val="10"/>
        <color theme="1"/>
        <rFont val="Times New Roman"/>
        <family val="1"/>
        <charset val="186"/>
      </rPr>
      <t>Fusarium spp.</t>
    </r>
    <r>
      <rPr>
        <sz val="10"/>
        <color theme="1"/>
        <rFont val="Times New Roman"/>
        <family val="1"/>
        <charset val="186"/>
      </rPr>
      <t xml:space="preserve"> noteikšana</t>
    </r>
  </si>
  <si>
    <r>
      <t xml:space="preserve">augsnes paraugu ņemšana no lauka platības un analīze, lai noteiktu kartupeļu cistu nematodes </t>
    </r>
    <r>
      <rPr>
        <i/>
        <sz val="10"/>
        <color theme="1"/>
        <rFont val="Times New Roman"/>
        <family val="1"/>
        <charset val="186"/>
      </rPr>
      <t>(Globodera rostochiensis</t>
    </r>
    <r>
      <rPr>
        <sz val="10"/>
        <color theme="1"/>
        <rFont val="Times New Roman"/>
        <family val="1"/>
        <charset val="186"/>
      </rPr>
      <t xml:space="preserve">, </t>
    </r>
    <r>
      <rPr>
        <i/>
        <sz val="10"/>
        <color theme="1"/>
        <rFont val="Times New Roman"/>
        <family val="1"/>
        <charset val="186"/>
      </rPr>
      <t>Globodera pallida)</t>
    </r>
    <r>
      <rPr>
        <sz val="10"/>
        <color theme="1"/>
        <rFont val="Times New Roman"/>
        <family val="1"/>
        <charset val="186"/>
      </rPr>
      <t xml:space="preserve"> un </t>
    </r>
    <r>
      <rPr>
        <i/>
        <sz val="10"/>
        <color theme="1"/>
        <rFont val="Times New Roman"/>
        <family val="1"/>
        <charset val="186"/>
      </rPr>
      <t>Synchytrium endobioticum</t>
    </r>
    <r>
      <rPr>
        <sz val="10"/>
        <color theme="1"/>
        <rFont val="Times New Roman"/>
        <family val="1"/>
        <charset val="186"/>
      </rPr>
      <t>:</t>
    </r>
  </si>
  <si>
    <r>
      <t xml:space="preserve">augsnes paraugu ņemšana un analīze, lai noteiktu kartupeļu cistu nematodes </t>
    </r>
    <r>
      <rPr>
        <i/>
        <sz val="10"/>
        <color theme="1"/>
        <rFont val="Times New Roman"/>
        <family val="1"/>
        <charset val="186"/>
      </rPr>
      <t>(Globodera rostochiensis</t>
    </r>
    <r>
      <rPr>
        <sz val="10"/>
        <color theme="1"/>
        <rFont val="Times New Roman"/>
        <family val="1"/>
        <charset val="186"/>
      </rPr>
      <t xml:space="preserve">, </t>
    </r>
    <r>
      <rPr>
        <i/>
        <sz val="10"/>
        <color theme="1"/>
        <rFont val="Times New Roman"/>
        <family val="1"/>
        <charset val="186"/>
      </rPr>
      <t>Globodera pallida</t>
    </r>
    <r>
      <rPr>
        <sz val="10"/>
        <color theme="1"/>
        <rFont val="Times New Roman"/>
        <family val="1"/>
        <charset val="186"/>
      </rPr>
      <t>) augsnes saslaukās vai kartupeļu augšanas laikā no vietas laukā, kur ir kartupeļu cistu nematožu vizuālās pazīmes, neatkarīgi no lauka lieluma</t>
    </r>
  </si>
  <si>
    <r>
      <t xml:space="preserve">sēņu izraisīto slimību, izņemot </t>
    </r>
    <r>
      <rPr>
        <i/>
        <sz val="10"/>
        <color theme="1"/>
        <rFont val="Times New Roman"/>
        <family val="1"/>
        <charset val="186"/>
      </rPr>
      <t>Phytophthora ramorum,</t>
    </r>
    <r>
      <rPr>
        <sz val="10"/>
        <color theme="1"/>
        <rFont val="Times New Roman"/>
        <family val="1"/>
        <charset val="186"/>
      </rPr>
      <t xml:space="preserve"> noteikšanai</t>
    </r>
  </si>
  <si>
    <r>
      <t>Phytophthora ramorum</t>
    </r>
    <r>
      <rPr>
        <sz val="10"/>
        <color theme="1"/>
        <rFont val="Times New Roman"/>
        <family val="1"/>
        <charset val="186"/>
      </rPr>
      <t xml:space="preserve"> noteikšanai</t>
    </r>
  </si>
  <si>
    <r>
      <t>1 m</t>
    </r>
    <r>
      <rPr>
        <vertAlign val="superscript"/>
        <sz val="10"/>
        <color theme="1"/>
        <rFont val="Times New Roman"/>
        <family val="1"/>
        <charset val="186"/>
      </rPr>
      <t>3</t>
    </r>
  </si>
  <si>
    <r>
      <t>ja pavairojamā materiāla audzētavas platība ir līdz 1000 m</t>
    </r>
    <r>
      <rPr>
        <vertAlign val="superscript"/>
        <sz val="10"/>
        <color theme="1"/>
        <rFont val="Times New Roman"/>
        <family val="1"/>
        <charset val="186"/>
      </rPr>
      <t>2</t>
    </r>
    <r>
      <rPr>
        <sz val="10"/>
        <color theme="1"/>
        <rFont val="Times New Roman"/>
        <family val="1"/>
        <charset val="186"/>
      </rPr>
      <t xml:space="preserve"> (ieskaitot)</t>
    </r>
  </si>
  <si>
    <r>
      <t>par katriem 100 m</t>
    </r>
    <r>
      <rPr>
        <vertAlign val="superscript"/>
        <sz val="10"/>
        <color theme="1"/>
        <rFont val="Times New Roman"/>
        <family val="1"/>
        <charset val="186"/>
      </rPr>
      <t>2</t>
    </r>
    <r>
      <rPr>
        <sz val="10"/>
        <color theme="1"/>
        <rFont val="Times New Roman"/>
        <family val="1"/>
        <charset val="186"/>
      </rPr>
      <t xml:space="preserve"> virs 1000 m</t>
    </r>
    <r>
      <rPr>
        <vertAlign val="superscript"/>
        <sz val="10"/>
        <color theme="1"/>
        <rFont val="Times New Roman"/>
        <family val="1"/>
        <charset val="186"/>
      </rPr>
      <t>2</t>
    </r>
  </si>
  <si>
    <r>
      <t>100 m</t>
    </r>
    <r>
      <rPr>
        <vertAlign val="superscript"/>
        <sz val="10"/>
        <color theme="1"/>
        <rFont val="Times New Roman"/>
        <family val="1"/>
        <charset val="186"/>
      </rPr>
      <t>2</t>
    </r>
  </si>
  <si>
    <r>
      <t>pH, organisko vielu satura, augiem izmantojamā P</t>
    </r>
    <r>
      <rPr>
        <vertAlign val="subscript"/>
        <sz val="10"/>
        <color theme="1"/>
        <rFont val="Times New Roman"/>
        <family val="1"/>
        <charset val="186"/>
      </rPr>
      <t>2</t>
    </r>
    <r>
      <rPr>
        <sz val="10"/>
        <color theme="1"/>
        <rFont val="Times New Roman"/>
        <family val="1"/>
        <charset val="186"/>
      </rPr>
      <t>O</t>
    </r>
    <r>
      <rPr>
        <vertAlign val="subscript"/>
        <sz val="10"/>
        <color theme="1"/>
        <rFont val="Times New Roman"/>
        <family val="1"/>
        <charset val="186"/>
      </rPr>
      <t>5</t>
    </r>
    <r>
      <rPr>
        <sz val="10"/>
        <color theme="1"/>
        <rFont val="Times New Roman"/>
        <family val="1"/>
        <charset val="186"/>
      </rPr>
      <t>, K</t>
    </r>
    <r>
      <rPr>
        <vertAlign val="subscript"/>
        <sz val="10"/>
        <color theme="1"/>
        <rFont val="Times New Roman"/>
        <family val="1"/>
        <charset val="186"/>
      </rPr>
      <t>2</t>
    </r>
    <r>
      <rPr>
        <sz val="10"/>
        <color theme="1"/>
        <rFont val="Times New Roman"/>
        <family val="1"/>
        <charset val="186"/>
      </rPr>
      <t>O noteikšana</t>
    </r>
  </si>
  <si>
    <r>
      <t>pH, organisko vielu satura, augiem izmantojamā P</t>
    </r>
    <r>
      <rPr>
        <vertAlign val="subscript"/>
        <sz val="10"/>
        <color theme="1"/>
        <rFont val="Times New Roman"/>
        <family val="1"/>
        <charset val="186"/>
      </rPr>
      <t>2</t>
    </r>
    <r>
      <rPr>
        <sz val="10"/>
        <color theme="1"/>
        <rFont val="Times New Roman"/>
        <family val="1"/>
        <charset val="186"/>
      </rPr>
      <t>O</t>
    </r>
    <r>
      <rPr>
        <vertAlign val="subscript"/>
        <sz val="10"/>
        <color theme="1"/>
        <rFont val="Times New Roman"/>
        <family val="1"/>
        <charset val="186"/>
      </rPr>
      <t>5</t>
    </r>
    <r>
      <rPr>
        <sz val="10"/>
        <color theme="1"/>
        <rFont val="Times New Roman"/>
        <family val="1"/>
        <charset val="186"/>
      </rPr>
      <t>, K</t>
    </r>
    <r>
      <rPr>
        <vertAlign val="subscript"/>
        <sz val="10"/>
        <color theme="1"/>
        <rFont val="Times New Roman"/>
        <family val="1"/>
        <charset val="186"/>
      </rPr>
      <t>2</t>
    </r>
    <r>
      <rPr>
        <sz val="10"/>
        <color theme="1"/>
        <rFont val="Times New Roman"/>
        <family val="1"/>
        <charset val="186"/>
      </rPr>
      <t>O un apmaiņas Mg noteikšana</t>
    </r>
  </si>
  <si>
    <r>
      <t>pH, organisko vielu satura, augiem izmantojamā P</t>
    </r>
    <r>
      <rPr>
        <vertAlign val="subscript"/>
        <sz val="10"/>
        <color theme="1"/>
        <rFont val="Times New Roman"/>
        <family val="1"/>
        <charset val="186"/>
      </rPr>
      <t>2</t>
    </r>
    <r>
      <rPr>
        <sz val="10"/>
        <color theme="1"/>
        <rFont val="Times New Roman"/>
        <family val="1"/>
        <charset val="186"/>
      </rPr>
      <t>O</t>
    </r>
    <r>
      <rPr>
        <vertAlign val="subscript"/>
        <sz val="10"/>
        <color theme="1"/>
        <rFont val="Times New Roman"/>
        <family val="1"/>
        <charset val="186"/>
      </rPr>
      <t>5</t>
    </r>
    <r>
      <rPr>
        <sz val="10"/>
        <color theme="1"/>
        <rFont val="Times New Roman"/>
        <family val="1"/>
        <charset val="186"/>
      </rPr>
      <t>, K</t>
    </r>
    <r>
      <rPr>
        <vertAlign val="subscript"/>
        <sz val="10"/>
        <color theme="1"/>
        <rFont val="Times New Roman"/>
        <family val="1"/>
        <charset val="186"/>
      </rPr>
      <t>2</t>
    </r>
    <r>
      <rPr>
        <sz val="10"/>
        <color theme="1"/>
        <rFont val="Times New Roman"/>
        <family val="1"/>
        <charset val="186"/>
      </rPr>
      <t>O, apmaiņas Mg un Ca noteikšana</t>
    </r>
  </si>
  <si>
    <r>
      <t>pH, organisko vielu satura, augiem izmantojamā P</t>
    </r>
    <r>
      <rPr>
        <vertAlign val="subscript"/>
        <sz val="10"/>
        <color theme="1"/>
        <rFont val="Times New Roman"/>
        <family val="1"/>
        <charset val="186"/>
      </rPr>
      <t>2</t>
    </r>
    <r>
      <rPr>
        <sz val="10"/>
        <color theme="1"/>
        <rFont val="Times New Roman"/>
        <family val="1"/>
        <charset val="186"/>
      </rPr>
      <t>O</t>
    </r>
    <r>
      <rPr>
        <vertAlign val="subscript"/>
        <sz val="10"/>
        <color theme="1"/>
        <rFont val="Times New Roman"/>
        <family val="1"/>
        <charset val="186"/>
      </rPr>
      <t>5</t>
    </r>
    <r>
      <rPr>
        <sz val="10"/>
        <color theme="1"/>
        <rFont val="Times New Roman"/>
        <family val="1"/>
        <charset val="186"/>
      </rPr>
      <t>, K</t>
    </r>
    <r>
      <rPr>
        <vertAlign val="subscript"/>
        <sz val="10"/>
        <color theme="1"/>
        <rFont val="Times New Roman"/>
        <family val="1"/>
        <charset val="186"/>
      </rPr>
      <t>2</t>
    </r>
    <r>
      <rPr>
        <sz val="10"/>
        <color theme="1"/>
        <rFont val="Times New Roman"/>
        <family val="1"/>
        <charset val="186"/>
      </rPr>
      <t>O, apmaiņas Mg un Ca, mikroelementu B, Zn, Cu, Mn noteikšana</t>
    </r>
  </si>
  <si>
    <r>
      <t>pH, organisko vielu satura, augiem izmantojamā P</t>
    </r>
    <r>
      <rPr>
        <vertAlign val="subscript"/>
        <sz val="10"/>
        <color theme="1"/>
        <rFont val="Times New Roman"/>
        <family val="1"/>
        <charset val="186"/>
      </rPr>
      <t>2</t>
    </r>
    <r>
      <rPr>
        <sz val="10"/>
        <color theme="1"/>
        <rFont val="Times New Roman"/>
        <family val="1"/>
        <charset val="186"/>
      </rPr>
      <t>O</t>
    </r>
    <r>
      <rPr>
        <vertAlign val="subscript"/>
        <sz val="10"/>
        <color theme="1"/>
        <rFont val="Times New Roman"/>
        <family val="1"/>
        <charset val="186"/>
      </rPr>
      <t>5</t>
    </r>
    <r>
      <rPr>
        <sz val="10"/>
        <color theme="1"/>
        <rFont val="Times New Roman"/>
        <family val="1"/>
        <charset val="186"/>
      </rPr>
      <t>, K</t>
    </r>
    <r>
      <rPr>
        <vertAlign val="subscript"/>
        <sz val="10"/>
        <color theme="1"/>
        <rFont val="Times New Roman"/>
        <family val="1"/>
        <charset val="186"/>
      </rPr>
      <t>2</t>
    </r>
    <r>
      <rPr>
        <sz val="10"/>
        <color theme="1"/>
        <rFont val="Times New Roman"/>
        <family val="1"/>
        <charset val="186"/>
      </rPr>
      <t>O, apmaiņas Mg, Ca, sulfātu sēra (S-SO</t>
    </r>
    <r>
      <rPr>
        <vertAlign val="subscript"/>
        <sz val="10"/>
        <color theme="1"/>
        <rFont val="Times New Roman"/>
        <family val="1"/>
        <charset val="186"/>
      </rPr>
      <t>4</t>
    </r>
    <r>
      <rPr>
        <sz val="10"/>
        <color theme="1"/>
        <rFont val="Times New Roman"/>
        <family val="1"/>
        <charset val="186"/>
      </rPr>
      <t>) un mikroelementu B, Zn, Cu, Mn noteikšana</t>
    </r>
  </si>
  <si>
    <r>
      <t>augiem izmantojamā fosfora (P</t>
    </r>
    <r>
      <rPr>
        <vertAlign val="subscript"/>
        <sz val="10"/>
        <color theme="1"/>
        <rFont val="Times New Roman"/>
        <family val="1"/>
        <charset val="186"/>
      </rPr>
      <t>2</t>
    </r>
    <r>
      <rPr>
        <sz val="10"/>
        <color theme="1"/>
        <rFont val="Times New Roman"/>
        <family val="1"/>
        <charset val="186"/>
      </rPr>
      <t>O</t>
    </r>
    <r>
      <rPr>
        <vertAlign val="subscript"/>
        <sz val="10"/>
        <color theme="1"/>
        <rFont val="Times New Roman"/>
        <family val="1"/>
        <charset val="186"/>
      </rPr>
      <t>5</t>
    </r>
    <r>
      <rPr>
        <sz val="10"/>
        <color theme="1"/>
        <rFont val="Times New Roman"/>
        <family val="1"/>
        <charset val="186"/>
      </rPr>
      <t>) noteikšana</t>
    </r>
  </si>
  <si>
    <r>
      <t>augiem izmantojamā kālija (K</t>
    </r>
    <r>
      <rPr>
        <vertAlign val="subscript"/>
        <sz val="10"/>
        <color theme="1"/>
        <rFont val="Times New Roman"/>
        <family val="1"/>
        <charset val="186"/>
      </rPr>
      <t>2</t>
    </r>
    <r>
      <rPr>
        <sz val="10"/>
        <color theme="1"/>
        <rFont val="Times New Roman"/>
        <family val="1"/>
        <charset val="186"/>
      </rPr>
      <t>O) noteikšana</t>
    </r>
  </si>
  <si>
    <r>
      <t>sulfātu sēra (S-SO</t>
    </r>
    <r>
      <rPr>
        <vertAlign val="subscript"/>
        <sz val="10"/>
        <color theme="1"/>
        <rFont val="Times New Roman"/>
        <family val="1"/>
        <charset val="186"/>
      </rPr>
      <t>4</t>
    </r>
    <r>
      <rPr>
        <sz val="10"/>
        <color theme="1"/>
        <rFont val="Times New Roman"/>
        <family val="1"/>
        <charset val="186"/>
      </rPr>
      <t>) noteikšana</t>
    </r>
  </si>
  <si>
    <r>
      <t>amonija slāpekļa, N/NH</t>
    </r>
    <r>
      <rPr>
        <vertAlign val="subscript"/>
        <sz val="10"/>
        <color theme="1"/>
        <rFont val="Times New Roman"/>
        <family val="1"/>
        <charset val="186"/>
      </rPr>
      <t>4</t>
    </r>
    <r>
      <rPr>
        <sz val="10"/>
        <color theme="1"/>
        <rFont val="Times New Roman"/>
        <family val="1"/>
        <charset val="186"/>
      </rPr>
      <t>, amonija jonu NH</t>
    </r>
    <r>
      <rPr>
        <vertAlign val="subscript"/>
        <sz val="10"/>
        <color theme="1"/>
        <rFont val="Times New Roman"/>
        <family val="1"/>
        <charset val="186"/>
      </rPr>
      <t>4</t>
    </r>
    <r>
      <rPr>
        <sz val="10"/>
        <color theme="1"/>
        <rFont val="Times New Roman"/>
        <family val="1"/>
        <charset val="186"/>
      </rPr>
      <t xml:space="preserve"> noteikšana</t>
    </r>
  </si>
  <si>
    <r>
      <t>nitrātu slāpekļa, N/N0</t>
    </r>
    <r>
      <rPr>
        <vertAlign val="subscript"/>
        <sz val="10"/>
        <color theme="1"/>
        <rFont val="Times New Roman"/>
        <family val="1"/>
        <charset val="186"/>
      </rPr>
      <t>3</t>
    </r>
    <r>
      <rPr>
        <sz val="10"/>
        <color theme="1"/>
        <rFont val="Times New Roman"/>
        <family val="1"/>
        <charset val="186"/>
      </rPr>
      <t>, nitrātjonu NO</t>
    </r>
    <r>
      <rPr>
        <vertAlign val="subscript"/>
        <sz val="10"/>
        <color theme="1"/>
        <rFont val="Times New Roman"/>
        <family val="1"/>
        <charset val="186"/>
      </rPr>
      <t>3</t>
    </r>
    <r>
      <rPr>
        <sz val="10"/>
        <color theme="1"/>
        <rFont val="Times New Roman"/>
        <family val="1"/>
        <charset val="186"/>
      </rPr>
      <t xml:space="preserve"> noteikšana</t>
    </r>
  </si>
  <si>
    <r>
      <t>par pamatrādītājiem (organiskās vielas, pH, augiem izmantojamais fosfors (P</t>
    </r>
    <r>
      <rPr>
        <vertAlign val="subscript"/>
        <sz val="10"/>
        <color theme="1"/>
        <rFont val="Times New Roman"/>
        <family val="1"/>
        <charset val="186"/>
      </rPr>
      <t>2</t>
    </r>
    <r>
      <rPr>
        <sz val="10"/>
        <color theme="1"/>
        <rFont val="Times New Roman"/>
        <family val="1"/>
        <charset val="186"/>
      </rPr>
      <t>O</t>
    </r>
    <r>
      <rPr>
        <vertAlign val="subscript"/>
        <sz val="10"/>
        <color theme="1"/>
        <rFont val="Times New Roman"/>
        <family val="1"/>
        <charset val="186"/>
      </rPr>
      <t>5</t>
    </r>
    <r>
      <rPr>
        <sz val="10"/>
        <color theme="1"/>
        <rFont val="Times New Roman"/>
        <family val="1"/>
        <charset val="186"/>
      </rPr>
      <t>), kālijs (K</t>
    </r>
    <r>
      <rPr>
        <vertAlign val="subscript"/>
        <sz val="10"/>
        <color theme="1"/>
        <rFont val="Times New Roman"/>
        <family val="1"/>
        <charset val="186"/>
      </rPr>
      <t>2</t>
    </r>
    <r>
      <rPr>
        <sz val="10"/>
        <color theme="1"/>
        <rFont val="Times New Roman"/>
        <family val="1"/>
        <charset val="186"/>
      </rPr>
      <t>O))</t>
    </r>
  </si>
  <si>
    <r>
      <t>papildus par citiem agroķīmiskajiem rādītājiem (apmaiņas magnijs (Mg), kalcijs (Ca), sērs (S-SO</t>
    </r>
    <r>
      <rPr>
        <vertAlign val="subscript"/>
        <sz val="10"/>
        <color theme="1"/>
        <rFont val="Times New Roman"/>
        <family val="1"/>
        <charset val="186"/>
      </rPr>
      <t>4</t>
    </r>
    <r>
      <rPr>
        <sz val="10"/>
        <color theme="1"/>
        <rFont val="Times New Roman"/>
        <family val="1"/>
        <charset val="186"/>
      </rPr>
      <t>), cinks (Zn), mangāns (Mn), bors (B), varš (Cu))</t>
    </r>
  </si>
  <si>
    <r>
      <t xml:space="preserve">paraugu ņemšanas elementārkontūru, elementārkontūru viduspunktu datu faila sagatavošana </t>
    </r>
    <r>
      <rPr>
        <i/>
        <sz val="10"/>
        <color theme="1"/>
        <rFont val="Times New Roman"/>
        <family val="1"/>
        <charset val="186"/>
      </rPr>
      <t>.shp</t>
    </r>
    <r>
      <rPr>
        <sz val="10"/>
        <color theme="1"/>
        <rFont val="Times New Roman"/>
        <family val="1"/>
        <charset val="186"/>
      </rPr>
      <t xml:space="preserve"> formātā</t>
    </r>
  </si>
  <si>
    <r>
      <t>amonija slāpekļa (N-NH</t>
    </r>
    <r>
      <rPr>
        <vertAlign val="subscript"/>
        <sz val="10"/>
        <color theme="1"/>
        <rFont val="Times New Roman"/>
        <family val="1"/>
        <charset val="186"/>
      </rPr>
      <t>4</t>
    </r>
    <r>
      <rPr>
        <sz val="10"/>
        <color theme="1"/>
        <rFont val="Times New Roman"/>
        <family val="1"/>
        <charset val="186"/>
      </rPr>
      <t>) noteikšana</t>
    </r>
  </si>
  <si>
    <r>
      <t>nitrātu slāpekļa (N-NO</t>
    </r>
    <r>
      <rPr>
        <vertAlign val="subscript"/>
        <sz val="10"/>
        <color theme="1"/>
        <rFont val="Times New Roman"/>
        <family val="1"/>
        <charset val="186"/>
      </rPr>
      <t>3</t>
    </r>
    <r>
      <rPr>
        <sz val="10"/>
        <color theme="1"/>
        <rFont val="Times New Roman"/>
        <family val="1"/>
        <charset val="186"/>
      </rPr>
      <t>) noteikšana</t>
    </r>
  </si>
  <si>
    <r>
      <t>amīdu slāpekļa (N-NH</t>
    </r>
    <r>
      <rPr>
        <vertAlign val="subscript"/>
        <sz val="10"/>
        <color theme="1"/>
        <rFont val="Times New Roman"/>
        <family val="1"/>
        <charset val="186"/>
      </rPr>
      <t>2</t>
    </r>
    <r>
      <rPr>
        <sz val="10"/>
        <color theme="1"/>
        <rFont val="Times New Roman"/>
        <family val="1"/>
        <charset val="186"/>
      </rPr>
      <t>) noteikšana</t>
    </r>
  </si>
  <si>
    <r>
      <t>ūdenī šķīstošā K</t>
    </r>
    <r>
      <rPr>
        <vertAlign val="subscript"/>
        <sz val="10"/>
        <color theme="1"/>
        <rFont val="Times New Roman"/>
        <family val="1"/>
        <charset val="186"/>
      </rPr>
      <t>2</t>
    </r>
    <r>
      <rPr>
        <sz val="10"/>
        <color theme="1"/>
        <rFont val="Times New Roman"/>
        <family val="1"/>
        <charset val="186"/>
      </rPr>
      <t>O noteikšana</t>
    </r>
  </si>
  <si>
    <r>
      <t>fosfora (P</t>
    </r>
    <r>
      <rPr>
        <vertAlign val="subscript"/>
        <sz val="10"/>
        <color theme="1"/>
        <rFont val="Times New Roman"/>
        <family val="1"/>
        <charset val="186"/>
      </rPr>
      <t>2</t>
    </r>
    <r>
      <rPr>
        <sz val="10"/>
        <color theme="1"/>
        <rFont val="Times New Roman"/>
        <family val="1"/>
        <charset val="186"/>
      </rPr>
      <t>O</t>
    </r>
    <r>
      <rPr>
        <vertAlign val="subscript"/>
        <sz val="10"/>
        <color theme="1"/>
        <rFont val="Times New Roman"/>
        <family val="1"/>
        <charset val="186"/>
      </rPr>
      <t>5</t>
    </r>
    <r>
      <rPr>
        <sz val="10"/>
        <color theme="1"/>
        <rFont val="Times New Roman"/>
        <family val="1"/>
        <charset val="186"/>
      </rPr>
      <t>) noteikšana</t>
    </r>
  </si>
  <si>
    <r>
      <t>pH, kopējā N, N-NH</t>
    </r>
    <r>
      <rPr>
        <vertAlign val="subscript"/>
        <sz val="10"/>
        <color theme="1"/>
        <rFont val="Times New Roman"/>
        <family val="1"/>
        <charset val="186"/>
      </rPr>
      <t>4</t>
    </r>
    <r>
      <rPr>
        <sz val="10"/>
        <color theme="1"/>
        <rFont val="Times New Roman"/>
        <family val="1"/>
        <charset val="186"/>
      </rPr>
      <t>, kopējā K</t>
    </r>
    <r>
      <rPr>
        <vertAlign val="subscript"/>
        <sz val="10"/>
        <color theme="1"/>
        <rFont val="Times New Roman"/>
        <family val="1"/>
        <charset val="186"/>
      </rPr>
      <t>2</t>
    </r>
    <r>
      <rPr>
        <sz val="10"/>
        <color theme="1"/>
        <rFont val="Times New Roman"/>
        <family val="1"/>
        <charset val="186"/>
      </rPr>
      <t>O un P</t>
    </r>
    <r>
      <rPr>
        <vertAlign val="subscript"/>
        <sz val="10"/>
        <color theme="1"/>
        <rFont val="Times New Roman"/>
        <family val="1"/>
        <charset val="186"/>
      </rPr>
      <t>2</t>
    </r>
    <r>
      <rPr>
        <sz val="10"/>
        <color theme="1"/>
        <rFont val="Times New Roman"/>
        <family val="1"/>
        <charset val="186"/>
      </rPr>
      <t>O</t>
    </r>
    <r>
      <rPr>
        <vertAlign val="subscript"/>
        <sz val="10"/>
        <color theme="1"/>
        <rFont val="Times New Roman"/>
        <family val="1"/>
        <charset val="186"/>
      </rPr>
      <t>5</t>
    </r>
    <r>
      <rPr>
        <sz val="10"/>
        <color theme="1"/>
        <rFont val="Times New Roman"/>
        <family val="1"/>
        <charset val="186"/>
      </rPr>
      <t>, organisko vielu satura un mitruma noteikšana</t>
    </r>
  </si>
  <si>
    <r>
      <t>pH, kopējā N, N-NH</t>
    </r>
    <r>
      <rPr>
        <vertAlign val="subscript"/>
        <sz val="10"/>
        <color theme="1"/>
        <rFont val="Times New Roman"/>
        <family val="1"/>
        <charset val="186"/>
      </rPr>
      <t>4</t>
    </r>
    <r>
      <rPr>
        <sz val="10"/>
        <color theme="1"/>
        <rFont val="Times New Roman"/>
        <family val="1"/>
        <charset val="186"/>
      </rPr>
      <t>, kopējā K</t>
    </r>
    <r>
      <rPr>
        <vertAlign val="subscript"/>
        <sz val="10"/>
        <color theme="1"/>
        <rFont val="Times New Roman"/>
        <family val="1"/>
        <charset val="186"/>
      </rPr>
      <t>2</t>
    </r>
    <r>
      <rPr>
        <sz val="10"/>
        <color theme="1"/>
        <rFont val="Times New Roman"/>
        <family val="1"/>
        <charset val="186"/>
      </rPr>
      <t>O, P</t>
    </r>
    <r>
      <rPr>
        <vertAlign val="subscript"/>
        <sz val="10"/>
        <color theme="1"/>
        <rFont val="Times New Roman"/>
        <family val="1"/>
        <charset val="186"/>
      </rPr>
      <t>2</t>
    </r>
    <r>
      <rPr>
        <sz val="10"/>
        <color theme="1"/>
        <rFont val="Times New Roman"/>
        <family val="1"/>
        <charset val="186"/>
      </rPr>
      <t>O</t>
    </r>
    <r>
      <rPr>
        <vertAlign val="subscript"/>
        <sz val="10"/>
        <color theme="1"/>
        <rFont val="Times New Roman"/>
        <family val="1"/>
        <charset val="186"/>
      </rPr>
      <t>5</t>
    </r>
    <r>
      <rPr>
        <sz val="10"/>
        <color theme="1"/>
        <rFont val="Times New Roman"/>
        <family val="1"/>
        <charset val="186"/>
      </rPr>
      <t>, Mg, Ca, organisko vielu satura un mitruma noteikšana</t>
    </r>
  </si>
  <si>
    <r>
      <t>amonija slāpekļa (N-NH</t>
    </r>
    <r>
      <rPr>
        <vertAlign val="subscript"/>
        <sz val="10"/>
        <color theme="1"/>
        <rFont val="Times New Roman"/>
        <family val="1"/>
        <charset val="186"/>
      </rPr>
      <t>4</t>
    </r>
    <r>
      <rPr>
        <sz val="10"/>
        <color theme="1"/>
        <rFont val="Times New Roman"/>
        <family val="1"/>
        <charset val="186"/>
      </rPr>
      <t>) noteikšana dabiski mitrā produktā</t>
    </r>
  </si>
  <si>
    <r>
      <t>kopējā K</t>
    </r>
    <r>
      <rPr>
        <vertAlign val="subscript"/>
        <sz val="10"/>
        <color theme="1"/>
        <rFont val="Times New Roman"/>
        <family val="1"/>
        <charset val="186"/>
      </rPr>
      <t>2</t>
    </r>
    <r>
      <rPr>
        <sz val="10"/>
        <color theme="1"/>
        <rFont val="Times New Roman"/>
        <family val="1"/>
        <charset val="186"/>
      </rPr>
      <t>O noteikšana</t>
    </r>
  </si>
  <si>
    <r>
      <t>kopējā P</t>
    </r>
    <r>
      <rPr>
        <vertAlign val="subscript"/>
        <sz val="10"/>
        <color theme="1"/>
        <rFont val="Times New Roman"/>
        <family val="1"/>
        <charset val="186"/>
      </rPr>
      <t>2</t>
    </r>
    <r>
      <rPr>
        <sz val="10"/>
        <color theme="1"/>
        <rFont val="Times New Roman"/>
        <family val="1"/>
        <charset val="186"/>
      </rPr>
      <t>O</t>
    </r>
    <r>
      <rPr>
        <vertAlign val="subscript"/>
        <sz val="10"/>
        <color theme="1"/>
        <rFont val="Times New Roman"/>
        <family val="1"/>
        <charset val="186"/>
      </rPr>
      <t>5</t>
    </r>
    <r>
      <rPr>
        <sz val="10"/>
        <color theme="1"/>
        <rFont val="Times New Roman"/>
        <family val="1"/>
        <charset val="186"/>
      </rPr>
      <t xml:space="preserve"> noteikšana</t>
    </r>
  </si>
  <si>
    <r>
      <t xml:space="preserve">sugas īstenības noteikšana </t>
    </r>
    <r>
      <rPr>
        <i/>
        <sz val="10"/>
        <color theme="1"/>
        <rFont val="Times New Roman"/>
        <family val="1"/>
        <charset val="186"/>
      </rPr>
      <t>Brassica spp.</t>
    </r>
  </si>
  <si>
    <t>1 paraugs (100 augi vai augu daļas)</t>
  </si>
  <si>
    <t>1 paraugs (1–10 augi vai augu daļas)</t>
  </si>
  <si>
    <t>1 paraugs (93 augi vai augu daļas)</t>
  </si>
  <si>
    <t>1 elements 1 paraugam</t>
  </si>
  <si>
    <t xml:space="preserve">vējauzu klātbūtnes noteikšana 3 kg labību sēklu paraugā </t>
  </si>
  <si>
    <t>4.21.</t>
  </si>
  <si>
    <t>12.1.8.</t>
  </si>
  <si>
    <t>fitosanitārajai kontrolei pakļautās produkcijas dokumentu pārbaude fitosanitārā sertifikāta izsniegšanai</t>
  </si>
  <si>
    <t>pārbaude vienai kravai</t>
  </si>
  <si>
    <t>Pārbaudījumu organizēšana un nodrošināšana personu lokam, kas iesaistās augu aizsardzības līdzekļu lietošanā, izplatīšanā un konsultēšanā:</t>
  </si>
  <si>
    <t>profesionālā augu aizsardzības līdzekļa lietotāja apliecības iegūšanai</t>
  </si>
  <si>
    <t>pārbaudījums vienai personai</t>
  </si>
  <si>
    <t>augu aizsardzības līdzekļa lietošanas operatora apliecības iegūšanai</t>
  </si>
  <si>
    <t>augu aizsardzības konsultanta apliecības iegūšanai</t>
  </si>
  <si>
    <t>augu aizsardzības līdzekļu pārdevēja apliecības iegūšanai</t>
  </si>
  <si>
    <t>Apliecības izsniegšana par tiesībām veikt darbības ar augu aizsardzības līdzekļiem vai apliecības derīguma termiņa pagarināšana</t>
  </si>
  <si>
    <r>
      <t>Novērtējuma sagatavošana par personas atbilstību noteiktiem kritērijiem un lēmuma pieņemšana par atļauju veikt profesionālo augu aizsardzības līdzekļu lietotāju,</t>
    </r>
    <r>
      <rPr>
        <sz val="10"/>
        <color rgb="FF000000"/>
        <rFont val="Times New Roman"/>
        <family val="1"/>
        <charset val="186"/>
      </rPr>
      <t xml:space="preserve"> augu aizsardzības līdzekļu lietošanas operatoru, augu aizsardzības līdzekļu pārdevēju </t>
    </r>
    <r>
      <rPr>
        <sz val="10"/>
        <color theme="1"/>
        <rFont val="Times New Roman"/>
        <family val="1"/>
        <charset val="186"/>
      </rPr>
      <t>vai</t>
    </r>
    <r>
      <rPr>
        <sz val="10"/>
        <color rgb="FFFF0000"/>
        <rFont val="Times New Roman"/>
        <family val="1"/>
        <charset val="186"/>
      </rPr>
      <t xml:space="preserve"> </t>
    </r>
    <r>
      <rPr>
        <sz val="10"/>
        <color rgb="FF000000"/>
        <rFont val="Times New Roman"/>
        <family val="1"/>
        <charset val="186"/>
      </rPr>
      <t>augu aizsardzības konsultantu</t>
    </r>
    <r>
      <rPr>
        <sz val="10"/>
        <color theme="1"/>
        <rFont val="Times New Roman"/>
        <family val="1"/>
        <charset val="186"/>
      </rPr>
      <t xml:space="preserve"> apmācību</t>
    </r>
  </si>
  <si>
    <t>Praktiskās nodarbības lauka apskates un lauka pēcpārbaudes veikšanā saskaņā ar sēklu pavairošanas shēmām (vienai personai)</t>
  </si>
  <si>
    <t>Teorētiskās nodarbības lauka apskates un lauka pēcpārbaudes veikšanā saskaņā ar sēklu pavairošanas shēmām (grupai līdz 20 personām)</t>
  </si>
  <si>
    <t>Novērtējuma sagatavošana par audzēšanas vietas atbilstību noteiktiem kritērijiem un lēmuma pieņemšana par audzēšanas vietas atbilstību augu pavairojamā materiāla audzēšanai eksportam uz valsti, kas neatrodas Eiropas Savienībā</t>
  </si>
  <si>
    <t>Praktiskās nodarbības  augu pavairojamā materiāla audzēšanai atbilstoši Starptautiskās augu aizsardzības konvencijas 2012.gada 17.jūlija fitosanitāro pasākumu starptautiskajam standartam Nr.36 „Integrētie pasākumi pavairojamam materiālam” (vienai personai)</t>
  </si>
  <si>
    <t>Teorētiskās nodarbības augu pavairojamā materiāla audzēšanai atbilstoši Starptautiskās augu aizsardzības konvencijas 2012.gada 17.jūlija fitosanitāro pasākumu starptautiskajam standartam Nr.36 „Integrētie pasākumi pavairojamam materiālam”  (grupai līdz 20 personām)</t>
  </si>
  <si>
    <t>Pārbaudījumu organizēšana un nodrošināšana personu lokam, kas iesaistās pavairojamā materiāla audzēšanā, zināšanu pārbaudei atbilstoši Starptautiskās augu aizsardzības konvencijas 2012.gada 17.jūlija fitosanitāro pasākumu starptautiskajam standartam Nr.36 „Integrētie pasākumi pavairojamam materiālam”</t>
  </si>
  <si>
    <t>Apliecības izsniegšana par pārbaudījuma nokārtošanu,  kas dod tiesības augu pavairojamā materiāla audzēšanai eksportam uz noteiktu valsti, kura neatrodas Eiropas Savienībā, saskaņā ar starptautisko standartu Nr.36 „Integrētie pasākumi pavairojamam materiālam”</t>
  </si>
  <si>
    <t>Normatīvā akta nosaukums: Valsts augu aizsardzības dienesta sniegto maksas pakalpojumu cenrādis</t>
  </si>
  <si>
    <t>labība, zirņi, lupīnas, pupas, pupiņas, saulespuķes, ķirbjaugi</t>
  </si>
  <si>
    <t>labība, zirņi, lupīnas (izņemot dekoratīvo lupīnu), pupas, pupiņas, saulespuķes, ķirbjaugi</t>
  </si>
  <si>
    <t xml:space="preserve">Spēkā esošajā normatīvajā aktā paredzētā skaitļa izteiksme latos, ar PVN 21% </t>
  </si>
  <si>
    <t>17.1.</t>
  </si>
  <si>
    <t>17.2.</t>
  </si>
  <si>
    <t>17.3.</t>
  </si>
  <si>
    <t>17.4.</t>
  </si>
  <si>
    <t>18.1.</t>
  </si>
  <si>
    <t>18.2.</t>
  </si>
  <si>
    <t>19.*****</t>
  </si>
  <si>
    <t>19.1.</t>
  </si>
  <si>
    <t>19.2.</t>
  </si>
  <si>
    <t>19.3.</t>
  </si>
  <si>
    <t>20.1.</t>
  </si>
  <si>
    <t>20.1.1.</t>
  </si>
  <si>
    <t>20.1.2.</t>
  </si>
  <si>
    <t>20.1.3.</t>
  </si>
  <si>
    <t>20.1.4.</t>
  </si>
  <si>
    <t>20.1.5.</t>
  </si>
  <si>
    <t>20.1.6.</t>
  </si>
  <si>
    <t>20.1.7.</t>
  </si>
  <si>
    <t>20.1.8.</t>
  </si>
  <si>
    <t>20.1.9.</t>
  </si>
  <si>
    <t>20.1.10.</t>
  </si>
  <si>
    <t>20.1.12.</t>
  </si>
  <si>
    <t>20.1.13.</t>
  </si>
  <si>
    <t>20.1.14.</t>
  </si>
  <si>
    <t>20.1.15.</t>
  </si>
  <si>
    <t>20.1.16.</t>
  </si>
  <si>
    <t>20.1.17.</t>
  </si>
  <si>
    <t>20.2.</t>
  </si>
  <si>
    <t>20.2.1.</t>
  </si>
  <si>
    <t>20.2.2.</t>
  </si>
  <si>
    <t>20.2.3.</t>
  </si>
  <si>
    <t>20.2.4.</t>
  </si>
  <si>
    <t>20.2.5.</t>
  </si>
  <si>
    <t>20.2.6.</t>
  </si>
  <si>
    <t>20.2.7.</t>
  </si>
  <si>
    <t>20.2.8.</t>
  </si>
  <si>
    <t>20.2.9.</t>
  </si>
  <si>
    <t>20.2.10.</t>
  </si>
  <si>
    <t>20.2.11.</t>
  </si>
  <si>
    <t>20.2.12.</t>
  </si>
  <si>
    <t>20.2.13.</t>
  </si>
  <si>
    <t>26.1.1.</t>
  </si>
  <si>
    <t>26.1.2.</t>
  </si>
  <si>
    <t>26.1.3.</t>
  </si>
  <si>
    <t>26.1.4.</t>
  </si>
  <si>
    <t>26.1.5.</t>
  </si>
  <si>
    <t>26.2.1.</t>
  </si>
  <si>
    <t>26.2.2.</t>
  </si>
  <si>
    <t>26.2.3.</t>
  </si>
  <si>
    <t>26.2.4.</t>
  </si>
  <si>
    <t>26.2.5.</t>
  </si>
  <si>
    <t>27.4.</t>
  </si>
  <si>
    <t>27.5.</t>
  </si>
  <si>
    <t>27.6.</t>
  </si>
  <si>
    <t>27.7.</t>
  </si>
  <si>
    <t>27.8.</t>
  </si>
  <si>
    <t>27.9.</t>
  </si>
  <si>
    <t>27.10.</t>
  </si>
  <si>
    <t>27.11.</t>
  </si>
  <si>
    <t>27.12.</t>
  </si>
  <si>
    <t>27.13.</t>
  </si>
  <si>
    <t>27.14.</t>
  </si>
  <si>
    <t>27.15.</t>
  </si>
  <si>
    <t>27.16.</t>
  </si>
  <si>
    <t>27.17.</t>
  </si>
  <si>
    <t>27.18.</t>
  </si>
  <si>
    <t>27.19.</t>
  </si>
  <si>
    <t>27.20.</t>
  </si>
  <si>
    <t>27.21.</t>
  </si>
  <si>
    <t>28.1.</t>
  </si>
  <si>
    <t>28.1.1.</t>
  </si>
  <si>
    <t>28.1.2.</t>
  </si>
  <si>
    <t>28.2.</t>
  </si>
  <si>
    <t>28.2.1.</t>
  </si>
  <si>
    <t>28.2.2.</t>
  </si>
  <si>
    <t>28.3.</t>
  </si>
  <si>
    <t>29.1.</t>
  </si>
  <si>
    <t>29.1.1.</t>
  </si>
  <si>
    <t>29.1.1.1.</t>
  </si>
  <si>
    <t>29.1.1.2.</t>
  </si>
  <si>
    <t>29.1.1.3.</t>
  </si>
  <si>
    <t>29.1.1.4.</t>
  </si>
  <si>
    <t>29.1.1.5.</t>
  </si>
  <si>
    <t>29.1.2.</t>
  </si>
  <si>
    <t>29.1.2.1.</t>
  </si>
  <si>
    <t>29.1.2.2.</t>
  </si>
  <si>
    <t>29.1.2.3.</t>
  </si>
  <si>
    <t>29.1.2.4.</t>
  </si>
  <si>
    <t>29.1.2.5.</t>
  </si>
  <si>
    <t>29.2.</t>
  </si>
  <si>
    <t>29.2.1.</t>
  </si>
  <si>
    <t>29.2.1.1.</t>
  </si>
  <si>
    <t>29.2.1.2.</t>
  </si>
  <si>
    <t>29.2.1.3.</t>
  </si>
  <si>
    <t>29.2.1.4.</t>
  </si>
  <si>
    <t>29.2.1.5.</t>
  </si>
  <si>
    <t>29.2.2.</t>
  </si>
  <si>
    <t>29.2.2.1.</t>
  </si>
  <si>
    <t>29.2.2.2.</t>
  </si>
  <si>
    <t>29.2.2.3.</t>
  </si>
  <si>
    <t>29.2.2.4.</t>
  </si>
  <si>
    <t>29.2.2.5.</t>
  </si>
  <si>
    <t>29.3.</t>
  </si>
  <si>
    <t>29.4.</t>
  </si>
  <si>
    <t>30.3.</t>
  </si>
  <si>
    <t>30.4.</t>
  </si>
  <si>
    <t>30.5.</t>
  </si>
  <si>
    <t>30.6.</t>
  </si>
  <si>
    <t>30.7.</t>
  </si>
  <si>
    <t>30.8.</t>
  </si>
  <si>
    <t>30.9.</t>
  </si>
  <si>
    <t>30.10.</t>
  </si>
  <si>
    <t>30.11.</t>
  </si>
  <si>
    <t>30.12.</t>
  </si>
  <si>
    <t>30.13.</t>
  </si>
  <si>
    <t>30.14.</t>
  </si>
  <si>
    <t>30.15.</t>
  </si>
  <si>
    <t>30.16.</t>
  </si>
  <si>
    <t>30.17.</t>
  </si>
  <si>
    <t>30.18.</t>
  </si>
  <si>
    <t>31.1.</t>
  </si>
  <si>
    <t>31.2.</t>
  </si>
  <si>
    <t>31.3.</t>
  </si>
  <si>
    <t>31.4.</t>
  </si>
  <si>
    <t>31.5.</t>
  </si>
  <si>
    <t>31.6.</t>
  </si>
  <si>
    <t>31.7.</t>
  </si>
  <si>
    <t>31.8.</t>
  </si>
  <si>
    <t>32.1.</t>
  </si>
  <si>
    <t>32.2.</t>
  </si>
  <si>
    <t>32.3.</t>
  </si>
  <si>
    <t>32.4.</t>
  </si>
  <si>
    <t>32.5.</t>
  </si>
  <si>
    <t>32.6.</t>
  </si>
  <si>
    <t>36.1.</t>
  </si>
  <si>
    <t>36.2.</t>
  </si>
  <si>
    <t>36.3.</t>
  </si>
  <si>
    <t>36.4.</t>
  </si>
  <si>
    <t>36.5.</t>
  </si>
  <si>
    <t>36.6.</t>
  </si>
  <si>
    <t>36.7.</t>
  </si>
  <si>
    <t>37.3.</t>
  </si>
  <si>
    <t>44.1.</t>
  </si>
  <si>
    <t>44.2.</t>
  </si>
  <si>
    <t>44.3.</t>
  </si>
  <si>
    <t>44.4.</t>
  </si>
  <si>
    <t>44.5.</t>
  </si>
  <si>
    <t>44.6.</t>
  </si>
  <si>
    <t>44.7.</t>
  </si>
  <si>
    <t>45.1.</t>
  </si>
  <si>
    <t>45.2.</t>
  </si>
  <si>
    <t>45.3.</t>
  </si>
  <si>
    <t>46.1.</t>
  </si>
  <si>
    <t>46.2.</t>
  </si>
  <si>
    <t>46.3.</t>
  </si>
  <si>
    <t>67.1.</t>
  </si>
  <si>
    <t>67.2.</t>
  </si>
  <si>
    <t>67.3.</t>
  </si>
  <si>
    <t>67.4.</t>
  </si>
  <si>
    <t>67.5.</t>
  </si>
  <si>
    <t>67.6.</t>
  </si>
  <si>
    <t>67.7.</t>
  </si>
  <si>
    <t>68.1.</t>
  </si>
  <si>
    <t>68.2.</t>
  </si>
  <si>
    <t>68.3.</t>
  </si>
  <si>
    <t>69.1.</t>
  </si>
  <si>
    <t>69.2.</t>
  </si>
  <si>
    <t>69.3.</t>
  </si>
  <si>
    <t>70.1.</t>
  </si>
  <si>
    <t>70.1.1.</t>
  </si>
  <si>
    <t>70.1.2.</t>
  </si>
  <si>
    <t>70.1.3.</t>
  </si>
  <si>
    <t>70.1.4.</t>
  </si>
  <si>
    <t>70.1.5.</t>
  </si>
  <si>
    <t>70.1.6.</t>
  </si>
  <si>
    <t>70.1.7.</t>
  </si>
  <si>
    <t>70.2.</t>
  </si>
  <si>
    <t>70.2.1.</t>
  </si>
  <si>
    <t>70.2.2.</t>
  </si>
  <si>
    <t>70.2.3.</t>
  </si>
  <si>
    <t>70.2.4.</t>
  </si>
  <si>
    <t>70.2.5.</t>
  </si>
  <si>
    <t>70.2.6.</t>
  </si>
  <si>
    <t>70.2.7.</t>
  </si>
  <si>
    <t>71.1.</t>
  </si>
  <si>
    <t>71.2.</t>
  </si>
  <si>
    <t>71.3.</t>
  </si>
  <si>
    <t>72.1.</t>
  </si>
  <si>
    <t>72.1.1.</t>
  </si>
  <si>
    <t>72.1.2.</t>
  </si>
  <si>
    <t>72.1.3.</t>
  </si>
  <si>
    <t>72.1.4.</t>
  </si>
  <si>
    <t>72.1.5.</t>
  </si>
  <si>
    <t>72.1.6.</t>
  </si>
  <si>
    <t>72.1.7.</t>
  </si>
  <si>
    <t>72.2.</t>
  </si>
  <si>
    <t>72.2.1.</t>
  </si>
  <si>
    <t>72.2.2.</t>
  </si>
  <si>
    <t>72.2.3.</t>
  </si>
  <si>
    <t>72.2.4.</t>
  </si>
  <si>
    <t>72.2.5.</t>
  </si>
  <si>
    <t>72.2.6.</t>
  </si>
  <si>
    <t>72.2.7.</t>
  </si>
  <si>
    <t>73.1.</t>
  </si>
  <si>
    <t>73.1.1.</t>
  </si>
  <si>
    <t>73.1.2.</t>
  </si>
  <si>
    <t>73.1.3.</t>
  </si>
  <si>
    <t>73.1.4.</t>
  </si>
  <si>
    <t>73.1.5.</t>
  </si>
  <si>
    <t>73.1.6.</t>
  </si>
  <si>
    <t>73.1.7.</t>
  </si>
  <si>
    <t>73.2.</t>
  </si>
  <si>
    <t>73.2.1.</t>
  </si>
  <si>
    <t>73.2.2.</t>
  </si>
  <si>
    <t>73.2.3.</t>
  </si>
  <si>
    <t>73.2.4.</t>
  </si>
  <si>
    <t>73.2.5.</t>
  </si>
  <si>
    <t>73.2.6.</t>
  </si>
  <si>
    <t>73.2.7.</t>
  </si>
  <si>
    <t>74.1.</t>
  </si>
  <si>
    <t>74.1.1.</t>
  </si>
  <si>
    <t>74.1.2.</t>
  </si>
  <si>
    <t>74.1.3.</t>
  </si>
  <si>
    <t>74.1.4.</t>
  </si>
  <si>
    <t>74.1.5.</t>
  </si>
  <si>
    <t>74.1.6.</t>
  </si>
  <si>
    <t>74.1.7.</t>
  </si>
  <si>
    <t>74.2.</t>
  </si>
  <si>
    <t>74.2.1.</t>
  </si>
  <si>
    <t>74.2.2.</t>
  </si>
  <si>
    <t>74.2.3.</t>
  </si>
  <si>
    <t>74.2.4.</t>
  </si>
  <si>
    <t>74.2.5.</t>
  </si>
  <si>
    <t>74.2.6.</t>
  </si>
  <si>
    <t>74.2.7.</t>
  </si>
  <si>
    <t>75.1.</t>
  </si>
  <si>
    <t>75.2.</t>
  </si>
  <si>
    <t>75.3.</t>
  </si>
  <si>
    <t>75.4.</t>
  </si>
  <si>
    <t>75.5.</t>
  </si>
  <si>
    <t>75.6.</t>
  </si>
  <si>
    <t>75.7.</t>
  </si>
  <si>
    <t>87.*****</t>
  </si>
  <si>
    <t>88.*****</t>
  </si>
  <si>
    <t>88.1.</t>
  </si>
  <si>
    <t>88.2.</t>
  </si>
  <si>
    <t>88.3.</t>
  </si>
  <si>
    <t>88.4.</t>
  </si>
  <si>
    <t>89.*****</t>
  </si>
  <si>
    <t>89.3.</t>
  </si>
  <si>
    <t>90.*****</t>
  </si>
  <si>
    <t>91.*****</t>
  </si>
  <si>
    <t>92.*****</t>
  </si>
  <si>
    <t>93.*****</t>
  </si>
  <si>
    <t>94.*****</t>
  </si>
  <si>
    <t>95.*****</t>
  </si>
  <si>
    <t>96. *****</t>
  </si>
  <si>
    <t>lopbarības augi – tauriņzieži (izņemot zirņus, lupīnas un pupas), timotiņš:</t>
  </si>
  <si>
    <t>Cena bez PVN, euro</t>
  </si>
  <si>
    <t>PVN, euro</t>
  </si>
  <si>
    <r>
      <t>Audzēšanas vietas</t>
    </r>
    <r>
      <rPr>
        <sz val="10"/>
        <color rgb="FFFF0000"/>
        <rFont val="Times New Roman"/>
        <family val="1"/>
        <charset val="186"/>
      </rPr>
      <t xml:space="preserve"> </t>
    </r>
    <r>
      <rPr>
        <sz val="10"/>
        <color rgb="FF000000"/>
        <rFont val="Times New Roman"/>
        <family val="1"/>
        <charset val="186"/>
      </rPr>
      <t xml:space="preserve">pārbaude atbilstoši Starptautiskās augu aizsardzības konvencijas 2012.gada 17.jūlija fitosanitāro pasākumu starptautiskajam standartam Nr.36 „Integrētie pasākumi pavairojamam materiālam” </t>
    </r>
  </si>
</sst>
</file>

<file path=xl/styles.xml><?xml version="1.0" encoding="utf-8"?>
<styleSheet xmlns="http://schemas.openxmlformats.org/spreadsheetml/2006/main">
  <numFmts count="2">
    <numFmt numFmtId="164" formatCode="0.000000"/>
    <numFmt numFmtId="165" formatCode="#,##0.000000"/>
  </numFmts>
  <fonts count="12">
    <font>
      <sz val="11"/>
      <color theme="1"/>
      <name val="Calibri"/>
      <family val="2"/>
      <charset val="186"/>
      <scheme val="minor"/>
    </font>
    <font>
      <b/>
      <sz val="10"/>
      <name val="Times New Roman"/>
      <family val="1"/>
      <charset val="186"/>
    </font>
    <font>
      <sz val="10"/>
      <color theme="1"/>
      <name val="Times New Roman"/>
      <family val="1"/>
      <charset val="186"/>
    </font>
    <font>
      <sz val="10"/>
      <color theme="1"/>
      <name val="Calibri"/>
      <family val="2"/>
      <scheme val="minor"/>
    </font>
    <font>
      <i/>
      <sz val="10"/>
      <color theme="1"/>
      <name val="Times New Roman"/>
      <family val="1"/>
      <charset val="186"/>
    </font>
    <font>
      <sz val="10"/>
      <color theme="1"/>
      <name val="Calibri"/>
      <family val="2"/>
      <charset val="186"/>
      <scheme val="minor"/>
    </font>
    <font>
      <vertAlign val="superscript"/>
      <sz val="10"/>
      <color theme="1"/>
      <name val="Times New Roman"/>
      <family val="1"/>
      <charset val="186"/>
    </font>
    <font>
      <vertAlign val="subscript"/>
      <sz val="10"/>
      <color theme="1"/>
      <name val="Times New Roman"/>
      <family val="1"/>
      <charset val="186"/>
    </font>
    <font>
      <sz val="10"/>
      <color rgb="FF000000"/>
      <name val="Times New Roman"/>
      <family val="1"/>
      <charset val="186"/>
    </font>
    <font>
      <sz val="10"/>
      <color rgb="FFFF0000"/>
      <name val="Times New Roman"/>
      <family val="1"/>
      <charset val="186"/>
    </font>
    <font>
      <sz val="9"/>
      <color theme="1"/>
      <name val="Times New Roman"/>
      <family val="1"/>
      <charset val="186"/>
    </font>
    <font>
      <sz val="10"/>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54">
    <xf numFmtId="0" fontId="0" fillId="0" borderId="0" xfId="0"/>
    <xf numFmtId="0" fontId="2" fillId="2" borderId="0" xfId="0" applyFont="1" applyFill="1"/>
    <xf numFmtId="0" fontId="2" fillId="0" borderId="0" xfId="0" applyFont="1"/>
    <xf numFmtId="0" fontId="3" fillId="0" borderId="0" xfId="0" applyFont="1"/>
    <xf numFmtId="0" fontId="2" fillId="4"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0" xfId="0" applyFont="1" applyAlignment="1">
      <alignment horizontal="center" vertical="center"/>
    </xf>
    <xf numFmtId="0" fontId="2" fillId="0" borderId="1" xfId="0" applyFont="1" applyFill="1" applyBorder="1" applyAlignment="1">
      <alignment horizontal="left" vertical="center" wrapText="1"/>
    </xf>
    <xf numFmtId="2" fontId="2" fillId="2" borderId="0" xfId="0" applyNumberFormat="1" applyFont="1" applyFill="1"/>
    <xf numFmtId="0" fontId="5" fillId="0" borderId="0" xfId="0" applyFont="1"/>
    <xf numFmtId="164" fontId="2" fillId="0" borderId="0" xfId="0" applyNumberFormat="1" applyFont="1"/>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xf>
    <xf numFmtId="0" fontId="2" fillId="4"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165" fontId="2" fillId="2" borderId="1"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applyAlignment="1">
      <alignment horizontal="right" vertical="center" wrapText="1"/>
    </xf>
    <xf numFmtId="164" fontId="3" fillId="0" borderId="1" xfId="0" applyNumberFormat="1" applyFont="1" applyBorder="1"/>
    <xf numFmtId="0" fontId="3" fillId="0" borderId="1" xfId="0" applyFont="1" applyBorder="1"/>
    <xf numFmtId="0" fontId="2" fillId="2" borderId="1" xfId="0" applyFont="1" applyFill="1" applyBorder="1"/>
    <xf numFmtId="0" fontId="11" fillId="2" borderId="1" xfId="0" applyFont="1" applyFill="1" applyBorder="1" applyAlignment="1">
      <alignment vertical="center" wrapText="1"/>
    </xf>
    <xf numFmtId="164" fontId="3" fillId="0" borderId="1" xfId="0" applyNumberFormat="1" applyFont="1" applyBorder="1" applyAlignment="1">
      <alignment wrapText="1"/>
    </xf>
    <xf numFmtId="0" fontId="3" fillId="0" borderId="1" xfId="0" applyFont="1" applyBorder="1" applyAlignment="1">
      <alignment wrapText="1"/>
    </xf>
    <xf numFmtId="164" fontId="3" fillId="3" borderId="1" xfId="0" applyNumberFormat="1" applyFont="1" applyFill="1" applyBorder="1"/>
    <xf numFmtId="0" fontId="3" fillId="3" borderId="1" xfId="0" applyFont="1" applyFill="1" applyBorder="1"/>
    <xf numFmtId="164" fontId="2" fillId="4" borderId="1" xfId="0" applyNumberFormat="1" applyFont="1" applyFill="1" applyBorder="1" applyAlignment="1">
      <alignment wrapText="1"/>
    </xf>
    <xf numFmtId="0" fontId="2" fillId="4" borderId="1" xfId="0" applyFont="1" applyFill="1" applyBorder="1" applyAlignment="1">
      <alignment wrapText="1"/>
    </xf>
    <xf numFmtId="0" fontId="2" fillId="2" borderId="2" xfId="0" applyFont="1" applyFill="1" applyBorder="1" applyAlignment="1">
      <alignment horizontal="center" vertical="center" wrapText="1"/>
    </xf>
    <xf numFmtId="0" fontId="2" fillId="2" borderId="2" xfId="0" applyFont="1" applyFill="1" applyBorder="1" applyAlignment="1">
      <alignment vertical="center" wrapText="1"/>
    </xf>
    <xf numFmtId="0" fontId="8" fillId="2" borderId="2" xfId="0" applyFont="1" applyFill="1" applyBorder="1" applyAlignment="1">
      <alignment horizontal="center" vertical="center" wrapText="1"/>
    </xf>
    <xf numFmtId="0" fontId="2" fillId="2" borderId="1" xfId="0" applyFont="1" applyFill="1" applyBorder="1" applyAlignment="1">
      <alignment horizontal="left" vertical="center" wrapText="1"/>
    </xf>
    <xf numFmtId="164" fontId="3" fillId="2" borderId="1" xfId="0" applyNumberFormat="1" applyFont="1" applyFill="1" applyBorder="1"/>
    <xf numFmtId="0" fontId="3" fillId="2" borderId="1" xfId="0" applyFont="1" applyFill="1" applyBorder="1"/>
    <xf numFmtId="0" fontId="2" fillId="2" borderId="1" xfId="0" applyFont="1" applyFill="1" applyBorder="1" applyAlignment="1">
      <alignment horizontal="center"/>
    </xf>
    <xf numFmtId="2" fontId="2" fillId="2" borderId="1" xfId="0" applyNumberFormat="1" applyFont="1" applyFill="1" applyBorder="1" applyAlignment="1">
      <alignment horizontal="center" vertical="center" wrapText="1"/>
    </xf>
    <xf numFmtId="2" fontId="2" fillId="2" borderId="1" xfId="0" applyNumberFormat="1" applyFont="1" applyFill="1" applyBorder="1"/>
    <xf numFmtId="0" fontId="2" fillId="2" borderId="1" xfId="0" applyFont="1" applyFill="1" applyBorder="1" applyAlignment="1">
      <alignment vertical="top" wrapText="1"/>
    </xf>
    <xf numFmtId="0" fontId="2" fillId="2" borderId="1" xfId="0" applyFont="1" applyFill="1" applyBorder="1" applyAlignment="1">
      <alignment horizontal="center" vertical="top" wrapText="1"/>
    </xf>
    <xf numFmtId="0" fontId="4" fillId="2" borderId="1" xfId="0" applyFont="1" applyFill="1" applyBorder="1" applyAlignment="1">
      <alignment vertical="center" wrapText="1"/>
    </xf>
    <xf numFmtId="164" fontId="2" fillId="2" borderId="1" xfId="0" applyNumberFormat="1" applyFont="1" applyFill="1" applyBorder="1"/>
    <xf numFmtId="0" fontId="2" fillId="2" borderId="1" xfId="0" applyFont="1" applyFill="1" applyBorder="1" applyAlignment="1">
      <alignment wrapText="1"/>
    </xf>
    <xf numFmtId="0" fontId="10" fillId="2" borderId="1" xfId="0" applyFont="1" applyFill="1" applyBorder="1" applyAlignment="1">
      <alignment horizontal="center" vertical="center" wrapText="1"/>
    </xf>
    <xf numFmtId="4" fontId="2" fillId="2" borderId="1" xfId="0" applyNumberFormat="1" applyFont="1" applyFill="1" applyBorder="1"/>
    <xf numFmtId="0" fontId="8" fillId="2" borderId="1" xfId="0" applyFont="1" applyFill="1" applyBorder="1" applyAlignment="1">
      <alignment vertical="center" wrapText="1"/>
    </xf>
    <xf numFmtId="0" fontId="2" fillId="2" borderId="3" xfId="0" applyFont="1" applyFill="1" applyBorder="1" applyAlignment="1">
      <alignment vertical="center" wrapText="1"/>
    </xf>
    <xf numFmtId="0" fontId="4" fillId="0" borderId="1" xfId="0" applyFont="1" applyFill="1" applyBorder="1" applyAlignment="1">
      <alignment horizontal="center" vertical="center" wrapText="1"/>
    </xf>
    <xf numFmtId="0" fontId="2" fillId="0" borderId="0" xfId="0" applyFont="1" applyBorder="1" applyAlignment="1">
      <alignment horizontal="left" wrapText="1"/>
    </xf>
    <xf numFmtId="0" fontId="1" fillId="3" borderId="1" xfId="0" applyFont="1" applyFill="1" applyBorder="1" applyAlignment="1">
      <alignment horizontal="center" vertical="center"/>
    </xf>
  </cellXfs>
  <cellStyles count="1">
    <cellStyle name="Parastai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dizains">
  <a:themeElements>
    <a:clrScheme name="Iestād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Iestād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Iestād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628"/>
  <sheetViews>
    <sheetView tabSelected="1" topLeftCell="A271" workbookViewId="0">
      <selection activeCell="L78" sqref="L78"/>
    </sheetView>
  </sheetViews>
  <sheetFormatPr defaultRowHeight="12.75"/>
  <cols>
    <col min="1" max="1" width="9.7109375" style="13" customWidth="1"/>
    <col min="2" max="2" width="62" style="14" customWidth="1"/>
    <col min="3" max="3" width="10" style="12" customWidth="1"/>
    <col min="4" max="4" width="7.85546875" style="15" customWidth="1"/>
    <col min="5" max="5" width="11.7109375" style="15" customWidth="1"/>
    <col min="6" max="6" width="9" style="15" customWidth="1"/>
    <col min="7" max="7" width="10.140625" style="15" customWidth="1"/>
    <col min="8" max="8" width="7.140625" style="11" customWidth="1"/>
    <col min="9" max="9" width="5.140625" style="2" customWidth="1"/>
    <col min="10" max="10" width="9.28515625" style="2" bestFit="1" customWidth="1"/>
    <col min="11" max="12" width="9.140625" style="2"/>
    <col min="13" max="13" width="14" style="2" customWidth="1"/>
    <col min="14" max="16384" width="9.140625" style="2"/>
  </cols>
  <sheetData>
    <row r="1" spans="1:10" ht="67.5" customHeight="1">
      <c r="F1" s="52" t="s">
        <v>0</v>
      </c>
      <c r="G1" s="52"/>
    </row>
    <row r="2" spans="1:10" s="1" customFormat="1" ht="15" customHeight="1">
      <c r="A2" s="53" t="s">
        <v>721</v>
      </c>
      <c r="B2" s="53"/>
      <c r="C2" s="53"/>
      <c r="D2" s="53"/>
      <c r="E2" s="53"/>
      <c r="F2" s="53"/>
      <c r="G2" s="53"/>
      <c r="H2" s="29"/>
      <c r="I2" s="30"/>
    </row>
    <row r="3" spans="1:10" ht="138.75" customHeight="1">
      <c r="A3" s="4" t="s">
        <v>1</v>
      </c>
      <c r="B3" s="4" t="s">
        <v>2</v>
      </c>
      <c r="C3" s="4" t="s">
        <v>3</v>
      </c>
      <c r="D3" s="4" t="s">
        <v>724</v>
      </c>
      <c r="E3" s="4" t="s">
        <v>4</v>
      </c>
      <c r="F3" s="16" t="s">
        <v>5</v>
      </c>
      <c r="G3" s="4" t="s">
        <v>6</v>
      </c>
      <c r="H3" s="31" t="s">
        <v>983</v>
      </c>
      <c r="I3" s="32" t="s">
        <v>984</v>
      </c>
    </row>
    <row r="4" spans="1:10" s="7" customFormat="1" ht="25.5">
      <c r="A4" s="6" t="s">
        <v>7</v>
      </c>
      <c r="B4" s="51" t="s">
        <v>8</v>
      </c>
      <c r="C4" s="51"/>
      <c r="D4" s="6" t="s">
        <v>9</v>
      </c>
      <c r="E4" s="6" t="s">
        <v>10</v>
      </c>
      <c r="F4" s="6" t="s">
        <v>11</v>
      </c>
      <c r="G4" s="6" t="s">
        <v>12</v>
      </c>
      <c r="H4" s="27"/>
      <c r="I4" s="28"/>
    </row>
    <row r="5" spans="1:10" s="7" customFormat="1">
      <c r="A5" s="5"/>
      <c r="B5" s="8" t="s">
        <v>13</v>
      </c>
      <c r="C5" s="6"/>
      <c r="D5" s="5"/>
      <c r="E5" s="5"/>
      <c r="F5" s="5"/>
      <c r="G5" s="6"/>
      <c r="H5" s="23"/>
      <c r="I5" s="24"/>
    </row>
    <row r="6" spans="1:10" ht="30" customHeight="1">
      <c r="A6" s="18">
        <v>1</v>
      </c>
      <c r="B6" s="18" t="s">
        <v>34</v>
      </c>
      <c r="C6" s="36"/>
      <c r="D6" s="17"/>
      <c r="E6" s="17"/>
      <c r="F6" s="17"/>
      <c r="G6" s="17"/>
      <c r="H6" s="37"/>
      <c r="I6" s="38"/>
    </row>
    <row r="7" spans="1:10">
      <c r="A7" s="18" t="s">
        <v>14</v>
      </c>
      <c r="B7" s="25" t="s">
        <v>722</v>
      </c>
      <c r="C7" s="36"/>
      <c r="D7" s="17"/>
      <c r="E7" s="17"/>
      <c r="F7" s="17"/>
      <c r="G7" s="17"/>
      <c r="H7" s="37"/>
      <c r="I7" s="38"/>
    </row>
    <row r="8" spans="1:10" s="1" customFormat="1">
      <c r="A8" s="18" t="s">
        <v>35</v>
      </c>
      <c r="B8" s="18" t="s">
        <v>36</v>
      </c>
      <c r="C8" s="39" t="s">
        <v>37</v>
      </c>
      <c r="D8" s="40">
        <v>8.14</v>
      </c>
      <c r="E8" s="19">
        <f t="shared" ref="E8:E71" si="0">D8/0.702804</f>
        <v>11.582176538551289</v>
      </c>
      <c r="F8" s="20">
        <f>ROUND(E8,2)</f>
        <v>11.58</v>
      </c>
      <c r="G8" s="19">
        <f t="shared" ref="G8:G71" si="1">F8-E8</f>
        <v>-2.1765385512892976E-3</v>
      </c>
      <c r="H8" s="41">
        <f>F8</f>
        <v>11.58</v>
      </c>
      <c r="I8" s="41">
        <v>0</v>
      </c>
      <c r="J8" s="9"/>
    </row>
    <row r="9" spans="1:10" s="1" customFormat="1">
      <c r="A9" s="18" t="s">
        <v>38</v>
      </c>
      <c r="B9" s="18" t="s">
        <v>39</v>
      </c>
      <c r="C9" s="17" t="s">
        <v>37</v>
      </c>
      <c r="D9" s="17">
        <v>9.86</v>
      </c>
      <c r="E9" s="19">
        <f t="shared" si="0"/>
        <v>14.029516052839767</v>
      </c>
      <c r="F9" s="20">
        <f t="shared" ref="F9:F72" si="2">ROUND(E9,2)</f>
        <v>14.03</v>
      </c>
      <c r="G9" s="19">
        <f t="shared" si="1"/>
        <v>4.8394716023203443E-4</v>
      </c>
      <c r="H9" s="41">
        <f t="shared" ref="H9:H34" si="3">F9</f>
        <v>14.03</v>
      </c>
      <c r="I9" s="41">
        <v>0</v>
      </c>
      <c r="J9" s="9"/>
    </row>
    <row r="10" spans="1:10" s="1" customFormat="1">
      <c r="A10" s="18" t="s">
        <v>40</v>
      </c>
      <c r="B10" s="18" t="s">
        <v>41</v>
      </c>
      <c r="C10" s="17" t="s">
        <v>37</v>
      </c>
      <c r="D10" s="17">
        <v>4.07</v>
      </c>
      <c r="E10" s="19">
        <f t="shared" si="0"/>
        <v>5.7910882692756447</v>
      </c>
      <c r="F10" s="20">
        <f t="shared" si="2"/>
        <v>5.79</v>
      </c>
      <c r="G10" s="19">
        <f t="shared" si="1"/>
        <v>-1.0882692756446488E-3</v>
      </c>
      <c r="H10" s="41">
        <f t="shared" si="3"/>
        <v>5.79</v>
      </c>
      <c r="I10" s="41">
        <v>0</v>
      </c>
      <c r="J10" s="9"/>
    </row>
    <row r="11" spans="1:10" s="1" customFormat="1">
      <c r="A11" s="26" t="s">
        <v>15</v>
      </c>
      <c r="B11" s="26" t="s">
        <v>982</v>
      </c>
      <c r="C11" s="42"/>
      <c r="D11" s="40"/>
      <c r="E11" s="19"/>
      <c r="F11" s="20"/>
      <c r="G11" s="19"/>
      <c r="H11" s="41"/>
      <c r="I11" s="41"/>
      <c r="J11" s="9"/>
    </row>
    <row r="12" spans="1:10" s="1" customFormat="1">
      <c r="A12" s="18" t="s">
        <v>43</v>
      </c>
      <c r="B12" s="18" t="s">
        <v>44</v>
      </c>
      <c r="C12" s="17" t="s">
        <v>37</v>
      </c>
      <c r="D12" s="17">
        <v>12.1</v>
      </c>
      <c r="E12" s="19">
        <f t="shared" si="0"/>
        <v>17.216748908657323</v>
      </c>
      <c r="F12" s="20">
        <f t="shared" si="2"/>
        <v>17.22</v>
      </c>
      <c r="G12" s="19">
        <f t="shared" si="1"/>
        <v>3.2510913426762045E-3</v>
      </c>
      <c r="H12" s="41">
        <f t="shared" si="3"/>
        <v>17.22</v>
      </c>
      <c r="I12" s="41">
        <v>0</v>
      </c>
      <c r="J12" s="9"/>
    </row>
    <row r="13" spans="1:10">
      <c r="A13" s="18" t="s">
        <v>45</v>
      </c>
      <c r="B13" s="18" t="s">
        <v>46</v>
      </c>
      <c r="C13" s="17" t="s">
        <v>37</v>
      </c>
      <c r="D13" s="17">
        <v>8.64</v>
      </c>
      <c r="E13" s="19">
        <f t="shared" si="0"/>
        <v>12.293612443867708</v>
      </c>
      <c r="F13" s="20">
        <f t="shared" si="2"/>
        <v>12.29</v>
      </c>
      <c r="G13" s="19">
        <f t="shared" si="1"/>
        <v>-3.612443867709203E-3</v>
      </c>
      <c r="H13" s="41">
        <f t="shared" si="3"/>
        <v>12.29</v>
      </c>
      <c r="I13" s="41">
        <v>0</v>
      </c>
      <c r="J13" s="9"/>
    </row>
    <row r="14" spans="1:10">
      <c r="A14" s="18" t="s">
        <v>47</v>
      </c>
      <c r="B14" s="18" t="s">
        <v>41</v>
      </c>
      <c r="C14" s="17" t="s">
        <v>37</v>
      </c>
      <c r="D14" s="17">
        <v>4.32</v>
      </c>
      <c r="E14" s="19">
        <f t="shared" si="0"/>
        <v>6.1468062219338542</v>
      </c>
      <c r="F14" s="20">
        <f t="shared" si="2"/>
        <v>6.15</v>
      </c>
      <c r="G14" s="19">
        <f t="shared" si="1"/>
        <v>3.1937780661461801E-3</v>
      </c>
      <c r="H14" s="41">
        <f t="shared" si="3"/>
        <v>6.15</v>
      </c>
      <c r="I14" s="41">
        <v>0</v>
      </c>
      <c r="J14" s="9"/>
    </row>
    <row r="15" spans="1:10" ht="25.5">
      <c r="A15" s="18" t="s">
        <v>16</v>
      </c>
      <c r="B15" s="18" t="s">
        <v>48</v>
      </c>
      <c r="C15" s="42"/>
      <c r="D15" s="43"/>
      <c r="E15" s="19"/>
      <c r="F15" s="20"/>
      <c r="G15" s="19"/>
      <c r="H15" s="41"/>
      <c r="I15" s="41"/>
      <c r="J15" s="9"/>
    </row>
    <row r="16" spans="1:10">
      <c r="A16" s="18" t="s">
        <v>49</v>
      </c>
      <c r="B16" s="18" t="s">
        <v>36</v>
      </c>
      <c r="C16" s="17" t="s">
        <v>37</v>
      </c>
      <c r="D16" s="17">
        <v>8.64</v>
      </c>
      <c r="E16" s="19">
        <f t="shared" si="0"/>
        <v>12.293612443867708</v>
      </c>
      <c r="F16" s="20">
        <f t="shared" si="2"/>
        <v>12.29</v>
      </c>
      <c r="G16" s="19">
        <f t="shared" si="1"/>
        <v>-3.612443867709203E-3</v>
      </c>
      <c r="H16" s="41">
        <f t="shared" si="3"/>
        <v>12.29</v>
      </c>
      <c r="I16" s="41">
        <v>0</v>
      </c>
      <c r="J16" s="9"/>
    </row>
    <row r="17" spans="1:10">
      <c r="A17" s="18" t="s">
        <v>50</v>
      </c>
      <c r="B17" s="18" t="s">
        <v>41</v>
      </c>
      <c r="C17" s="17" t="s">
        <v>37</v>
      </c>
      <c r="D17" s="17">
        <v>4.32</v>
      </c>
      <c r="E17" s="19">
        <f t="shared" si="0"/>
        <v>6.1468062219338542</v>
      </c>
      <c r="F17" s="20">
        <f t="shared" si="2"/>
        <v>6.15</v>
      </c>
      <c r="G17" s="19">
        <f t="shared" si="1"/>
        <v>3.1937780661461801E-3</v>
      </c>
      <c r="H17" s="41">
        <f t="shared" si="3"/>
        <v>6.15</v>
      </c>
      <c r="I17" s="41">
        <v>0</v>
      </c>
      <c r="J17" s="9"/>
    </row>
    <row r="18" spans="1:10">
      <c r="A18" s="18" t="s">
        <v>17</v>
      </c>
      <c r="B18" s="18" t="s">
        <v>51</v>
      </c>
      <c r="C18" s="42"/>
      <c r="D18" s="43"/>
      <c r="E18" s="19"/>
      <c r="F18" s="20"/>
      <c r="G18" s="19"/>
      <c r="H18" s="41"/>
      <c r="I18" s="41"/>
      <c r="J18" s="9"/>
    </row>
    <row r="19" spans="1:10">
      <c r="A19" s="18" t="s">
        <v>52</v>
      </c>
      <c r="B19" s="18" t="s">
        <v>44</v>
      </c>
      <c r="C19" s="17" t="s">
        <v>37</v>
      </c>
      <c r="D19" s="17">
        <v>13.52</v>
      </c>
      <c r="E19" s="19">
        <f t="shared" si="0"/>
        <v>19.237226879755948</v>
      </c>
      <c r="F19" s="20">
        <f t="shared" si="2"/>
        <v>19.239999999999998</v>
      </c>
      <c r="G19" s="19">
        <f t="shared" si="1"/>
        <v>2.7731202440506308E-3</v>
      </c>
      <c r="H19" s="41">
        <f t="shared" si="3"/>
        <v>19.239999999999998</v>
      </c>
      <c r="I19" s="41">
        <v>0</v>
      </c>
      <c r="J19" s="9"/>
    </row>
    <row r="20" spans="1:10">
      <c r="A20" s="18" t="s">
        <v>53</v>
      </c>
      <c r="B20" s="18" t="s">
        <v>46</v>
      </c>
      <c r="C20" s="17" t="s">
        <v>37</v>
      </c>
      <c r="D20" s="17">
        <v>9.66</v>
      </c>
      <c r="E20" s="19">
        <f t="shared" si="0"/>
        <v>13.744941690713201</v>
      </c>
      <c r="F20" s="20">
        <f t="shared" si="2"/>
        <v>13.74</v>
      </c>
      <c r="G20" s="19">
        <f t="shared" si="1"/>
        <v>-4.9416907132009413E-3</v>
      </c>
      <c r="H20" s="41">
        <f t="shared" si="3"/>
        <v>13.74</v>
      </c>
      <c r="I20" s="41">
        <v>0</v>
      </c>
      <c r="J20" s="9"/>
    </row>
    <row r="21" spans="1:10">
      <c r="A21" s="18" t="s">
        <v>54</v>
      </c>
      <c r="B21" s="18" t="s">
        <v>41</v>
      </c>
      <c r="C21" s="17" t="s">
        <v>37</v>
      </c>
      <c r="D21" s="17">
        <v>4.84</v>
      </c>
      <c r="E21" s="19">
        <f t="shared" si="0"/>
        <v>6.8866995634629289</v>
      </c>
      <c r="F21" s="20">
        <f t="shared" si="2"/>
        <v>6.89</v>
      </c>
      <c r="G21" s="19">
        <f t="shared" si="1"/>
        <v>3.3004365370707944E-3</v>
      </c>
      <c r="H21" s="41">
        <f t="shared" si="3"/>
        <v>6.89</v>
      </c>
      <c r="I21" s="41">
        <v>0</v>
      </c>
      <c r="J21" s="9"/>
    </row>
    <row r="22" spans="1:10">
      <c r="A22" s="18" t="s">
        <v>55</v>
      </c>
      <c r="B22" s="44" t="s">
        <v>656</v>
      </c>
      <c r="C22" s="42"/>
      <c r="D22" s="43"/>
      <c r="E22" s="19"/>
      <c r="F22" s="20"/>
      <c r="G22" s="19"/>
      <c r="H22" s="41"/>
      <c r="I22" s="41"/>
      <c r="J22" s="9"/>
    </row>
    <row r="23" spans="1:10">
      <c r="A23" s="18" t="s">
        <v>56</v>
      </c>
      <c r="B23" s="18" t="s">
        <v>36</v>
      </c>
      <c r="C23" s="17" t="s">
        <v>37</v>
      </c>
      <c r="D23" s="17">
        <v>9.66</v>
      </c>
      <c r="E23" s="19">
        <f t="shared" si="0"/>
        <v>13.744941690713201</v>
      </c>
      <c r="F23" s="20">
        <f t="shared" si="2"/>
        <v>13.74</v>
      </c>
      <c r="G23" s="19">
        <f t="shared" si="1"/>
        <v>-4.9416907132009413E-3</v>
      </c>
      <c r="H23" s="41">
        <f t="shared" si="3"/>
        <v>13.74</v>
      </c>
      <c r="I23" s="41">
        <v>0</v>
      </c>
      <c r="J23" s="9"/>
    </row>
    <row r="24" spans="1:10">
      <c r="A24" s="18" t="s">
        <v>57</v>
      </c>
      <c r="B24" s="18" t="s">
        <v>58</v>
      </c>
      <c r="C24" s="17" t="s">
        <v>37</v>
      </c>
      <c r="D24" s="17">
        <v>11.39</v>
      </c>
      <c r="E24" s="19">
        <f t="shared" si="0"/>
        <v>16.206509923108008</v>
      </c>
      <c r="F24" s="20">
        <f t="shared" si="2"/>
        <v>16.21</v>
      </c>
      <c r="G24" s="19">
        <f t="shared" si="1"/>
        <v>3.490076891992544E-3</v>
      </c>
      <c r="H24" s="41">
        <f t="shared" si="3"/>
        <v>16.21</v>
      </c>
      <c r="I24" s="41">
        <v>0</v>
      </c>
      <c r="J24" s="9"/>
    </row>
    <row r="25" spans="1:10" s="10" customFormat="1">
      <c r="A25" s="18" t="s">
        <v>59</v>
      </c>
      <c r="B25" s="18" t="s">
        <v>41</v>
      </c>
      <c r="C25" s="17" t="s">
        <v>37</v>
      </c>
      <c r="D25" s="17">
        <v>4.84</v>
      </c>
      <c r="E25" s="19">
        <f t="shared" si="0"/>
        <v>6.8866995634629289</v>
      </c>
      <c r="F25" s="20">
        <f t="shared" si="2"/>
        <v>6.89</v>
      </c>
      <c r="G25" s="19">
        <f t="shared" si="1"/>
        <v>3.3004365370707944E-3</v>
      </c>
      <c r="H25" s="41">
        <f t="shared" si="3"/>
        <v>6.89</v>
      </c>
      <c r="I25" s="41">
        <v>0</v>
      </c>
      <c r="J25" s="3"/>
    </row>
    <row r="26" spans="1:10" s="10" customFormat="1">
      <c r="A26" s="18" t="s">
        <v>60</v>
      </c>
      <c r="B26" s="18" t="s">
        <v>61</v>
      </c>
      <c r="C26" s="42"/>
      <c r="D26" s="43"/>
      <c r="E26" s="19"/>
      <c r="F26" s="20"/>
      <c r="G26" s="19"/>
      <c r="H26" s="41"/>
      <c r="I26" s="41"/>
      <c r="J26" s="3"/>
    </row>
    <row r="27" spans="1:10" s="10" customFormat="1">
      <c r="A27" s="18" t="s">
        <v>62</v>
      </c>
      <c r="B27" s="18" t="s">
        <v>36</v>
      </c>
      <c r="C27" s="17" t="s">
        <v>37</v>
      </c>
      <c r="D27" s="17">
        <v>12.2</v>
      </c>
      <c r="E27" s="19">
        <f t="shared" si="0"/>
        <v>17.359036089720604</v>
      </c>
      <c r="F27" s="20">
        <f t="shared" si="2"/>
        <v>17.36</v>
      </c>
      <c r="G27" s="19">
        <f t="shared" si="1"/>
        <v>9.6391027939546348E-4</v>
      </c>
      <c r="H27" s="41">
        <f t="shared" si="3"/>
        <v>17.36</v>
      </c>
      <c r="I27" s="41">
        <v>0</v>
      </c>
      <c r="J27" s="3"/>
    </row>
    <row r="28" spans="1:10" s="10" customFormat="1">
      <c r="A28" s="18" t="s">
        <v>63</v>
      </c>
      <c r="B28" s="18" t="s">
        <v>41</v>
      </c>
      <c r="C28" s="17" t="s">
        <v>37</v>
      </c>
      <c r="D28" s="17">
        <v>6.1</v>
      </c>
      <c r="E28" s="19">
        <f t="shared" si="0"/>
        <v>8.679518044860302</v>
      </c>
      <c r="F28" s="20">
        <f t="shared" si="2"/>
        <v>8.68</v>
      </c>
      <c r="G28" s="19">
        <f t="shared" si="1"/>
        <v>4.8195513969773174E-4</v>
      </c>
      <c r="H28" s="41">
        <f t="shared" si="3"/>
        <v>8.68</v>
      </c>
      <c r="I28" s="41">
        <v>0</v>
      </c>
      <c r="J28" s="3"/>
    </row>
    <row r="29" spans="1:10" s="10" customFormat="1">
      <c r="A29" s="18" t="s">
        <v>64</v>
      </c>
      <c r="B29" s="18" t="s">
        <v>65</v>
      </c>
      <c r="C29" s="42"/>
      <c r="D29" s="43"/>
      <c r="E29" s="19"/>
      <c r="F29" s="20"/>
      <c r="G29" s="19"/>
      <c r="H29" s="41"/>
      <c r="I29" s="41"/>
      <c r="J29" s="3"/>
    </row>
    <row r="30" spans="1:10" s="10" customFormat="1">
      <c r="A30" s="18" t="s">
        <v>66</v>
      </c>
      <c r="B30" s="18" t="s">
        <v>36</v>
      </c>
      <c r="C30" s="17" t="s">
        <v>37</v>
      </c>
      <c r="D30" s="17">
        <v>13.52</v>
      </c>
      <c r="E30" s="19">
        <f t="shared" si="0"/>
        <v>19.237226879755948</v>
      </c>
      <c r="F30" s="20">
        <f t="shared" si="2"/>
        <v>19.239999999999998</v>
      </c>
      <c r="G30" s="19">
        <f t="shared" si="1"/>
        <v>2.7731202440506308E-3</v>
      </c>
      <c r="H30" s="41">
        <f t="shared" si="3"/>
        <v>19.239999999999998</v>
      </c>
      <c r="I30" s="41">
        <v>0</v>
      </c>
      <c r="J30" s="3"/>
    </row>
    <row r="31" spans="1:10" s="10" customFormat="1">
      <c r="A31" s="18" t="s">
        <v>67</v>
      </c>
      <c r="B31" s="18" t="s">
        <v>41</v>
      </c>
      <c r="C31" s="17" t="s">
        <v>37</v>
      </c>
      <c r="D31" s="17">
        <v>4.07</v>
      </c>
      <c r="E31" s="19">
        <f t="shared" si="0"/>
        <v>5.7910882692756447</v>
      </c>
      <c r="F31" s="20">
        <f t="shared" si="2"/>
        <v>5.79</v>
      </c>
      <c r="G31" s="19">
        <f t="shared" si="1"/>
        <v>-1.0882692756446488E-3</v>
      </c>
      <c r="H31" s="41">
        <f t="shared" si="3"/>
        <v>5.79</v>
      </c>
      <c r="I31" s="41">
        <v>0</v>
      </c>
      <c r="J31" s="3"/>
    </row>
    <row r="32" spans="1:10" s="10" customFormat="1" ht="25.5">
      <c r="A32" s="18" t="s">
        <v>68</v>
      </c>
      <c r="B32" s="18" t="s">
        <v>69</v>
      </c>
      <c r="C32" s="17" t="s">
        <v>70</v>
      </c>
      <c r="D32" s="17">
        <v>2.14</v>
      </c>
      <c r="E32" s="19">
        <f t="shared" si="0"/>
        <v>3.0449456747542705</v>
      </c>
      <c r="F32" s="20">
        <f t="shared" si="2"/>
        <v>3.04</v>
      </c>
      <c r="G32" s="19">
        <f t="shared" si="1"/>
        <v>-4.9456747542704349E-3</v>
      </c>
      <c r="H32" s="41">
        <f t="shared" si="3"/>
        <v>3.04</v>
      </c>
      <c r="I32" s="41">
        <v>0</v>
      </c>
      <c r="J32" s="3"/>
    </row>
    <row r="33" spans="1:10" s="10" customFormat="1">
      <c r="A33" s="18">
        <v>2</v>
      </c>
      <c r="B33" s="18" t="s">
        <v>71</v>
      </c>
      <c r="C33" s="17" t="s">
        <v>37</v>
      </c>
      <c r="D33" s="17">
        <v>12.2</v>
      </c>
      <c r="E33" s="19">
        <f t="shared" si="0"/>
        <v>17.359036089720604</v>
      </c>
      <c r="F33" s="20">
        <f t="shared" si="2"/>
        <v>17.36</v>
      </c>
      <c r="G33" s="19">
        <f t="shared" si="1"/>
        <v>9.6391027939546348E-4</v>
      </c>
      <c r="H33" s="41">
        <f t="shared" si="3"/>
        <v>17.36</v>
      </c>
      <c r="I33" s="41">
        <v>0</v>
      </c>
      <c r="J33" s="3"/>
    </row>
    <row r="34" spans="1:10">
      <c r="A34" s="18">
        <v>3</v>
      </c>
      <c r="B34" s="18" t="s">
        <v>72</v>
      </c>
      <c r="C34" s="17" t="s">
        <v>73</v>
      </c>
      <c r="D34" s="17">
        <v>3</v>
      </c>
      <c r="E34" s="19">
        <f t="shared" si="0"/>
        <v>4.2686154318985094</v>
      </c>
      <c r="F34" s="20">
        <f t="shared" si="2"/>
        <v>4.2699999999999996</v>
      </c>
      <c r="G34" s="19">
        <f t="shared" si="1"/>
        <v>1.3845681014901245E-3</v>
      </c>
      <c r="H34" s="41">
        <f t="shared" si="3"/>
        <v>4.2699999999999996</v>
      </c>
      <c r="I34" s="41">
        <v>0</v>
      </c>
    </row>
    <row r="35" spans="1:10">
      <c r="A35" s="18">
        <v>4</v>
      </c>
      <c r="B35" s="18" t="s">
        <v>74</v>
      </c>
      <c r="C35" s="42"/>
      <c r="D35" s="43"/>
      <c r="E35" s="19"/>
      <c r="F35" s="20"/>
      <c r="G35" s="19"/>
      <c r="H35" s="45"/>
      <c r="I35" s="25"/>
    </row>
    <row r="36" spans="1:10" ht="25.5">
      <c r="A36" s="18" t="s">
        <v>18</v>
      </c>
      <c r="B36" s="46" t="s">
        <v>723</v>
      </c>
      <c r="C36" s="42"/>
      <c r="D36" s="43"/>
      <c r="E36" s="19"/>
      <c r="F36" s="20"/>
      <c r="G36" s="19"/>
      <c r="H36" s="45"/>
      <c r="I36" s="25"/>
    </row>
    <row r="37" spans="1:10" ht="25.5">
      <c r="A37" s="18" t="s">
        <v>75</v>
      </c>
      <c r="B37" s="18" t="s">
        <v>76</v>
      </c>
      <c r="C37" s="17" t="s">
        <v>37</v>
      </c>
      <c r="D37" s="47">
        <v>5.23</v>
      </c>
      <c r="E37" s="19">
        <f t="shared" si="0"/>
        <v>7.4416195696097356</v>
      </c>
      <c r="F37" s="20">
        <f t="shared" si="2"/>
        <v>7.44</v>
      </c>
      <c r="G37" s="19">
        <f t="shared" si="1"/>
        <v>-1.6195696097351941E-3</v>
      </c>
      <c r="H37" s="41">
        <f>F37/121%</f>
        <v>6.1487603305785132</v>
      </c>
      <c r="I37" s="48">
        <f>F37-H37</f>
        <v>1.2912396694214872</v>
      </c>
    </row>
    <row r="38" spans="1:10">
      <c r="A38" s="18" t="s">
        <v>77</v>
      </c>
      <c r="B38" s="18" t="s">
        <v>78</v>
      </c>
      <c r="C38" s="17" t="s">
        <v>37</v>
      </c>
      <c r="D38" s="47">
        <v>2.98</v>
      </c>
      <c r="E38" s="19">
        <f t="shared" si="0"/>
        <v>4.2401579956858528</v>
      </c>
      <c r="F38" s="20">
        <f t="shared" si="2"/>
        <v>4.24</v>
      </c>
      <c r="G38" s="19">
        <f t="shared" si="1"/>
        <v>-1.5799568585261881E-4</v>
      </c>
      <c r="H38" s="41">
        <f t="shared" ref="H38:H101" si="4">F38/121%</f>
        <v>3.504132231404959</v>
      </c>
      <c r="I38" s="48">
        <f t="shared" ref="I38:I101" si="5">F38-H38</f>
        <v>0.73586776859504122</v>
      </c>
    </row>
    <row r="39" spans="1:10" ht="28.5" customHeight="1">
      <c r="A39" s="18" t="s">
        <v>79</v>
      </c>
      <c r="B39" s="18" t="s">
        <v>80</v>
      </c>
      <c r="C39" s="17" t="s">
        <v>37</v>
      </c>
      <c r="D39" s="47">
        <v>2.15</v>
      </c>
      <c r="E39" s="19">
        <f t="shared" si="0"/>
        <v>3.0591743928605983</v>
      </c>
      <c r="F39" s="20">
        <f t="shared" si="2"/>
        <v>3.06</v>
      </c>
      <c r="G39" s="19">
        <f t="shared" si="1"/>
        <v>8.2560713940171837E-4</v>
      </c>
      <c r="H39" s="41">
        <f t="shared" si="4"/>
        <v>2.5289256198347108</v>
      </c>
      <c r="I39" s="48">
        <f t="shared" si="5"/>
        <v>0.53107438016528929</v>
      </c>
    </row>
    <row r="40" spans="1:10">
      <c r="A40" s="18" t="s">
        <v>81</v>
      </c>
      <c r="B40" s="18" t="s">
        <v>82</v>
      </c>
      <c r="C40" s="17" t="s">
        <v>37</v>
      </c>
      <c r="D40" s="47">
        <v>1.08</v>
      </c>
      <c r="E40" s="19">
        <f t="shared" si="0"/>
        <v>1.5367015554834635</v>
      </c>
      <c r="F40" s="20">
        <f t="shared" si="2"/>
        <v>1.54</v>
      </c>
      <c r="G40" s="19">
        <f t="shared" si="1"/>
        <v>3.2984445165364917E-3</v>
      </c>
      <c r="H40" s="41">
        <f t="shared" si="4"/>
        <v>1.2727272727272727</v>
      </c>
      <c r="I40" s="48">
        <f t="shared" si="5"/>
        <v>0.26727272727272733</v>
      </c>
    </row>
    <row r="41" spans="1:10">
      <c r="A41" s="18" t="s">
        <v>83</v>
      </c>
      <c r="B41" s="18" t="s">
        <v>84</v>
      </c>
      <c r="C41" s="17" t="s">
        <v>37</v>
      </c>
      <c r="D41" s="47">
        <v>1.08</v>
      </c>
      <c r="E41" s="19">
        <f t="shared" si="0"/>
        <v>1.5367015554834635</v>
      </c>
      <c r="F41" s="20">
        <f t="shared" si="2"/>
        <v>1.54</v>
      </c>
      <c r="G41" s="19">
        <f t="shared" si="1"/>
        <v>3.2984445165364917E-3</v>
      </c>
      <c r="H41" s="41">
        <f t="shared" si="4"/>
        <v>1.2727272727272727</v>
      </c>
      <c r="I41" s="48">
        <f t="shared" si="5"/>
        <v>0.26727272727272733</v>
      </c>
    </row>
    <row r="42" spans="1:10">
      <c r="A42" s="18" t="s">
        <v>19</v>
      </c>
      <c r="B42" s="18" t="s">
        <v>42</v>
      </c>
      <c r="C42" s="42"/>
      <c r="D42" s="43"/>
      <c r="E42" s="19"/>
      <c r="F42" s="20"/>
      <c r="G42" s="19"/>
      <c r="H42" s="41"/>
      <c r="I42" s="48"/>
    </row>
    <row r="43" spans="1:10" ht="25.5">
      <c r="A43" s="18" t="s">
        <v>85</v>
      </c>
      <c r="B43" s="18" t="s">
        <v>86</v>
      </c>
      <c r="C43" s="17" t="s">
        <v>37</v>
      </c>
      <c r="D43" s="47">
        <v>7.7</v>
      </c>
      <c r="E43" s="19">
        <f t="shared" si="0"/>
        <v>10.956112941872842</v>
      </c>
      <c r="F43" s="20">
        <f t="shared" si="2"/>
        <v>10.96</v>
      </c>
      <c r="G43" s="19">
        <f t="shared" si="1"/>
        <v>3.8870581271588378E-3</v>
      </c>
      <c r="H43" s="41">
        <f t="shared" si="4"/>
        <v>9.0578512396694233</v>
      </c>
      <c r="I43" s="48">
        <f t="shared" si="5"/>
        <v>1.9021487603305776</v>
      </c>
    </row>
    <row r="44" spans="1:10" ht="25.5">
      <c r="A44" s="18" t="s">
        <v>87</v>
      </c>
      <c r="B44" s="18" t="s">
        <v>88</v>
      </c>
      <c r="C44" s="17" t="s">
        <v>37</v>
      </c>
      <c r="D44" s="47">
        <v>5.48</v>
      </c>
      <c r="E44" s="19">
        <f t="shared" si="0"/>
        <v>7.7973375222679442</v>
      </c>
      <c r="F44" s="20">
        <f t="shared" si="2"/>
        <v>7.8</v>
      </c>
      <c r="G44" s="19">
        <f t="shared" si="1"/>
        <v>2.6624777320556348E-3</v>
      </c>
      <c r="H44" s="41">
        <f t="shared" si="4"/>
        <v>6.446280991735537</v>
      </c>
      <c r="I44" s="48">
        <f t="shared" si="5"/>
        <v>1.3537190082644628</v>
      </c>
    </row>
    <row r="45" spans="1:10">
      <c r="A45" s="18" t="s">
        <v>89</v>
      </c>
      <c r="B45" s="18" t="s">
        <v>90</v>
      </c>
      <c r="C45" s="17" t="s">
        <v>37</v>
      </c>
      <c r="D45" s="47">
        <v>3.15</v>
      </c>
      <c r="E45" s="19">
        <f t="shared" si="0"/>
        <v>4.482046203493435</v>
      </c>
      <c r="F45" s="20">
        <f t="shared" si="2"/>
        <v>4.4800000000000004</v>
      </c>
      <c r="G45" s="19">
        <f t="shared" si="1"/>
        <v>-2.0462034934345397E-3</v>
      </c>
      <c r="H45" s="41">
        <f t="shared" si="4"/>
        <v>3.7024793388429758</v>
      </c>
      <c r="I45" s="48">
        <f t="shared" si="5"/>
        <v>0.77752066115702467</v>
      </c>
    </row>
    <row r="46" spans="1:10">
      <c r="A46" s="18" t="s">
        <v>91</v>
      </c>
      <c r="B46" s="18" t="s">
        <v>92</v>
      </c>
      <c r="C46" s="17" t="s">
        <v>37</v>
      </c>
      <c r="D46" s="47">
        <v>3.69</v>
      </c>
      <c r="E46" s="19">
        <f t="shared" si="0"/>
        <v>5.2503969812351663</v>
      </c>
      <c r="F46" s="20">
        <f t="shared" si="2"/>
        <v>5.25</v>
      </c>
      <c r="G46" s="19">
        <f t="shared" si="1"/>
        <v>-3.969812351662938E-4</v>
      </c>
      <c r="H46" s="41">
        <f t="shared" si="4"/>
        <v>4.338842975206612</v>
      </c>
      <c r="I46" s="48">
        <f t="shared" si="5"/>
        <v>0.911157024793388</v>
      </c>
    </row>
    <row r="47" spans="1:10" ht="25.5">
      <c r="A47" s="18" t="s">
        <v>93</v>
      </c>
      <c r="B47" s="18" t="s">
        <v>94</v>
      </c>
      <c r="C47" s="17" t="s">
        <v>37</v>
      </c>
      <c r="D47" s="47">
        <v>4.88</v>
      </c>
      <c r="E47" s="19">
        <f t="shared" si="0"/>
        <v>6.9436144358882421</v>
      </c>
      <c r="F47" s="20">
        <f t="shared" si="2"/>
        <v>6.94</v>
      </c>
      <c r="G47" s="19">
        <f t="shared" si="1"/>
        <v>-3.6144358882417293E-3</v>
      </c>
      <c r="H47" s="41">
        <f t="shared" si="4"/>
        <v>5.7355371900826455</v>
      </c>
      <c r="I47" s="48">
        <f t="shared" si="5"/>
        <v>1.2044628099173549</v>
      </c>
    </row>
    <row r="48" spans="1:10" ht="25.5">
      <c r="A48" s="18" t="s">
        <v>95</v>
      </c>
      <c r="B48" s="18" t="s">
        <v>96</v>
      </c>
      <c r="C48" s="17" t="s">
        <v>37</v>
      </c>
      <c r="D48" s="47">
        <v>3.48</v>
      </c>
      <c r="E48" s="19">
        <f t="shared" si="0"/>
        <v>4.9515939010022709</v>
      </c>
      <c r="F48" s="20">
        <f t="shared" si="2"/>
        <v>4.95</v>
      </c>
      <c r="G48" s="19">
        <f t="shared" si="1"/>
        <v>-1.5939010022707478E-3</v>
      </c>
      <c r="H48" s="41">
        <f t="shared" si="4"/>
        <v>4.0909090909090908</v>
      </c>
      <c r="I48" s="48">
        <f t="shared" si="5"/>
        <v>0.85909090909090935</v>
      </c>
    </row>
    <row r="49" spans="1:9">
      <c r="A49" s="18" t="s">
        <v>97</v>
      </c>
      <c r="B49" s="18" t="s">
        <v>82</v>
      </c>
      <c r="C49" s="17" t="s">
        <v>37</v>
      </c>
      <c r="D49" s="47">
        <v>1.85</v>
      </c>
      <c r="E49" s="19">
        <f t="shared" si="0"/>
        <v>2.6323128496707477</v>
      </c>
      <c r="F49" s="20">
        <f t="shared" si="2"/>
        <v>2.63</v>
      </c>
      <c r="G49" s="19">
        <f t="shared" si="1"/>
        <v>-2.3128496707478519E-3</v>
      </c>
      <c r="H49" s="41">
        <f t="shared" si="4"/>
        <v>2.1735537190082646</v>
      </c>
      <c r="I49" s="48">
        <f t="shared" si="5"/>
        <v>0.45644628099173534</v>
      </c>
    </row>
    <row r="50" spans="1:9">
      <c r="A50" s="18" t="s">
        <v>98</v>
      </c>
      <c r="B50" s="18" t="s">
        <v>84</v>
      </c>
      <c r="C50" s="17" t="s">
        <v>37</v>
      </c>
      <c r="D50" s="47">
        <v>2.44</v>
      </c>
      <c r="E50" s="19">
        <f t="shared" si="0"/>
        <v>3.4718072179441211</v>
      </c>
      <c r="F50" s="20">
        <f t="shared" si="2"/>
        <v>3.47</v>
      </c>
      <c r="G50" s="19">
        <f t="shared" si="1"/>
        <v>-1.8072179441208647E-3</v>
      </c>
      <c r="H50" s="41">
        <f t="shared" si="4"/>
        <v>2.8677685950413228</v>
      </c>
      <c r="I50" s="48">
        <f t="shared" si="5"/>
        <v>0.60223140495867744</v>
      </c>
    </row>
    <row r="51" spans="1:9">
      <c r="A51" s="18" t="s">
        <v>20</v>
      </c>
      <c r="B51" s="18" t="s">
        <v>51</v>
      </c>
      <c r="C51" s="42"/>
      <c r="D51" s="43"/>
      <c r="E51" s="19"/>
      <c r="F51" s="20"/>
      <c r="G51" s="19"/>
      <c r="H51" s="41"/>
      <c r="I51" s="48"/>
    </row>
    <row r="52" spans="1:9" ht="25.5">
      <c r="A52" s="18" t="s">
        <v>99</v>
      </c>
      <c r="B52" s="18" t="s">
        <v>86</v>
      </c>
      <c r="C52" s="17" t="s">
        <v>37</v>
      </c>
      <c r="D52" s="17">
        <v>9.1199999999999992</v>
      </c>
      <c r="E52" s="19">
        <f t="shared" si="0"/>
        <v>12.976590912971467</v>
      </c>
      <c r="F52" s="20">
        <f t="shared" si="2"/>
        <v>12.98</v>
      </c>
      <c r="G52" s="19">
        <f t="shared" si="1"/>
        <v>3.4090870285332642E-3</v>
      </c>
      <c r="H52" s="41">
        <f t="shared" si="4"/>
        <v>10.727272727272728</v>
      </c>
      <c r="I52" s="48">
        <f t="shared" si="5"/>
        <v>2.252727272727272</v>
      </c>
    </row>
    <row r="53" spans="1:9" ht="25.5">
      <c r="A53" s="18" t="s">
        <v>100</v>
      </c>
      <c r="B53" s="18" t="s">
        <v>88</v>
      </c>
      <c r="C53" s="17" t="s">
        <v>37</v>
      </c>
      <c r="D53" s="17">
        <v>6.51</v>
      </c>
      <c r="E53" s="19">
        <f t="shared" si="0"/>
        <v>9.2628954872197653</v>
      </c>
      <c r="F53" s="20">
        <f t="shared" si="2"/>
        <v>9.26</v>
      </c>
      <c r="G53" s="19">
        <f t="shared" si="1"/>
        <v>-2.8954872197655135E-3</v>
      </c>
      <c r="H53" s="41">
        <f t="shared" si="4"/>
        <v>7.6528925619834709</v>
      </c>
      <c r="I53" s="48">
        <f t="shared" si="5"/>
        <v>1.6071074380165289</v>
      </c>
    </row>
    <row r="54" spans="1:9">
      <c r="A54" s="18" t="s">
        <v>101</v>
      </c>
      <c r="B54" s="18" t="s">
        <v>90</v>
      </c>
      <c r="C54" s="17" t="s">
        <v>37</v>
      </c>
      <c r="D54" s="17">
        <v>3.15</v>
      </c>
      <c r="E54" s="19">
        <f t="shared" si="0"/>
        <v>4.482046203493435</v>
      </c>
      <c r="F54" s="20">
        <f t="shared" si="2"/>
        <v>4.4800000000000004</v>
      </c>
      <c r="G54" s="19">
        <f t="shared" si="1"/>
        <v>-2.0462034934345397E-3</v>
      </c>
      <c r="H54" s="41">
        <f t="shared" si="4"/>
        <v>3.7024793388429758</v>
      </c>
      <c r="I54" s="48">
        <f t="shared" si="5"/>
        <v>0.77752066115702467</v>
      </c>
    </row>
    <row r="55" spans="1:9">
      <c r="A55" s="18" t="s">
        <v>102</v>
      </c>
      <c r="B55" s="18" t="s">
        <v>92</v>
      </c>
      <c r="C55" s="17" t="s">
        <v>37</v>
      </c>
      <c r="D55" s="17">
        <v>3.69</v>
      </c>
      <c r="E55" s="19">
        <f t="shared" si="0"/>
        <v>5.2503969812351663</v>
      </c>
      <c r="F55" s="20">
        <f t="shared" si="2"/>
        <v>5.25</v>
      </c>
      <c r="G55" s="19">
        <f t="shared" si="1"/>
        <v>-3.969812351662938E-4</v>
      </c>
      <c r="H55" s="41">
        <f t="shared" si="4"/>
        <v>4.338842975206612</v>
      </c>
      <c r="I55" s="48">
        <f t="shared" si="5"/>
        <v>0.911157024793388</v>
      </c>
    </row>
    <row r="56" spans="1:9" ht="25.5">
      <c r="A56" s="18" t="s">
        <v>103</v>
      </c>
      <c r="B56" s="18" t="s">
        <v>104</v>
      </c>
      <c r="C56" s="17" t="s">
        <v>37</v>
      </c>
      <c r="D56" s="17">
        <v>5.54</v>
      </c>
      <c r="E56" s="19">
        <f t="shared" si="0"/>
        <v>7.882709830905914</v>
      </c>
      <c r="F56" s="20">
        <f t="shared" si="2"/>
        <v>7.88</v>
      </c>
      <c r="G56" s="19">
        <f t="shared" si="1"/>
        <v>-2.7098309059141457E-3</v>
      </c>
      <c r="H56" s="41">
        <f t="shared" si="4"/>
        <v>6.5123966942148765</v>
      </c>
      <c r="I56" s="48">
        <f t="shared" si="5"/>
        <v>1.3676033057851233</v>
      </c>
    </row>
    <row r="57" spans="1:9" ht="25.5">
      <c r="A57" s="18" t="s">
        <v>105</v>
      </c>
      <c r="B57" s="18" t="s">
        <v>96</v>
      </c>
      <c r="C57" s="17" t="s">
        <v>37</v>
      </c>
      <c r="D57" s="17">
        <v>3.94</v>
      </c>
      <c r="E57" s="19">
        <f t="shared" si="0"/>
        <v>5.6061149338933758</v>
      </c>
      <c r="F57" s="20">
        <f t="shared" si="2"/>
        <v>5.61</v>
      </c>
      <c r="G57" s="19">
        <f t="shared" si="1"/>
        <v>3.8850661066245351E-3</v>
      </c>
      <c r="H57" s="41">
        <f t="shared" si="4"/>
        <v>4.6363636363636367</v>
      </c>
      <c r="I57" s="48">
        <f t="shared" si="5"/>
        <v>0.97363636363636363</v>
      </c>
    </row>
    <row r="58" spans="1:9">
      <c r="A58" s="18" t="s">
        <v>106</v>
      </c>
      <c r="B58" s="18" t="s">
        <v>82</v>
      </c>
      <c r="C58" s="17" t="s">
        <v>37</v>
      </c>
      <c r="D58" s="17">
        <v>2.04</v>
      </c>
      <c r="E58" s="19">
        <f t="shared" si="0"/>
        <v>2.9026584936909865</v>
      </c>
      <c r="F58" s="20">
        <f t="shared" si="2"/>
        <v>2.9</v>
      </c>
      <c r="G58" s="19">
        <f t="shared" si="1"/>
        <v>-2.6584936909865853E-3</v>
      </c>
      <c r="H58" s="41">
        <f t="shared" si="4"/>
        <v>2.3966942148760331</v>
      </c>
      <c r="I58" s="48">
        <f t="shared" si="5"/>
        <v>0.50330578512396684</v>
      </c>
    </row>
    <row r="59" spans="1:9">
      <c r="A59" s="18" t="s">
        <v>107</v>
      </c>
      <c r="B59" s="18" t="s">
        <v>84</v>
      </c>
      <c r="C59" s="17" t="s">
        <v>37</v>
      </c>
      <c r="D59" s="17">
        <v>2.77</v>
      </c>
      <c r="E59" s="19">
        <f t="shared" si="0"/>
        <v>3.941354915452957</v>
      </c>
      <c r="F59" s="20">
        <f t="shared" si="2"/>
        <v>3.94</v>
      </c>
      <c r="G59" s="19">
        <f t="shared" si="1"/>
        <v>-1.3549154529570728E-3</v>
      </c>
      <c r="H59" s="41">
        <f t="shared" si="4"/>
        <v>3.2561983471074383</v>
      </c>
      <c r="I59" s="48">
        <f t="shared" si="5"/>
        <v>0.68380165289256167</v>
      </c>
    </row>
    <row r="60" spans="1:9" ht="25.5">
      <c r="A60" s="18" t="s">
        <v>108</v>
      </c>
      <c r="B60" s="18" t="s">
        <v>48</v>
      </c>
      <c r="C60" s="42"/>
      <c r="D60" s="43"/>
      <c r="E60" s="19"/>
      <c r="F60" s="20"/>
      <c r="G60" s="19"/>
      <c r="H60" s="41"/>
      <c r="I60" s="48"/>
    </row>
    <row r="61" spans="1:9">
      <c r="A61" s="18" t="s">
        <v>109</v>
      </c>
      <c r="B61" s="18" t="s">
        <v>110</v>
      </c>
      <c r="C61" s="17" t="s">
        <v>37</v>
      </c>
      <c r="D61" s="17">
        <v>5.34</v>
      </c>
      <c r="E61" s="19">
        <f t="shared" si="0"/>
        <v>7.598135468779347</v>
      </c>
      <c r="F61" s="20">
        <f t="shared" si="2"/>
        <v>7.6</v>
      </c>
      <c r="G61" s="19">
        <f t="shared" si="1"/>
        <v>1.8645312206526654E-3</v>
      </c>
      <c r="H61" s="41">
        <f t="shared" si="4"/>
        <v>6.2809917355371896</v>
      </c>
      <c r="I61" s="48">
        <f t="shared" si="5"/>
        <v>1.3190082644628101</v>
      </c>
    </row>
    <row r="62" spans="1:9">
      <c r="A62" s="18" t="s">
        <v>111</v>
      </c>
      <c r="B62" s="18" t="s">
        <v>90</v>
      </c>
      <c r="C62" s="17" t="s">
        <v>37</v>
      </c>
      <c r="D62" s="17">
        <v>3.15</v>
      </c>
      <c r="E62" s="19">
        <f t="shared" si="0"/>
        <v>4.482046203493435</v>
      </c>
      <c r="F62" s="20">
        <f t="shared" si="2"/>
        <v>4.4800000000000004</v>
      </c>
      <c r="G62" s="19">
        <f t="shared" si="1"/>
        <v>-2.0462034934345397E-3</v>
      </c>
      <c r="H62" s="41">
        <f t="shared" si="4"/>
        <v>3.7024793388429758</v>
      </c>
      <c r="I62" s="48">
        <f t="shared" si="5"/>
        <v>0.77752066115702467</v>
      </c>
    </row>
    <row r="63" spans="1:9">
      <c r="A63" s="18" t="s">
        <v>112</v>
      </c>
      <c r="B63" s="18" t="s">
        <v>92</v>
      </c>
      <c r="C63" s="17" t="s">
        <v>37</v>
      </c>
      <c r="D63" s="17">
        <v>3.69</v>
      </c>
      <c r="E63" s="19">
        <f t="shared" si="0"/>
        <v>5.2503969812351663</v>
      </c>
      <c r="F63" s="20">
        <f t="shared" si="2"/>
        <v>5.25</v>
      </c>
      <c r="G63" s="19">
        <f t="shared" si="1"/>
        <v>-3.969812351662938E-4</v>
      </c>
      <c r="H63" s="41">
        <f t="shared" si="4"/>
        <v>4.338842975206612</v>
      </c>
      <c r="I63" s="48">
        <f t="shared" si="5"/>
        <v>0.911157024793388</v>
      </c>
    </row>
    <row r="64" spans="1:9" ht="25.5">
      <c r="A64" s="18" t="s">
        <v>113</v>
      </c>
      <c r="B64" s="18" t="s">
        <v>80</v>
      </c>
      <c r="C64" s="17" t="s">
        <v>37</v>
      </c>
      <c r="D64" s="17">
        <v>2.46</v>
      </c>
      <c r="E64" s="19">
        <f t="shared" si="0"/>
        <v>3.5002646541567777</v>
      </c>
      <c r="F64" s="20">
        <f t="shared" si="2"/>
        <v>3.5</v>
      </c>
      <c r="G64" s="19">
        <f t="shared" si="1"/>
        <v>-2.6465415677767723E-4</v>
      </c>
      <c r="H64" s="41">
        <f t="shared" si="4"/>
        <v>2.8925619834710745</v>
      </c>
      <c r="I64" s="48">
        <f t="shared" si="5"/>
        <v>0.60743801652892548</v>
      </c>
    </row>
    <row r="65" spans="1:9">
      <c r="A65" s="18" t="s">
        <v>114</v>
      </c>
      <c r="B65" s="18" t="s">
        <v>82</v>
      </c>
      <c r="C65" s="17" t="s">
        <v>37</v>
      </c>
      <c r="D65" s="17">
        <v>1.23</v>
      </c>
      <c r="E65" s="19">
        <f t="shared" si="0"/>
        <v>1.7501323270783888</v>
      </c>
      <c r="F65" s="20">
        <f t="shared" si="2"/>
        <v>1.75</v>
      </c>
      <c r="G65" s="19">
        <f t="shared" si="1"/>
        <v>-1.3232707838883861E-4</v>
      </c>
      <c r="H65" s="41">
        <f t="shared" si="4"/>
        <v>1.4462809917355373</v>
      </c>
      <c r="I65" s="48">
        <f t="shared" si="5"/>
        <v>0.30371900826446274</v>
      </c>
    </row>
    <row r="66" spans="1:9">
      <c r="A66" s="18" t="s">
        <v>115</v>
      </c>
      <c r="B66" s="18" t="s">
        <v>84</v>
      </c>
      <c r="C66" s="17" t="s">
        <v>37</v>
      </c>
      <c r="D66" s="17">
        <v>1.23</v>
      </c>
      <c r="E66" s="19">
        <f t="shared" si="0"/>
        <v>1.7501323270783888</v>
      </c>
      <c r="F66" s="20">
        <f t="shared" si="2"/>
        <v>1.75</v>
      </c>
      <c r="G66" s="19">
        <f t="shared" si="1"/>
        <v>-1.3232707838883861E-4</v>
      </c>
      <c r="H66" s="41">
        <f t="shared" si="4"/>
        <v>1.4462809917355373</v>
      </c>
      <c r="I66" s="48">
        <f t="shared" si="5"/>
        <v>0.30371900826446274</v>
      </c>
    </row>
    <row r="67" spans="1:9" ht="25.5">
      <c r="A67" s="18" t="s">
        <v>116</v>
      </c>
      <c r="B67" s="44" t="s">
        <v>657</v>
      </c>
      <c r="C67" s="42"/>
      <c r="D67" s="43"/>
      <c r="E67" s="19"/>
      <c r="F67" s="20"/>
      <c r="G67" s="19"/>
      <c r="H67" s="41"/>
      <c r="I67" s="48"/>
    </row>
    <row r="68" spans="1:9" ht="25.5">
      <c r="A68" s="18" t="s">
        <v>117</v>
      </c>
      <c r="B68" s="18" t="s">
        <v>76</v>
      </c>
      <c r="C68" s="17" t="s">
        <v>37</v>
      </c>
      <c r="D68" s="17">
        <v>6.28</v>
      </c>
      <c r="E68" s="19">
        <f t="shared" si="0"/>
        <v>8.9356349707742133</v>
      </c>
      <c r="F68" s="20">
        <f t="shared" si="2"/>
        <v>8.94</v>
      </c>
      <c r="G68" s="19">
        <f t="shared" si="1"/>
        <v>4.3650292257861878E-3</v>
      </c>
      <c r="H68" s="41">
        <f t="shared" si="4"/>
        <v>7.3884297520661155</v>
      </c>
      <c r="I68" s="48">
        <f t="shared" si="5"/>
        <v>1.551570247933884</v>
      </c>
    </row>
    <row r="69" spans="1:9">
      <c r="A69" s="18" t="s">
        <v>118</v>
      </c>
      <c r="B69" s="18" t="s">
        <v>90</v>
      </c>
      <c r="C69" s="17" t="s">
        <v>37</v>
      </c>
      <c r="D69" s="17">
        <v>3.15</v>
      </c>
      <c r="E69" s="19">
        <f t="shared" si="0"/>
        <v>4.482046203493435</v>
      </c>
      <c r="F69" s="20">
        <f t="shared" si="2"/>
        <v>4.4800000000000004</v>
      </c>
      <c r="G69" s="19">
        <f t="shared" si="1"/>
        <v>-2.0462034934345397E-3</v>
      </c>
      <c r="H69" s="41">
        <f t="shared" si="4"/>
        <v>3.7024793388429758</v>
      </c>
      <c r="I69" s="48">
        <f t="shared" si="5"/>
        <v>0.77752066115702467</v>
      </c>
    </row>
    <row r="70" spans="1:9">
      <c r="A70" s="18" t="s">
        <v>119</v>
      </c>
      <c r="B70" s="18" t="s">
        <v>92</v>
      </c>
      <c r="C70" s="17" t="s">
        <v>37</v>
      </c>
      <c r="D70" s="17">
        <v>3.69</v>
      </c>
      <c r="E70" s="19">
        <f t="shared" si="0"/>
        <v>5.2503969812351663</v>
      </c>
      <c r="F70" s="20">
        <f t="shared" si="2"/>
        <v>5.25</v>
      </c>
      <c r="G70" s="19">
        <f t="shared" si="1"/>
        <v>-3.969812351662938E-4</v>
      </c>
      <c r="H70" s="41">
        <f t="shared" si="4"/>
        <v>4.338842975206612</v>
      </c>
      <c r="I70" s="48">
        <f t="shared" si="5"/>
        <v>0.911157024793388</v>
      </c>
    </row>
    <row r="71" spans="1:9" ht="25.5">
      <c r="A71" s="18" t="s">
        <v>120</v>
      </c>
      <c r="B71" s="18" t="s">
        <v>80</v>
      </c>
      <c r="C71" s="17" t="s">
        <v>37</v>
      </c>
      <c r="D71" s="17">
        <v>3.33</v>
      </c>
      <c r="E71" s="19">
        <f t="shared" si="0"/>
        <v>4.7381631294073454</v>
      </c>
      <c r="F71" s="20">
        <f t="shared" si="2"/>
        <v>4.74</v>
      </c>
      <c r="G71" s="19">
        <f t="shared" si="1"/>
        <v>1.8368705926548046E-3</v>
      </c>
      <c r="H71" s="41">
        <f t="shared" si="4"/>
        <v>3.9173553719008267</v>
      </c>
      <c r="I71" s="48">
        <f t="shared" si="5"/>
        <v>0.82264462809917349</v>
      </c>
    </row>
    <row r="72" spans="1:9">
      <c r="A72" s="18" t="s">
        <v>121</v>
      </c>
      <c r="B72" s="18" t="s">
        <v>82</v>
      </c>
      <c r="C72" s="17" t="s">
        <v>37</v>
      </c>
      <c r="D72" s="17">
        <v>1.66</v>
      </c>
      <c r="E72" s="19">
        <f t="shared" ref="E72:E135" si="6">D72/0.702804</f>
        <v>2.3619672056505086</v>
      </c>
      <c r="F72" s="20">
        <f t="shared" si="2"/>
        <v>2.36</v>
      </c>
      <c r="G72" s="19">
        <f t="shared" ref="G72:G135" si="7">F72-E72</f>
        <v>-1.9672056505086744E-3</v>
      </c>
      <c r="H72" s="41">
        <f t="shared" si="4"/>
        <v>1.9504132231404958</v>
      </c>
      <c r="I72" s="48">
        <f t="shared" si="5"/>
        <v>0.40958677685950406</v>
      </c>
    </row>
    <row r="73" spans="1:9">
      <c r="A73" s="18" t="s">
        <v>122</v>
      </c>
      <c r="B73" s="18" t="s">
        <v>84</v>
      </c>
      <c r="C73" s="17" t="s">
        <v>37</v>
      </c>
      <c r="D73" s="17">
        <v>1.66</v>
      </c>
      <c r="E73" s="19">
        <f t="shared" si="6"/>
        <v>2.3619672056505086</v>
      </c>
      <c r="F73" s="20">
        <f t="shared" ref="F73:F136" si="8">ROUND(E73,2)</f>
        <v>2.36</v>
      </c>
      <c r="G73" s="19">
        <f t="shared" si="7"/>
        <v>-1.9672056505086744E-3</v>
      </c>
      <c r="H73" s="41">
        <f t="shared" si="4"/>
        <v>1.9504132231404958</v>
      </c>
      <c r="I73" s="48">
        <f t="shared" si="5"/>
        <v>0.40958677685950406</v>
      </c>
    </row>
    <row r="74" spans="1:9">
      <c r="A74" s="18" t="s">
        <v>123</v>
      </c>
      <c r="B74" s="18" t="s">
        <v>61</v>
      </c>
      <c r="C74" s="42"/>
      <c r="D74" s="43"/>
      <c r="E74" s="19"/>
      <c r="F74" s="20"/>
      <c r="G74" s="19"/>
      <c r="H74" s="41"/>
      <c r="I74" s="48"/>
    </row>
    <row r="75" spans="1:9" ht="25.5">
      <c r="A75" s="18" t="s">
        <v>124</v>
      </c>
      <c r="B75" s="18" t="s">
        <v>76</v>
      </c>
      <c r="C75" s="17" t="s">
        <v>37</v>
      </c>
      <c r="D75" s="17">
        <v>7.79</v>
      </c>
      <c r="E75" s="19">
        <f t="shared" si="6"/>
        <v>11.084171404829796</v>
      </c>
      <c r="F75" s="20">
        <f t="shared" si="8"/>
        <v>11.08</v>
      </c>
      <c r="G75" s="19">
        <f t="shared" si="7"/>
        <v>-4.1714048297958328E-3</v>
      </c>
      <c r="H75" s="41">
        <f t="shared" si="4"/>
        <v>9.1570247933884303</v>
      </c>
      <c r="I75" s="48">
        <f t="shared" si="5"/>
        <v>1.9229752066115697</v>
      </c>
    </row>
    <row r="76" spans="1:9">
      <c r="A76" s="18" t="s">
        <v>125</v>
      </c>
      <c r="B76" s="18" t="s">
        <v>78</v>
      </c>
      <c r="C76" s="17" t="s">
        <v>37</v>
      </c>
      <c r="D76" s="17">
        <v>3.69</v>
      </c>
      <c r="E76" s="19">
        <f t="shared" si="6"/>
        <v>5.2503969812351663</v>
      </c>
      <c r="F76" s="20">
        <f t="shared" si="8"/>
        <v>5.25</v>
      </c>
      <c r="G76" s="19">
        <f t="shared" si="7"/>
        <v>-3.969812351662938E-4</v>
      </c>
      <c r="H76" s="41">
        <f t="shared" si="4"/>
        <v>4.338842975206612</v>
      </c>
      <c r="I76" s="48">
        <f t="shared" si="5"/>
        <v>0.911157024793388</v>
      </c>
    </row>
    <row r="77" spans="1:9" ht="25.5">
      <c r="A77" s="18" t="s">
        <v>126</v>
      </c>
      <c r="B77" s="18" t="s">
        <v>80</v>
      </c>
      <c r="C77" s="17" t="s">
        <v>37</v>
      </c>
      <c r="D77" s="17">
        <v>4.2</v>
      </c>
      <c r="E77" s="19">
        <f t="shared" si="6"/>
        <v>5.9760616046579136</v>
      </c>
      <c r="F77" s="20">
        <f t="shared" si="8"/>
        <v>5.98</v>
      </c>
      <c r="G77" s="19">
        <f t="shared" si="7"/>
        <v>3.9383953420868423E-3</v>
      </c>
      <c r="H77" s="41">
        <f t="shared" si="4"/>
        <v>4.9421487603305794</v>
      </c>
      <c r="I77" s="48">
        <f t="shared" si="5"/>
        <v>1.0378512396694211</v>
      </c>
    </row>
    <row r="78" spans="1:9">
      <c r="A78" s="18" t="s">
        <v>127</v>
      </c>
      <c r="B78" s="18" t="s">
        <v>82</v>
      </c>
      <c r="C78" s="17" t="s">
        <v>37</v>
      </c>
      <c r="D78" s="17">
        <v>2.11</v>
      </c>
      <c r="E78" s="19">
        <f t="shared" si="6"/>
        <v>3.0022595204352847</v>
      </c>
      <c r="F78" s="20">
        <f t="shared" si="8"/>
        <v>3</v>
      </c>
      <c r="G78" s="19">
        <f t="shared" si="7"/>
        <v>-2.2595204352846565E-3</v>
      </c>
      <c r="H78" s="41">
        <f t="shared" si="4"/>
        <v>2.4793388429752068</v>
      </c>
      <c r="I78" s="48">
        <f t="shared" si="5"/>
        <v>0.52066115702479321</v>
      </c>
    </row>
    <row r="79" spans="1:9">
      <c r="A79" s="18" t="s">
        <v>128</v>
      </c>
      <c r="B79" s="18" t="s">
        <v>84</v>
      </c>
      <c r="C79" s="17" t="s">
        <v>37</v>
      </c>
      <c r="D79" s="17">
        <v>2.11</v>
      </c>
      <c r="E79" s="19">
        <f t="shared" si="6"/>
        <v>3.0022595204352847</v>
      </c>
      <c r="F79" s="20">
        <f t="shared" si="8"/>
        <v>3</v>
      </c>
      <c r="G79" s="19">
        <f t="shared" si="7"/>
        <v>-2.2595204352846565E-3</v>
      </c>
      <c r="H79" s="41">
        <f t="shared" si="4"/>
        <v>2.4793388429752068</v>
      </c>
      <c r="I79" s="48">
        <f t="shared" si="5"/>
        <v>0.52066115702479321</v>
      </c>
    </row>
    <row r="80" spans="1:9">
      <c r="A80" s="18" t="s">
        <v>129</v>
      </c>
      <c r="B80" s="18" t="s">
        <v>65</v>
      </c>
      <c r="C80" s="42"/>
      <c r="D80" s="43"/>
      <c r="E80" s="19"/>
      <c r="F80" s="20"/>
      <c r="G80" s="19"/>
      <c r="H80" s="41"/>
      <c r="I80" s="48"/>
    </row>
    <row r="81" spans="1:9" ht="25.5">
      <c r="A81" s="18" t="s">
        <v>130</v>
      </c>
      <c r="B81" s="18" t="s">
        <v>131</v>
      </c>
      <c r="C81" s="17" t="s">
        <v>37</v>
      </c>
      <c r="D81" s="17">
        <v>11.33</v>
      </c>
      <c r="E81" s="19">
        <f t="shared" si="6"/>
        <v>16.121137614470037</v>
      </c>
      <c r="F81" s="20">
        <f t="shared" si="8"/>
        <v>16.12</v>
      </c>
      <c r="G81" s="19">
        <f t="shared" si="7"/>
        <v>-1.1376144700356861E-3</v>
      </c>
      <c r="H81" s="41">
        <f t="shared" si="4"/>
        <v>13.322314049586778</v>
      </c>
      <c r="I81" s="48">
        <f t="shared" si="5"/>
        <v>2.7976859504132232</v>
      </c>
    </row>
    <row r="82" spans="1:9">
      <c r="A82" s="18" t="s">
        <v>132</v>
      </c>
      <c r="B82" s="18" t="s">
        <v>78</v>
      </c>
      <c r="C82" s="17" t="s">
        <v>37</v>
      </c>
      <c r="D82" s="17">
        <v>3.15</v>
      </c>
      <c r="E82" s="19">
        <f t="shared" si="6"/>
        <v>4.482046203493435</v>
      </c>
      <c r="F82" s="20">
        <f t="shared" si="8"/>
        <v>4.4800000000000004</v>
      </c>
      <c r="G82" s="19">
        <f t="shared" si="7"/>
        <v>-2.0462034934345397E-3</v>
      </c>
      <c r="H82" s="41">
        <f t="shared" si="4"/>
        <v>3.7024793388429758</v>
      </c>
      <c r="I82" s="48">
        <f t="shared" si="5"/>
        <v>0.77752066115702467</v>
      </c>
    </row>
    <row r="83" spans="1:9" ht="25.5">
      <c r="A83" s="18" t="s">
        <v>133</v>
      </c>
      <c r="B83" s="18" t="s">
        <v>80</v>
      </c>
      <c r="C83" s="17" t="s">
        <v>37</v>
      </c>
      <c r="D83" s="17">
        <v>2.15</v>
      </c>
      <c r="E83" s="19">
        <f t="shared" si="6"/>
        <v>3.0591743928605983</v>
      </c>
      <c r="F83" s="20">
        <f t="shared" si="8"/>
        <v>3.06</v>
      </c>
      <c r="G83" s="19">
        <f t="shared" si="7"/>
        <v>8.2560713940171837E-4</v>
      </c>
      <c r="H83" s="41">
        <f t="shared" si="4"/>
        <v>2.5289256198347108</v>
      </c>
      <c r="I83" s="48">
        <f t="shared" si="5"/>
        <v>0.53107438016528929</v>
      </c>
    </row>
    <row r="84" spans="1:9">
      <c r="A84" s="18" t="s">
        <v>134</v>
      </c>
      <c r="B84" s="18" t="s">
        <v>82</v>
      </c>
      <c r="C84" s="17" t="s">
        <v>37</v>
      </c>
      <c r="D84" s="17">
        <v>1.08</v>
      </c>
      <c r="E84" s="19">
        <f t="shared" si="6"/>
        <v>1.5367015554834635</v>
      </c>
      <c r="F84" s="20">
        <f t="shared" si="8"/>
        <v>1.54</v>
      </c>
      <c r="G84" s="19">
        <f t="shared" si="7"/>
        <v>3.2984445165364917E-3</v>
      </c>
      <c r="H84" s="41">
        <f t="shared" si="4"/>
        <v>1.2727272727272727</v>
      </c>
      <c r="I84" s="48">
        <f t="shared" si="5"/>
        <v>0.26727272727272733</v>
      </c>
    </row>
    <row r="85" spans="1:9">
      <c r="A85" s="18" t="s">
        <v>135</v>
      </c>
      <c r="B85" s="18" t="s">
        <v>84</v>
      </c>
      <c r="C85" s="17" t="s">
        <v>37</v>
      </c>
      <c r="D85" s="17">
        <v>1.08</v>
      </c>
      <c r="E85" s="19">
        <f t="shared" si="6"/>
        <v>1.5367015554834635</v>
      </c>
      <c r="F85" s="20">
        <f t="shared" si="8"/>
        <v>1.54</v>
      </c>
      <c r="G85" s="19">
        <f t="shared" si="7"/>
        <v>3.2984445165364917E-3</v>
      </c>
      <c r="H85" s="41">
        <f t="shared" si="4"/>
        <v>1.2727272727272727</v>
      </c>
      <c r="I85" s="48">
        <f t="shared" si="5"/>
        <v>0.26727272727272733</v>
      </c>
    </row>
    <row r="86" spans="1:9" ht="51">
      <c r="A86" s="18" t="s">
        <v>136</v>
      </c>
      <c r="B86" s="18" t="s">
        <v>658</v>
      </c>
      <c r="C86" s="17" t="s">
        <v>37</v>
      </c>
      <c r="D86" s="17">
        <v>6.97</v>
      </c>
      <c r="E86" s="19">
        <f t="shared" si="6"/>
        <v>9.9174165201108693</v>
      </c>
      <c r="F86" s="20">
        <f t="shared" si="8"/>
        <v>9.92</v>
      </c>
      <c r="G86" s="19">
        <f t="shared" si="7"/>
        <v>2.5834798891306576E-3</v>
      </c>
      <c r="H86" s="41">
        <f t="shared" si="4"/>
        <v>8.1983471074380159</v>
      </c>
      <c r="I86" s="48">
        <f t="shared" si="5"/>
        <v>1.7216528925619841</v>
      </c>
    </row>
    <row r="87" spans="1:9" ht="51">
      <c r="A87" s="18" t="s">
        <v>137</v>
      </c>
      <c r="B87" s="18" t="s">
        <v>659</v>
      </c>
      <c r="C87" s="17" t="s">
        <v>37</v>
      </c>
      <c r="D87" s="17">
        <v>5.23</v>
      </c>
      <c r="E87" s="19">
        <f t="shared" si="6"/>
        <v>7.4416195696097356</v>
      </c>
      <c r="F87" s="20">
        <f t="shared" si="8"/>
        <v>7.44</v>
      </c>
      <c r="G87" s="19">
        <f t="shared" si="7"/>
        <v>-1.6195696097351941E-3</v>
      </c>
      <c r="H87" s="41">
        <f t="shared" si="4"/>
        <v>6.1487603305785132</v>
      </c>
      <c r="I87" s="48">
        <f t="shared" si="5"/>
        <v>1.2912396694214872</v>
      </c>
    </row>
    <row r="88" spans="1:9">
      <c r="A88" s="18" t="s">
        <v>138</v>
      </c>
      <c r="B88" s="18" t="s">
        <v>139</v>
      </c>
      <c r="C88" s="42"/>
      <c r="D88" s="43"/>
      <c r="E88" s="19"/>
      <c r="F88" s="20"/>
      <c r="G88" s="19"/>
      <c r="H88" s="41"/>
      <c r="I88" s="48"/>
    </row>
    <row r="89" spans="1:9" ht="25.5">
      <c r="A89" s="18" t="s">
        <v>140</v>
      </c>
      <c r="B89" s="18" t="s">
        <v>141</v>
      </c>
      <c r="C89" s="42"/>
      <c r="D89" s="43"/>
      <c r="E89" s="19"/>
      <c r="F89" s="20"/>
      <c r="G89" s="19"/>
      <c r="H89" s="41"/>
      <c r="I89" s="48"/>
    </row>
    <row r="90" spans="1:9">
      <c r="A90" s="18" t="s">
        <v>142</v>
      </c>
      <c r="B90" s="18" t="s">
        <v>143</v>
      </c>
      <c r="C90" s="17" t="s">
        <v>37</v>
      </c>
      <c r="D90" s="17">
        <v>8.0500000000000007</v>
      </c>
      <c r="E90" s="19">
        <f t="shared" si="6"/>
        <v>11.454118075594335</v>
      </c>
      <c r="F90" s="20">
        <f t="shared" si="8"/>
        <v>11.45</v>
      </c>
      <c r="G90" s="19">
        <f t="shared" si="7"/>
        <v>-4.1180755943361902E-3</v>
      </c>
      <c r="H90" s="41">
        <f t="shared" si="4"/>
        <v>9.4628099173553721</v>
      </c>
      <c r="I90" s="48">
        <f t="shared" si="5"/>
        <v>1.9871900826446272</v>
      </c>
    </row>
    <row r="91" spans="1:9">
      <c r="A91" s="18" t="s">
        <v>144</v>
      </c>
      <c r="B91" s="18" t="s">
        <v>145</v>
      </c>
      <c r="C91" s="17" t="s">
        <v>37</v>
      </c>
      <c r="D91" s="17">
        <v>12.2</v>
      </c>
      <c r="E91" s="19">
        <f t="shared" si="6"/>
        <v>17.359036089720604</v>
      </c>
      <c r="F91" s="20">
        <f t="shared" si="8"/>
        <v>17.36</v>
      </c>
      <c r="G91" s="19">
        <f t="shared" si="7"/>
        <v>9.6391027939546348E-4</v>
      </c>
      <c r="H91" s="41">
        <f t="shared" si="4"/>
        <v>14.347107438016529</v>
      </c>
      <c r="I91" s="48">
        <f t="shared" si="5"/>
        <v>3.0128925619834703</v>
      </c>
    </row>
    <row r="92" spans="1:9">
      <c r="A92" s="18" t="s">
        <v>146</v>
      </c>
      <c r="B92" s="18" t="s">
        <v>147</v>
      </c>
      <c r="C92" s="42"/>
      <c r="D92" s="43"/>
      <c r="E92" s="19"/>
      <c r="F92" s="20"/>
      <c r="G92" s="19"/>
      <c r="H92" s="41"/>
      <c r="I92" s="48"/>
    </row>
    <row r="93" spans="1:9">
      <c r="A93" s="18" t="s">
        <v>148</v>
      </c>
      <c r="B93" s="18" t="s">
        <v>90</v>
      </c>
      <c r="C93" s="17" t="s">
        <v>37</v>
      </c>
      <c r="D93" s="17">
        <v>3.15</v>
      </c>
      <c r="E93" s="19">
        <f t="shared" si="6"/>
        <v>4.482046203493435</v>
      </c>
      <c r="F93" s="20">
        <f t="shared" si="8"/>
        <v>4.4800000000000004</v>
      </c>
      <c r="G93" s="19">
        <f t="shared" si="7"/>
        <v>-2.0462034934345397E-3</v>
      </c>
      <c r="H93" s="41">
        <f t="shared" si="4"/>
        <v>3.7024793388429758</v>
      </c>
      <c r="I93" s="48">
        <f t="shared" si="5"/>
        <v>0.77752066115702467</v>
      </c>
    </row>
    <row r="94" spans="1:9">
      <c r="A94" s="18" t="s">
        <v>149</v>
      </c>
      <c r="B94" s="18" t="s">
        <v>92</v>
      </c>
      <c r="C94" s="17" t="s">
        <v>37</v>
      </c>
      <c r="D94" s="17">
        <v>3.69</v>
      </c>
      <c r="E94" s="19">
        <f t="shared" si="6"/>
        <v>5.2503969812351663</v>
      </c>
      <c r="F94" s="20">
        <f t="shared" si="8"/>
        <v>5.25</v>
      </c>
      <c r="G94" s="19">
        <f t="shared" si="7"/>
        <v>-3.969812351662938E-4</v>
      </c>
      <c r="H94" s="41">
        <f t="shared" si="4"/>
        <v>4.338842975206612</v>
      </c>
      <c r="I94" s="48">
        <f t="shared" si="5"/>
        <v>0.911157024793388</v>
      </c>
    </row>
    <row r="95" spans="1:9">
      <c r="A95" s="18" t="s">
        <v>150</v>
      </c>
      <c r="B95" s="18" t="s">
        <v>151</v>
      </c>
      <c r="C95" s="42"/>
      <c r="D95" s="43"/>
      <c r="E95" s="19"/>
      <c r="F95" s="20"/>
      <c r="G95" s="19"/>
      <c r="H95" s="41"/>
      <c r="I95" s="48"/>
    </row>
    <row r="96" spans="1:9" ht="25.5">
      <c r="A96" s="18" t="s">
        <v>152</v>
      </c>
      <c r="B96" s="18" t="s">
        <v>153</v>
      </c>
      <c r="C96" s="17" t="s">
        <v>37</v>
      </c>
      <c r="D96" s="17">
        <v>3.9</v>
      </c>
      <c r="E96" s="19">
        <f t="shared" si="6"/>
        <v>5.5492000614680626</v>
      </c>
      <c r="F96" s="20">
        <f t="shared" si="8"/>
        <v>5.55</v>
      </c>
      <c r="G96" s="19">
        <f t="shared" si="7"/>
        <v>7.9993853193727205E-4</v>
      </c>
      <c r="H96" s="41">
        <f t="shared" si="4"/>
        <v>4.5867768595041323</v>
      </c>
      <c r="I96" s="48">
        <f t="shared" si="5"/>
        <v>0.96322314049586755</v>
      </c>
    </row>
    <row r="97" spans="1:9">
      <c r="A97" s="18" t="s">
        <v>154</v>
      </c>
      <c r="B97" s="18" t="s">
        <v>155</v>
      </c>
      <c r="C97" s="17" t="s">
        <v>37</v>
      </c>
      <c r="D97" s="17">
        <v>5.86</v>
      </c>
      <c r="E97" s="19">
        <f t="shared" si="6"/>
        <v>8.3380288103084226</v>
      </c>
      <c r="F97" s="20">
        <f t="shared" si="8"/>
        <v>8.34</v>
      </c>
      <c r="G97" s="19">
        <f t="shared" si="7"/>
        <v>1.9711896915772797E-3</v>
      </c>
      <c r="H97" s="41">
        <f t="shared" si="4"/>
        <v>6.8925619834710741</v>
      </c>
      <c r="I97" s="48">
        <f t="shared" si="5"/>
        <v>1.4474380165289258</v>
      </c>
    </row>
    <row r="98" spans="1:9">
      <c r="A98" s="18" t="s">
        <v>156</v>
      </c>
      <c r="B98" s="18" t="s">
        <v>157</v>
      </c>
      <c r="C98" s="17" t="s">
        <v>37</v>
      </c>
      <c r="D98" s="17">
        <v>0.87</v>
      </c>
      <c r="E98" s="19">
        <f t="shared" si="6"/>
        <v>1.2378984752505677</v>
      </c>
      <c r="F98" s="20">
        <f t="shared" si="8"/>
        <v>1.24</v>
      </c>
      <c r="G98" s="19">
        <f t="shared" si="7"/>
        <v>2.1015247494322598E-3</v>
      </c>
      <c r="H98" s="41">
        <f t="shared" si="4"/>
        <v>1.024793388429752</v>
      </c>
      <c r="I98" s="48">
        <f t="shared" si="5"/>
        <v>0.21520661157024801</v>
      </c>
    </row>
    <row r="99" spans="1:9">
      <c r="A99" s="18" t="s">
        <v>158</v>
      </c>
      <c r="B99" s="18" t="s">
        <v>159</v>
      </c>
      <c r="C99" s="42"/>
      <c r="D99" s="43"/>
      <c r="E99" s="19"/>
      <c r="F99" s="20"/>
      <c r="G99" s="19"/>
      <c r="H99" s="41"/>
      <c r="I99" s="48"/>
    </row>
    <row r="100" spans="1:9">
      <c r="A100" s="18" t="s">
        <v>160</v>
      </c>
      <c r="B100" s="18" t="s">
        <v>161</v>
      </c>
      <c r="C100" s="17" t="s">
        <v>37</v>
      </c>
      <c r="D100" s="17">
        <v>1.23</v>
      </c>
      <c r="E100" s="19">
        <f t="shared" si="6"/>
        <v>1.7501323270783888</v>
      </c>
      <c r="F100" s="20">
        <f t="shared" si="8"/>
        <v>1.75</v>
      </c>
      <c r="G100" s="19">
        <f t="shared" si="7"/>
        <v>-1.3232707838883861E-4</v>
      </c>
      <c r="H100" s="41">
        <f t="shared" si="4"/>
        <v>1.4462809917355373</v>
      </c>
      <c r="I100" s="48">
        <f t="shared" si="5"/>
        <v>0.30371900826446274</v>
      </c>
    </row>
    <row r="101" spans="1:9">
      <c r="A101" s="18" t="s">
        <v>162</v>
      </c>
      <c r="B101" s="18" t="s">
        <v>163</v>
      </c>
      <c r="C101" s="17" t="s">
        <v>37</v>
      </c>
      <c r="D101" s="17">
        <v>0.7</v>
      </c>
      <c r="E101" s="19">
        <f t="shared" si="6"/>
        <v>0.99601026744298549</v>
      </c>
      <c r="F101" s="20">
        <f t="shared" si="8"/>
        <v>1</v>
      </c>
      <c r="G101" s="19">
        <f t="shared" si="7"/>
        <v>3.9897325570145137E-3</v>
      </c>
      <c r="H101" s="41">
        <f t="shared" si="4"/>
        <v>0.82644628099173556</v>
      </c>
      <c r="I101" s="48">
        <f t="shared" si="5"/>
        <v>0.17355371900826444</v>
      </c>
    </row>
    <row r="102" spans="1:9">
      <c r="A102" s="18" t="s">
        <v>164</v>
      </c>
      <c r="B102" s="18" t="s">
        <v>165</v>
      </c>
      <c r="C102" s="17" t="s">
        <v>37</v>
      </c>
      <c r="D102" s="17">
        <v>0.7</v>
      </c>
      <c r="E102" s="19">
        <f t="shared" si="6"/>
        <v>0.99601026744298549</v>
      </c>
      <c r="F102" s="20">
        <f t="shared" si="8"/>
        <v>1</v>
      </c>
      <c r="G102" s="19">
        <f t="shared" si="7"/>
        <v>3.9897325570145137E-3</v>
      </c>
      <c r="H102" s="41">
        <f t="shared" ref="H102:H120" si="9">F102/121%</f>
        <v>0.82644628099173556</v>
      </c>
      <c r="I102" s="48">
        <f t="shared" ref="I102:I120" si="10">F102-H102</f>
        <v>0.17355371900826444</v>
      </c>
    </row>
    <row r="103" spans="1:9">
      <c r="A103" s="18" t="s">
        <v>166</v>
      </c>
      <c r="B103" s="18" t="s">
        <v>167</v>
      </c>
      <c r="C103" s="17" t="s">
        <v>37</v>
      </c>
      <c r="D103" s="17">
        <v>0.51</v>
      </c>
      <c r="E103" s="19">
        <f t="shared" si="6"/>
        <v>0.72566462342274662</v>
      </c>
      <c r="F103" s="20">
        <f t="shared" si="8"/>
        <v>0.73</v>
      </c>
      <c r="G103" s="19">
        <f t="shared" si="7"/>
        <v>4.3353765772533581E-3</v>
      </c>
      <c r="H103" s="41">
        <f t="shared" si="9"/>
        <v>0.60330578512396693</v>
      </c>
      <c r="I103" s="48">
        <f t="shared" si="10"/>
        <v>0.12669421487603305</v>
      </c>
    </row>
    <row r="104" spans="1:9">
      <c r="A104" s="18" t="s">
        <v>168</v>
      </c>
      <c r="B104" s="18" t="s">
        <v>169</v>
      </c>
      <c r="C104" s="17" t="s">
        <v>37</v>
      </c>
      <c r="D104" s="17">
        <v>5.84</v>
      </c>
      <c r="E104" s="19">
        <f t="shared" si="6"/>
        <v>8.3095713740957642</v>
      </c>
      <c r="F104" s="20">
        <f t="shared" si="8"/>
        <v>8.31</v>
      </c>
      <c r="G104" s="19">
        <f t="shared" si="7"/>
        <v>4.2862590423631275E-4</v>
      </c>
      <c r="H104" s="41">
        <f t="shared" si="9"/>
        <v>6.8677685950413228</v>
      </c>
      <c r="I104" s="48">
        <f t="shared" si="10"/>
        <v>1.4422314049586777</v>
      </c>
    </row>
    <row r="105" spans="1:9" ht="38.25">
      <c r="A105" s="18" t="s">
        <v>170</v>
      </c>
      <c r="B105" s="18" t="s">
        <v>171</v>
      </c>
      <c r="C105" s="17" t="s">
        <v>37</v>
      </c>
      <c r="D105" s="17">
        <v>11.28</v>
      </c>
      <c r="E105" s="19">
        <f t="shared" si="6"/>
        <v>16.049994023938396</v>
      </c>
      <c r="F105" s="20">
        <f t="shared" si="8"/>
        <v>16.05</v>
      </c>
      <c r="G105" s="19">
        <f t="shared" si="7"/>
        <v>5.9760616046844461E-6</v>
      </c>
      <c r="H105" s="41">
        <f t="shared" si="9"/>
        <v>13.264462809917356</v>
      </c>
      <c r="I105" s="48">
        <f t="shared" si="10"/>
        <v>2.7855371900826444</v>
      </c>
    </row>
    <row r="106" spans="1:9" ht="25.5">
      <c r="A106" s="18" t="s">
        <v>172</v>
      </c>
      <c r="B106" s="18" t="s">
        <v>173</v>
      </c>
      <c r="C106" s="17" t="s">
        <v>37</v>
      </c>
      <c r="D106" s="17">
        <v>4.72</v>
      </c>
      <c r="E106" s="19">
        <f t="shared" si="6"/>
        <v>6.7159549461869883</v>
      </c>
      <c r="F106" s="20">
        <f t="shared" si="8"/>
        <v>6.72</v>
      </c>
      <c r="G106" s="19">
        <f t="shared" si="7"/>
        <v>4.0450538130114566E-3</v>
      </c>
      <c r="H106" s="41">
        <f t="shared" si="9"/>
        <v>5.553719008264463</v>
      </c>
      <c r="I106" s="48">
        <f t="shared" si="10"/>
        <v>1.1662809917355368</v>
      </c>
    </row>
    <row r="107" spans="1:9">
      <c r="A107" s="18" t="s">
        <v>174</v>
      </c>
      <c r="B107" s="18" t="s">
        <v>175</v>
      </c>
      <c r="C107" s="17" t="s">
        <v>37</v>
      </c>
      <c r="D107" s="17">
        <v>0.51</v>
      </c>
      <c r="E107" s="19">
        <f t="shared" si="6"/>
        <v>0.72566462342274662</v>
      </c>
      <c r="F107" s="20">
        <f t="shared" si="8"/>
        <v>0.73</v>
      </c>
      <c r="G107" s="19">
        <f t="shared" si="7"/>
        <v>4.3353765772533581E-3</v>
      </c>
      <c r="H107" s="41">
        <f t="shared" si="9"/>
        <v>0.60330578512396693</v>
      </c>
      <c r="I107" s="48">
        <f t="shared" si="10"/>
        <v>0.12669421487603305</v>
      </c>
    </row>
    <row r="108" spans="1:9" ht="25.5">
      <c r="A108" s="18" t="s">
        <v>176</v>
      </c>
      <c r="B108" s="18" t="s">
        <v>177</v>
      </c>
      <c r="C108" s="17" t="s">
        <v>37</v>
      </c>
      <c r="D108" s="17">
        <v>1.23</v>
      </c>
      <c r="E108" s="19">
        <f t="shared" si="6"/>
        <v>1.7501323270783888</v>
      </c>
      <c r="F108" s="20">
        <f t="shared" si="8"/>
        <v>1.75</v>
      </c>
      <c r="G108" s="19">
        <f t="shared" si="7"/>
        <v>-1.3232707838883861E-4</v>
      </c>
      <c r="H108" s="41">
        <f t="shared" si="9"/>
        <v>1.4462809917355373</v>
      </c>
      <c r="I108" s="48">
        <f t="shared" si="10"/>
        <v>0.30371900826446274</v>
      </c>
    </row>
    <row r="109" spans="1:9">
      <c r="A109" s="18" t="s">
        <v>178</v>
      </c>
      <c r="B109" s="18" t="s">
        <v>179</v>
      </c>
      <c r="C109" s="17" t="s">
        <v>70</v>
      </c>
      <c r="D109" s="17">
        <v>3.23</v>
      </c>
      <c r="E109" s="19">
        <f t="shared" si="6"/>
        <v>4.5958759483440614</v>
      </c>
      <c r="F109" s="20">
        <f t="shared" si="8"/>
        <v>4.5999999999999996</v>
      </c>
      <c r="G109" s="19">
        <f t="shared" si="7"/>
        <v>4.1240516559382101E-3</v>
      </c>
      <c r="H109" s="41">
        <f t="shared" si="9"/>
        <v>3.8016528925619832</v>
      </c>
      <c r="I109" s="48">
        <f t="shared" si="10"/>
        <v>0.7983471074380164</v>
      </c>
    </row>
    <row r="110" spans="1:9">
      <c r="A110" s="18" t="s">
        <v>180</v>
      </c>
      <c r="B110" s="18" t="s">
        <v>696</v>
      </c>
      <c r="C110" s="17" t="s">
        <v>37</v>
      </c>
      <c r="D110" s="17">
        <v>2.98</v>
      </c>
      <c r="E110" s="19">
        <f t="shared" si="6"/>
        <v>4.2401579956858528</v>
      </c>
      <c r="F110" s="20">
        <f t="shared" si="8"/>
        <v>4.24</v>
      </c>
      <c r="G110" s="19">
        <f t="shared" si="7"/>
        <v>-1.5799568585261881E-4</v>
      </c>
      <c r="H110" s="41">
        <f t="shared" si="9"/>
        <v>3.504132231404959</v>
      </c>
      <c r="I110" s="48">
        <f t="shared" si="10"/>
        <v>0.73586776859504122</v>
      </c>
    </row>
    <row r="111" spans="1:9">
      <c r="A111" s="18" t="s">
        <v>181</v>
      </c>
      <c r="B111" s="18" t="s">
        <v>182</v>
      </c>
      <c r="C111" s="42"/>
      <c r="D111" s="43"/>
      <c r="E111" s="19"/>
      <c r="F111" s="20"/>
      <c r="G111" s="19"/>
      <c r="H111" s="41"/>
      <c r="I111" s="48"/>
    </row>
    <row r="112" spans="1:9">
      <c r="A112" s="18" t="s">
        <v>183</v>
      </c>
      <c r="B112" s="18" t="s">
        <v>660</v>
      </c>
      <c r="C112" s="17" t="s">
        <v>37</v>
      </c>
      <c r="D112" s="17">
        <v>7.22</v>
      </c>
      <c r="E112" s="19">
        <f t="shared" si="6"/>
        <v>10.27313447276908</v>
      </c>
      <c r="F112" s="20">
        <f t="shared" si="8"/>
        <v>10.27</v>
      </c>
      <c r="G112" s="19">
        <f t="shared" si="7"/>
        <v>-3.1344727690800767E-3</v>
      </c>
      <c r="H112" s="41">
        <f t="shared" si="9"/>
        <v>8.4876033057851235</v>
      </c>
      <c r="I112" s="48">
        <f t="shared" si="10"/>
        <v>1.7823966942148761</v>
      </c>
    </row>
    <row r="113" spans="1:9">
      <c r="A113" s="18" t="s">
        <v>184</v>
      </c>
      <c r="B113" s="18" t="s">
        <v>661</v>
      </c>
      <c r="C113" s="42"/>
      <c r="D113" s="43"/>
      <c r="E113" s="19"/>
      <c r="F113" s="20"/>
      <c r="G113" s="19"/>
      <c r="H113" s="41">
        <f t="shared" si="9"/>
        <v>0</v>
      </c>
      <c r="I113" s="48">
        <f t="shared" si="10"/>
        <v>0</v>
      </c>
    </row>
    <row r="114" spans="1:9">
      <c r="A114" s="18" t="s">
        <v>185</v>
      </c>
      <c r="B114" s="18" t="s">
        <v>186</v>
      </c>
      <c r="C114" s="17" t="s">
        <v>37</v>
      </c>
      <c r="D114" s="17">
        <v>2.15</v>
      </c>
      <c r="E114" s="19">
        <f t="shared" si="6"/>
        <v>3.0591743928605983</v>
      </c>
      <c r="F114" s="20">
        <f t="shared" si="8"/>
        <v>3.06</v>
      </c>
      <c r="G114" s="19">
        <f t="shared" si="7"/>
        <v>8.2560713940171837E-4</v>
      </c>
      <c r="H114" s="41">
        <f t="shared" si="9"/>
        <v>2.5289256198347108</v>
      </c>
      <c r="I114" s="48">
        <f t="shared" si="10"/>
        <v>0.53107438016528929</v>
      </c>
    </row>
    <row r="115" spans="1:9">
      <c r="A115" s="18" t="s">
        <v>187</v>
      </c>
      <c r="B115" s="18" t="s">
        <v>188</v>
      </c>
      <c r="C115" s="17" t="s">
        <v>37</v>
      </c>
      <c r="D115" s="17">
        <v>4.1900000000000004</v>
      </c>
      <c r="E115" s="19">
        <f t="shared" si="6"/>
        <v>5.9618328865515853</v>
      </c>
      <c r="F115" s="20">
        <f t="shared" si="8"/>
        <v>5.96</v>
      </c>
      <c r="G115" s="19">
        <f t="shared" si="7"/>
        <v>-1.832886551585311E-3</v>
      </c>
      <c r="H115" s="41">
        <f t="shared" si="9"/>
        <v>4.9256198347107443</v>
      </c>
      <c r="I115" s="48">
        <f t="shared" si="10"/>
        <v>1.0343801652892557</v>
      </c>
    </row>
    <row r="116" spans="1:9">
      <c r="A116" s="18" t="s">
        <v>189</v>
      </c>
      <c r="B116" s="18" t="s">
        <v>662</v>
      </c>
      <c r="C116" s="17" t="s">
        <v>37</v>
      </c>
      <c r="D116" s="17">
        <v>4.1900000000000004</v>
      </c>
      <c r="E116" s="19">
        <f t="shared" si="6"/>
        <v>5.9618328865515853</v>
      </c>
      <c r="F116" s="20">
        <f t="shared" si="8"/>
        <v>5.96</v>
      </c>
      <c r="G116" s="19">
        <f t="shared" si="7"/>
        <v>-1.832886551585311E-3</v>
      </c>
      <c r="H116" s="41">
        <f t="shared" si="9"/>
        <v>4.9256198347107443</v>
      </c>
      <c r="I116" s="48">
        <f t="shared" si="10"/>
        <v>1.0343801652892557</v>
      </c>
    </row>
    <row r="117" spans="1:9">
      <c r="A117" s="18" t="s">
        <v>190</v>
      </c>
      <c r="B117" s="18" t="s">
        <v>663</v>
      </c>
      <c r="C117" s="17" t="s">
        <v>37</v>
      </c>
      <c r="D117" s="17">
        <v>4.1900000000000004</v>
      </c>
      <c r="E117" s="19">
        <f t="shared" si="6"/>
        <v>5.9618328865515853</v>
      </c>
      <c r="F117" s="20">
        <f t="shared" si="8"/>
        <v>5.96</v>
      </c>
      <c r="G117" s="19">
        <f t="shared" si="7"/>
        <v>-1.832886551585311E-3</v>
      </c>
      <c r="H117" s="41">
        <f t="shared" si="9"/>
        <v>4.9256198347107443</v>
      </c>
      <c r="I117" s="48">
        <f t="shared" si="10"/>
        <v>1.0343801652892557</v>
      </c>
    </row>
    <row r="118" spans="1:9">
      <c r="A118" s="18" t="s">
        <v>191</v>
      </c>
      <c r="B118" s="18" t="s">
        <v>664</v>
      </c>
      <c r="C118" s="17" t="s">
        <v>37</v>
      </c>
      <c r="D118" s="17">
        <v>5.23</v>
      </c>
      <c r="E118" s="19">
        <f t="shared" si="6"/>
        <v>7.4416195696097356</v>
      </c>
      <c r="F118" s="20">
        <f t="shared" si="8"/>
        <v>7.44</v>
      </c>
      <c r="G118" s="19">
        <f t="shared" si="7"/>
        <v>-1.6195696097351941E-3</v>
      </c>
      <c r="H118" s="41">
        <f t="shared" si="9"/>
        <v>6.1487603305785132</v>
      </c>
      <c r="I118" s="48">
        <f t="shared" si="10"/>
        <v>1.2912396694214872</v>
      </c>
    </row>
    <row r="119" spans="1:9">
      <c r="A119" s="18" t="s">
        <v>702</v>
      </c>
      <c r="B119" s="18" t="s">
        <v>701</v>
      </c>
      <c r="C119" s="17" t="s">
        <v>37</v>
      </c>
      <c r="D119" s="17">
        <v>5.5</v>
      </c>
      <c r="E119" s="19">
        <f t="shared" si="6"/>
        <v>7.8257949584806008</v>
      </c>
      <c r="F119" s="20">
        <f t="shared" si="8"/>
        <v>7.83</v>
      </c>
      <c r="G119" s="19">
        <f t="shared" si="7"/>
        <v>4.2050415193992663E-3</v>
      </c>
      <c r="H119" s="41">
        <f t="shared" si="9"/>
        <v>6.4710743801652892</v>
      </c>
      <c r="I119" s="48">
        <f t="shared" si="10"/>
        <v>1.3589256198347108</v>
      </c>
    </row>
    <row r="120" spans="1:9" ht="15.75" customHeight="1">
      <c r="A120" s="18">
        <v>5</v>
      </c>
      <c r="B120" s="18" t="s">
        <v>192</v>
      </c>
      <c r="C120" s="17" t="s">
        <v>70</v>
      </c>
      <c r="D120" s="17">
        <v>5.64</v>
      </c>
      <c r="E120" s="19">
        <f t="shared" si="6"/>
        <v>8.024997011969198</v>
      </c>
      <c r="F120" s="20">
        <f t="shared" si="8"/>
        <v>8.02</v>
      </c>
      <c r="G120" s="19">
        <f t="shared" si="7"/>
        <v>-4.9970119691984394E-3</v>
      </c>
      <c r="H120" s="41">
        <f t="shared" si="9"/>
        <v>6.6280991735537187</v>
      </c>
      <c r="I120" s="48">
        <f t="shared" si="10"/>
        <v>1.3919008264462809</v>
      </c>
    </row>
    <row r="121" spans="1:9">
      <c r="A121" s="18">
        <v>6</v>
      </c>
      <c r="B121" s="18" t="s">
        <v>193</v>
      </c>
      <c r="C121" s="42"/>
      <c r="D121" s="43"/>
      <c r="E121" s="19"/>
      <c r="F121" s="20"/>
      <c r="G121" s="19"/>
      <c r="H121" s="45"/>
      <c r="I121" s="25"/>
    </row>
    <row r="122" spans="1:9">
      <c r="A122" s="18" t="s">
        <v>194</v>
      </c>
      <c r="B122" s="18" t="s">
        <v>195</v>
      </c>
      <c r="C122" s="42"/>
      <c r="D122" s="43"/>
      <c r="E122" s="19"/>
      <c r="F122" s="20"/>
      <c r="G122" s="19"/>
      <c r="H122" s="45"/>
      <c r="I122" s="25"/>
    </row>
    <row r="123" spans="1:9">
      <c r="A123" s="18" t="s">
        <v>196</v>
      </c>
      <c r="B123" s="18" t="s">
        <v>197</v>
      </c>
      <c r="C123" s="17" t="s">
        <v>198</v>
      </c>
      <c r="D123" s="17">
        <v>3.8</v>
      </c>
      <c r="E123" s="19">
        <f t="shared" si="6"/>
        <v>5.4069128804047786</v>
      </c>
      <c r="F123" s="20">
        <f t="shared" si="8"/>
        <v>5.41</v>
      </c>
      <c r="G123" s="19">
        <f t="shared" si="7"/>
        <v>3.0871195952215658E-3</v>
      </c>
      <c r="H123" s="41">
        <f>F123</f>
        <v>5.41</v>
      </c>
      <c r="I123" s="41">
        <v>0</v>
      </c>
    </row>
    <row r="124" spans="1:9">
      <c r="A124" s="18" t="s">
        <v>199</v>
      </c>
      <c r="B124" s="18" t="s">
        <v>200</v>
      </c>
      <c r="C124" s="17" t="s">
        <v>198</v>
      </c>
      <c r="D124" s="17">
        <v>2.2999999999999998</v>
      </c>
      <c r="E124" s="19">
        <f t="shared" si="6"/>
        <v>3.2726051644555239</v>
      </c>
      <c r="F124" s="20">
        <f t="shared" si="8"/>
        <v>3.27</v>
      </c>
      <c r="G124" s="19">
        <f t="shared" si="7"/>
        <v>-2.605164455523834E-3</v>
      </c>
      <c r="H124" s="41">
        <f t="shared" ref="H124:H186" si="11">F124</f>
        <v>3.27</v>
      </c>
      <c r="I124" s="41">
        <v>0</v>
      </c>
    </row>
    <row r="125" spans="1:9">
      <c r="A125" s="18" t="s">
        <v>201</v>
      </c>
      <c r="B125" s="18" t="s">
        <v>202</v>
      </c>
      <c r="C125" s="42"/>
      <c r="D125" s="43"/>
      <c r="E125" s="19"/>
      <c r="F125" s="20"/>
      <c r="G125" s="19"/>
      <c r="H125" s="41"/>
      <c r="I125" s="41"/>
    </row>
    <row r="126" spans="1:9">
      <c r="A126" s="18" t="s">
        <v>203</v>
      </c>
      <c r="B126" s="18" t="s">
        <v>197</v>
      </c>
      <c r="C126" s="17" t="s">
        <v>198</v>
      </c>
      <c r="D126" s="17">
        <v>3.2</v>
      </c>
      <c r="E126" s="19">
        <f t="shared" si="6"/>
        <v>4.5531897940250774</v>
      </c>
      <c r="F126" s="20">
        <f t="shared" si="8"/>
        <v>4.55</v>
      </c>
      <c r="G126" s="19">
        <f t="shared" si="7"/>
        <v>-3.1897940250775747E-3</v>
      </c>
      <c r="H126" s="41">
        <f t="shared" si="11"/>
        <v>4.55</v>
      </c>
      <c r="I126" s="41">
        <v>0</v>
      </c>
    </row>
    <row r="127" spans="1:9">
      <c r="A127" s="18" t="s">
        <v>204</v>
      </c>
      <c r="B127" s="18" t="s">
        <v>200</v>
      </c>
      <c r="C127" s="17" t="s">
        <v>198</v>
      </c>
      <c r="D127" s="17">
        <v>1.8</v>
      </c>
      <c r="E127" s="19">
        <f t="shared" si="6"/>
        <v>2.5611692591391058</v>
      </c>
      <c r="F127" s="20">
        <f t="shared" si="8"/>
        <v>2.56</v>
      </c>
      <c r="G127" s="19">
        <f t="shared" si="7"/>
        <v>-1.169259139105705E-3</v>
      </c>
      <c r="H127" s="41">
        <f t="shared" si="11"/>
        <v>2.56</v>
      </c>
      <c r="I127" s="41">
        <v>0</v>
      </c>
    </row>
    <row r="128" spans="1:9">
      <c r="A128" s="18" t="s">
        <v>205</v>
      </c>
      <c r="B128" s="18" t="s">
        <v>206</v>
      </c>
      <c r="C128" s="42"/>
      <c r="D128" s="43"/>
      <c r="E128" s="19"/>
      <c r="F128" s="20"/>
      <c r="G128" s="19"/>
      <c r="H128" s="41"/>
      <c r="I128" s="41"/>
    </row>
    <row r="129" spans="1:9">
      <c r="A129" s="18" t="s">
        <v>207</v>
      </c>
      <c r="B129" s="18" t="s">
        <v>208</v>
      </c>
      <c r="C129" s="17" t="s">
        <v>198</v>
      </c>
      <c r="D129" s="17">
        <v>4.0999999999999996</v>
      </c>
      <c r="E129" s="19">
        <f t="shared" si="6"/>
        <v>5.8337744235946287</v>
      </c>
      <c r="F129" s="20">
        <f t="shared" si="8"/>
        <v>5.83</v>
      </c>
      <c r="G129" s="19">
        <f t="shared" si="7"/>
        <v>-3.7744235946286508E-3</v>
      </c>
      <c r="H129" s="41">
        <f t="shared" si="11"/>
        <v>5.83</v>
      </c>
      <c r="I129" s="41">
        <v>0</v>
      </c>
    </row>
    <row r="130" spans="1:9">
      <c r="A130" s="18" t="s">
        <v>209</v>
      </c>
      <c r="B130" s="18" t="s">
        <v>210</v>
      </c>
      <c r="C130" s="17" t="s">
        <v>198</v>
      </c>
      <c r="D130" s="17">
        <v>2.5</v>
      </c>
      <c r="E130" s="19">
        <f t="shared" si="6"/>
        <v>3.5571795265820914</v>
      </c>
      <c r="F130" s="20">
        <f t="shared" si="8"/>
        <v>3.56</v>
      </c>
      <c r="G130" s="19">
        <f t="shared" si="7"/>
        <v>2.8204734179086977E-3</v>
      </c>
      <c r="H130" s="41">
        <f t="shared" si="11"/>
        <v>3.56</v>
      </c>
      <c r="I130" s="41">
        <v>0</v>
      </c>
    </row>
    <row r="131" spans="1:9">
      <c r="A131" s="18" t="s">
        <v>211</v>
      </c>
      <c r="B131" s="18" t="s">
        <v>212</v>
      </c>
      <c r="C131" s="42"/>
      <c r="D131" s="43"/>
      <c r="E131" s="19"/>
      <c r="F131" s="20"/>
      <c r="G131" s="19"/>
      <c r="H131" s="41"/>
      <c r="I131" s="41"/>
    </row>
    <row r="132" spans="1:9">
      <c r="A132" s="18" t="s">
        <v>213</v>
      </c>
      <c r="B132" s="18" t="s">
        <v>208</v>
      </c>
      <c r="C132" s="17" t="s">
        <v>198</v>
      </c>
      <c r="D132" s="17">
        <v>3.5</v>
      </c>
      <c r="E132" s="19">
        <f t="shared" si="6"/>
        <v>4.9800513372149275</v>
      </c>
      <c r="F132" s="20">
        <f t="shared" si="8"/>
        <v>4.9800000000000004</v>
      </c>
      <c r="G132" s="19">
        <f t="shared" si="7"/>
        <v>-5.1337214927116293E-5</v>
      </c>
      <c r="H132" s="41">
        <f t="shared" si="11"/>
        <v>4.9800000000000004</v>
      </c>
      <c r="I132" s="41">
        <v>0</v>
      </c>
    </row>
    <row r="133" spans="1:9">
      <c r="A133" s="18" t="s">
        <v>214</v>
      </c>
      <c r="B133" s="18" t="s">
        <v>210</v>
      </c>
      <c r="C133" s="17" t="s">
        <v>198</v>
      </c>
      <c r="D133" s="17">
        <v>2</v>
      </c>
      <c r="E133" s="19">
        <f t="shared" si="6"/>
        <v>2.8457436212656728</v>
      </c>
      <c r="F133" s="20">
        <f t="shared" si="8"/>
        <v>2.85</v>
      </c>
      <c r="G133" s="19">
        <f t="shared" si="7"/>
        <v>4.2563787343272708E-3</v>
      </c>
      <c r="H133" s="41">
        <f t="shared" si="11"/>
        <v>2.85</v>
      </c>
      <c r="I133" s="41">
        <v>0</v>
      </c>
    </row>
    <row r="134" spans="1:9" ht="25.5">
      <c r="A134" s="18" t="s">
        <v>215</v>
      </c>
      <c r="B134" s="18" t="s">
        <v>216</v>
      </c>
      <c r="C134" s="42"/>
      <c r="D134" s="43"/>
      <c r="E134" s="19"/>
      <c r="F134" s="20"/>
      <c r="G134" s="19"/>
      <c r="H134" s="41"/>
      <c r="I134" s="41"/>
    </row>
    <row r="135" spans="1:9">
      <c r="A135" s="18" t="s">
        <v>217</v>
      </c>
      <c r="B135" s="18" t="s">
        <v>208</v>
      </c>
      <c r="C135" s="17" t="s">
        <v>198</v>
      </c>
      <c r="D135" s="17">
        <v>13.4</v>
      </c>
      <c r="E135" s="19">
        <f t="shared" si="6"/>
        <v>19.066482262480008</v>
      </c>
      <c r="F135" s="20">
        <f t="shared" si="8"/>
        <v>19.07</v>
      </c>
      <c r="G135" s="19">
        <f t="shared" si="7"/>
        <v>3.5177375199921812E-3</v>
      </c>
      <c r="H135" s="41">
        <f t="shared" si="11"/>
        <v>19.07</v>
      </c>
      <c r="I135" s="41">
        <v>0</v>
      </c>
    </row>
    <row r="136" spans="1:9">
      <c r="A136" s="18" t="s">
        <v>218</v>
      </c>
      <c r="B136" s="18" t="s">
        <v>210</v>
      </c>
      <c r="C136" s="17" t="s">
        <v>198</v>
      </c>
      <c r="D136" s="17">
        <v>5.0999999999999996</v>
      </c>
      <c r="E136" s="19">
        <f t="shared" ref="E136:E196" si="12">D136/0.702804</f>
        <v>7.2566462342274658</v>
      </c>
      <c r="F136" s="20">
        <f t="shared" si="8"/>
        <v>7.26</v>
      </c>
      <c r="G136" s="19">
        <f t="shared" ref="G136:G196" si="13">F136-E136</f>
        <v>3.3537657725339898E-3</v>
      </c>
      <c r="H136" s="41">
        <f t="shared" si="11"/>
        <v>7.26</v>
      </c>
      <c r="I136" s="41">
        <v>0</v>
      </c>
    </row>
    <row r="137" spans="1:9">
      <c r="A137" s="18" t="s">
        <v>219</v>
      </c>
      <c r="B137" s="18" t="s">
        <v>220</v>
      </c>
      <c r="C137" s="42"/>
      <c r="D137" s="43"/>
      <c r="E137" s="19"/>
      <c r="F137" s="20"/>
      <c r="G137" s="19"/>
      <c r="H137" s="41"/>
      <c r="I137" s="41"/>
    </row>
    <row r="138" spans="1:9">
      <c r="A138" s="18" t="s">
        <v>221</v>
      </c>
      <c r="B138" s="18" t="s">
        <v>208</v>
      </c>
      <c r="C138" s="17" t="s">
        <v>198</v>
      </c>
      <c r="D138" s="17">
        <v>4.5</v>
      </c>
      <c r="E138" s="19">
        <f t="shared" si="12"/>
        <v>6.4029231478477646</v>
      </c>
      <c r="F138" s="20">
        <f t="shared" ref="F138:F196" si="14">ROUND(E138,2)</f>
        <v>6.4</v>
      </c>
      <c r="G138" s="19">
        <f t="shared" si="13"/>
        <v>-2.9231478477642625E-3</v>
      </c>
      <c r="H138" s="41">
        <f t="shared" si="11"/>
        <v>6.4</v>
      </c>
      <c r="I138" s="41">
        <v>0</v>
      </c>
    </row>
    <row r="139" spans="1:9">
      <c r="A139" s="18" t="s">
        <v>222</v>
      </c>
      <c r="B139" s="18" t="s">
        <v>210</v>
      </c>
      <c r="C139" s="17" t="s">
        <v>198</v>
      </c>
      <c r="D139" s="17">
        <v>2.5</v>
      </c>
      <c r="E139" s="19">
        <f t="shared" si="12"/>
        <v>3.5571795265820914</v>
      </c>
      <c r="F139" s="20">
        <f t="shared" si="14"/>
        <v>3.56</v>
      </c>
      <c r="G139" s="19">
        <f t="shared" si="13"/>
        <v>2.8204734179086977E-3</v>
      </c>
      <c r="H139" s="41">
        <f t="shared" si="11"/>
        <v>3.56</v>
      </c>
      <c r="I139" s="41">
        <v>0</v>
      </c>
    </row>
    <row r="140" spans="1:9">
      <c r="A140" s="18" t="s">
        <v>223</v>
      </c>
      <c r="B140" s="18" t="s">
        <v>224</v>
      </c>
      <c r="C140" s="42"/>
      <c r="D140" s="43"/>
      <c r="E140" s="19"/>
      <c r="F140" s="20"/>
      <c r="G140" s="19"/>
      <c r="H140" s="41"/>
      <c r="I140" s="41"/>
    </row>
    <row r="141" spans="1:9">
      <c r="A141" s="18" t="s">
        <v>225</v>
      </c>
      <c r="B141" s="18" t="s">
        <v>208</v>
      </c>
      <c r="C141" s="17" t="s">
        <v>198</v>
      </c>
      <c r="D141" s="17">
        <v>3.8</v>
      </c>
      <c r="E141" s="19">
        <f t="shared" si="12"/>
        <v>5.4069128804047786</v>
      </c>
      <c r="F141" s="20">
        <f t="shared" si="14"/>
        <v>5.41</v>
      </c>
      <c r="G141" s="19">
        <f t="shared" si="13"/>
        <v>3.0871195952215658E-3</v>
      </c>
      <c r="H141" s="41">
        <f t="shared" si="11"/>
        <v>5.41</v>
      </c>
      <c r="I141" s="41">
        <v>0</v>
      </c>
    </row>
    <row r="142" spans="1:9">
      <c r="A142" s="18" t="s">
        <v>226</v>
      </c>
      <c r="B142" s="18" t="s">
        <v>210</v>
      </c>
      <c r="C142" s="17" t="s">
        <v>198</v>
      </c>
      <c r="D142" s="17">
        <v>2</v>
      </c>
      <c r="E142" s="19">
        <f t="shared" si="12"/>
        <v>2.8457436212656728</v>
      </c>
      <c r="F142" s="20">
        <f t="shared" si="14"/>
        <v>2.85</v>
      </c>
      <c r="G142" s="19">
        <f t="shared" si="13"/>
        <v>4.2563787343272708E-3</v>
      </c>
      <c r="H142" s="41">
        <f t="shared" si="11"/>
        <v>2.85</v>
      </c>
      <c r="I142" s="41">
        <v>0</v>
      </c>
    </row>
    <row r="143" spans="1:9">
      <c r="A143" s="18">
        <v>7</v>
      </c>
      <c r="B143" s="18" t="s">
        <v>227</v>
      </c>
      <c r="C143" s="17" t="s">
        <v>198</v>
      </c>
      <c r="D143" s="17">
        <v>3.2</v>
      </c>
      <c r="E143" s="19">
        <f t="shared" si="12"/>
        <v>4.5531897940250774</v>
      </c>
      <c r="F143" s="20">
        <f t="shared" si="14"/>
        <v>4.55</v>
      </c>
      <c r="G143" s="19">
        <f t="shared" si="13"/>
        <v>-3.1897940250775747E-3</v>
      </c>
      <c r="H143" s="41">
        <f t="shared" si="11"/>
        <v>4.55</v>
      </c>
      <c r="I143" s="41">
        <v>0</v>
      </c>
    </row>
    <row r="144" spans="1:9">
      <c r="A144" s="18">
        <v>8</v>
      </c>
      <c r="B144" s="18" t="s">
        <v>228</v>
      </c>
      <c r="C144" s="17" t="s">
        <v>229</v>
      </c>
      <c r="D144" s="17">
        <v>0.12</v>
      </c>
      <c r="E144" s="19">
        <f t="shared" si="12"/>
        <v>0.17074461727594037</v>
      </c>
      <c r="F144" s="20">
        <f t="shared" si="14"/>
        <v>0.17</v>
      </c>
      <c r="G144" s="19">
        <f t="shared" si="13"/>
        <v>-7.4461727594035687E-4</v>
      </c>
      <c r="H144" s="41">
        <f t="shared" si="11"/>
        <v>0.17</v>
      </c>
      <c r="I144" s="41">
        <v>0</v>
      </c>
    </row>
    <row r="145" spans="1:9">
      <c r="A145" s="18">
        <v>9</v>
      </c>
      <c r="B145" s="18" t="s">
        <v>230</v>
      </c>
      <c r="C145" s="18"/>
      <c r="D145" s="17"/>
      <c r="E145" s="19"/>
      <c r="F145" s="20"/>
      <c r="G145" s="19"/>
      <c r="H145" s="41"/>
      <c r="I145" s="41"/>
    </row>
    <row r="146" spans="1:9" ht="38.25">
      <c r="A146" s="18" t="s">
        <v>231</v>
      </c>
      <c r="B146" s="18" t="s">
        <v>665</v>
      </c>
      <c r="C146" s="42"/>
      <c r="D146" s="43"/>
      <c r="E146" s="19"/>
      <c r="F146" s="20"/>
      <c r="G146" s="19"/>
      <c r="H146" s="41"/>
      <c r="I146" s="41"/>
    </row>
    <row r="147" spans="1:9">
      <c r="A147" s="18" t="s">
        <v>232</v>
      </c>
      <c r="B147" s="18" t="s">
        <v>233</v>
      </c>
      <c r="C147" s="42"/>
      <c r="D147" s="43"/>
      <c r="E147" s="19"/>
      <c r="F147" s="20"/>
      <c r="G147" s="19"/>
      <c r="H147" s="41"/>
      <c r="I147" s="41"/>
    </row>
    <row r="148" spans="1:9">
      <c r="A148" s="18" t="s">
        <v>234</v>
      </c>
      <c r="B148" s="18" t="s">
        <v>235</v>
      </c>
      <c r="C148" s="17" t="s">
        <v>70</v>
      </c>
      <c r="D148" s="17">
        <v>4.25</v>
      </c>
      <c r="E148" s="19">
        <f t="shared" si="12"/>
        <v>6.0472051951895551</v>
      </c>
      <c r="F148" s="20">
        <f t="shared" si="14"/>
        <v>6.05</v>
      </c>
      <c r="G148" s="19">
        <f t="shared" si="13"/>
        <v>2.7948048104446954E-3</v>
      </c>
      <c r="H148" s="41">
        <f t="shared" si="11"/>
        <v>6.05</v>
      </c>
      <c r="I148" s="41">
        <v>0</v>
      </c>
    </row>
    <row r="149" spans="1:9">
      <c r="A149" s="18" t="s">
        <v>236</v>
      </c>
      <c r="B149" s="18" t="s">
        <v>237</v>
      </c>
      <c r="C149" s="17" t="s">
        <v>70</v>
      </c>
      <c r="D149" s="17">
        <v>6.25</v>
      </c>
      <c r="E149" s="19">
        <f t="shared" si="12"/>
        <v>8.8929488164552275</v>
      </c>
      <c r="F149" s="20">
        <f t="shared" si="14"/>
        <v>8.89</v>
      </c>
      <c r="G149" s="19">
        <f t="shared" si="13"/>
        <v>-2.9488164552269325E-3</v>
      </c>
      <c r="H149" s="41">
        <f t="shared" si="11"/>
        <v>8.89</v>
      </c>
      <c r="I149" s="41">
        <v>0</v>
      </c>
    </row>
    <row r="150" spans="1:9">
      <c r="A150" s="18" t="s">
        <v>238</v>
      </c>
      <c r="B150" s="18" t="s">
        <v>239</v>
      </c>
      <c r="C150" s="17" t="s">
        <v>70</v>
      </c>
      <c r="D150" s="17">
        <v>10.25</v>
      </c>
      <c r="E150" s="19">
        <f t="shared" si="12"/>
        <v>14.584436058986574</v>
      </c>
      <c r="F150" s="20">
        <f t="shared" si="14"/>
        <v>14.58</v>
      </c>
      <c r="G150" s="19">
        <f t="shared" si="13"/>
        <v>-4.4360589865739541E-3</v>
      </c>
      <c r="H150" s="41">
        <f t="shared" si="11"/>
        <v>14.58</v>
      </c>
      <c r="I150" s="41">
        <v>0</v>
      </c>
    </row>
    <row r="151" spans="1:9">
      <c r="A151" s="18" t="s">
        <v>240</v>
      </c>
      <c r="B151" s="18" t="s">
        <v>241</v>
      </c>
      <c r="C151" s="17" t="s">
        <v>70</v>
      </c>
      <c r="D151" s="17">
        <v>14.25</v>
      </c>
      <c r="E151" s="19">
        <f t="shared" si="12"/>
        <v>20.275923301517921</v>
      </c>
      <c r="F151" s="20">
        <f t="shared" si="14"/>
        <v>20.28</v>
      </c>
      <c r="G151" s="19">
        <f t="shared" si="13"/>
        <v>4.0766984820805874E-3</v>
      </c>
      <c r="H151" s="41">
        <f t="shared" si="11"/>
        <v>20.28</v>
      </c>
      <c r="I151" s="41">
        <v>0</v>
      </c>
    </row>
    <row r="152" spans="1:9">
      <c r="A152" s="18" t="s">
        <v>242</v>
      </c>
      <c r="B152" s="18" t="s">
        <v>243</v>
      </c>
      <c r="C152" s="17" t="s">
        <v>70</v>
      </c>
      <c r="D152" s="17">
        <v>18.5</v>
      </c>
      <c r="E152" s="19">
        <f t="shared" si="12"/>
        <v>26.323128496707476</v>
      </c>
      <c r="F152" s="20">
        <f t="shared" si="14"/>
        <v>26.32</v>
      </c>
      <c r="G152" s="19">
        <f t="shared" si="13"/>
        <v>-3.1284967074753922E-3</v>
      </c>
      <c r="H152" s="41">
        <f t="shared" si="11"/>
        <v>26.32</v>
      </c>
      <c r="I152" s="41">
        <v>0</v>
      </c>
    </row>
    <row r="153" spans="1:9" ht="25.5">
      <c r="A153" s="18" t="s">
        <v>244</v>
      </c>
      <c r="B153" s="18" t="s">
        <v>245</v>
      </c>
      <c r="C153" s="17" t="s">
        <v>70</v>
      </c>
      <c r="D153" s="17">
        <v>5.5</v>
      </c>
      <c r="E153" s="19">
        <f t="shared" si="12"/>
        <v>7.8257949584806008</v>
      </c>
      <c r="F153" s="20">
        <f t="shared" si="14"/>
        <v>7.83</v>
      </c>
      <c r="G153" s="19">
        <f t="shared" si="13"/>
        <v>4.2050415193992663E-3</v>
      </c>
      <c r="H153" s="41">
        <f t="shared" si="11"/>
        <v>7.83</v>
      </c>
      <c r="I153" s="41">
        <v>0</v>
      </c>
    </row>
    <row r="154" spans="1:9" ht="25.5">
      <c r="A154" s="18" t="s">
        <v>246</v>
      </c>
      <c r="B154" s="18" t="s">
        <v>247</v>
      </c>
      <c r="C154" s="17" t="s">
        <v>70</v>
      </c>
      <c r="D154" s="17">
        <v>2</v>
      </c>
      <c r="E154" s="19">
        <f t="shared" si="12"/>
        <v>2.8457436212656728</v>
      </c>
      <c r="F154" s="20">
        <f t="shared" si="14"/>
        <v>2.85</v>
      </c>
      <c r="G154" s="19">
        <f t="shared" si="13"/>
        <v>4.2563787343272708E-3</v>
      </c>
      <c r="H154" s="41">
        <f t="shared" si="11"/>
        <v>2.85</v>
      </c>
      <c r="I154" s="41">
        <v>0</v>
      </c>
    </row>
    <row r="155" spans="1:9" ht="25.5">
      <c r="A155" s="18" t="s">
        <v>248</v>
      </c>
      <c r="B155" s="18" t="s">
        <v>249</v>
      </c>
      <c r="C155" s="17" t="s">
        <v>70</v>
      </c>
      <c r="D155" s="17">
        <v>6.25</v>
      </c>
      <c r="E155" s="19">
        <f t="shared" si="12"/>
        <v>8.8929488164552275</v>
      </c>
      <c r="F155" s="20">
        <f t="shared" si="14"/>
        <v>8.89</v>
      </c>
      <c r="G155" s="19">
        <f t="shared" si="13"/>
        <v>-2.9488164552269325E-3</v>
      </c>
      <c r="H155" s="41">
        <f t="shared" si="11"/>
        <v>8.89</v>
      </c>
      <c r="I155" s="41">
        <v>0</v>
      </c>
    </row>
    <row r="156" spans="1:9" ht="38.25">
      <c r="A156" s="18" t="s">
        <v>250</v>
      </c>
      <c r="B156" s="18" t="s">
        <v>251</v>
      </c>
      <c r="C156" s="17" t="s">
        <v>70</v>
      </c>
      <c r="D156" s="17">
        <v>1.5</v>
      </c>
      <c r="E156" s="19">
        <f t="shared" si="12"/>
        <v>2.1343077159492547</v>
      </c>
      <c r="F156" s="20">
        <f t="shared" si="14"/>
        <v>2.13</v>
      </c>
      <c r="G156" s="19">
        <f t="shared" si="13"/>
        <v>-4.3077159492548311E-3</v>
      </c>
      <c r="H156" s="41">
        <f t="shared" si="11"/>
        <v>2.13</v>
      </c>
      <c r="I156" s="41">
        <v>0</v>
      </c>
    </row>
    <row r="157" spans="1:9" ht="54.75" customHeight="1">
      <c r="A157" s="18" t="s">
        <v>252</v>
      </c>
      <c r="B157" s="18" t="s">
        <v>666</v>
      </c>
      <c r="C157" s="17" t="s">
        <v>70</v>
      </c>
      <c r="D157" s="17">
        <v>9.25</v>
      </c>
      <c r="E157" s="19">
        <f t="shared" si="12"/>
        <v>13.161564248353738</v>
      </c>
      <c r="F157" s="20">
        <f t="shared" si="14"/>
        <v>13.16</v>
      </c>
      <c r="G157" s="19">
        <f t="shared" si="13"/>
        <v>-1.5642483537376961E-3</v>
      </c>
      <c r="H157" s="41">
        <f t="shared" si="11"/>
        <v>13.16</v>
      </c>
      <c r="I157" s="41">
        <v>0</v>
      </c>
    </row>
    <row r="158" spans="1:9">
      <c r="A158" s="18" t="s">
        <v>253</v>
      </c>
      <c r="B158" s="18" t="s">
        <v>254</v>
      </c>
      <c r="C158" s="17" t="s">
        <v>70</v>
      </c>
      <c r="D158" s="17">
        <v>25</v>
      </c>
      <c r="E158" s="19">
        <f t="shared" si="12"/>
        <v>35.57179526582091</v>
      </c>
      <c r="F158" s="20">
        <f t="shared" si="14"/>
        <v>35.57</v>
      </c>
      <c r="G158" s="19">
        <f t="shared" si="13"/>
        <v>-1.7952658209097194E-3</v>
      </c>
      <c r="H158" s="41">
        <f t="shared" si="11"/>
        <v>35.57</v>
      </c>
      <c r="I158" s="41">
        <v>0</v>
      </c>
    </row>
    <row r="159" spans="1:9">
      <c r="A159" s="18" t="s">
        <v>255</v>
      </c>
      <c r="B159" s="18" t="s">
        <v>256</v>
      </c>
      <c r="C159" s="17" t="s">
        <v>70</v>
      </c>
      <c r="D159" s="17">
        <v>25</v>
      </c>
      <c r="E159" s="19">
        <f t="shared" si="12"/>
        <v>35.57179526582091</v>
      </c>
      <c r="F159" s="20">
        <f t="shared" si="14"/>
        <v>35.57</v>
      </c>
      <c r="G159" s="19">
        <f t="shared" si="13"/>
        <v>-1.7952658209097194E-3</v>
      </c>
      <c r="H159" s="41">
        <f t="shared" si="11"/>
        <v>35.57</v>
      </c>
      <c r="I159" s="41">
        <v>0</v>
      </c>
    </row>
    <row r="160" spans="1:9" ht="25.5">
      <c r="A160" s="18" t="s">
        <v>257</v>
      </c>
      <c r="B160" s="18" t="s">
        <v>258</v>
      </c>
      <c r="C160" s="17" t="s">
        <v>70</v>
      </c>
      <c r="D160" s="17">
        <v>65</v>
      </c>
      <c r="E160" s="19">
        <f t="shared" si="12"/>
        <v>92.486667691134372</v>
      </c>
      <c r="F160" s="20">
        <f t="shared" si="14"/>
        <v>92.49</v>
      </c>
      <c r="G160" s="19">
        <f t="shared" si="13"/>
        <v>3.3323088656231903E-3</v>
      </c>
      <c r="H160" s="41">
        <f t="shared" si="11"/>
        <v>92.49</v>
      </c>
      <c r="I160" s="41">
        <v>0</v>
      </c>
    </row>
    <row r="161" spans="1:9" ht="51">
      <c r="A161" s="18" t="s">
        <v>259</v>
      </c>
      <c r="B161" s="18" t="s">
        <v>260</v>
      </c>
      <c r="C161" s="17" t="s">
        <v>697</v>
      </c>
      <c r="D161" s="17">
        <v>25</v>
      </c>
      <c r="E161" s="19">
        <f t="shared" si="12"/>
        <v>35.57179526582091</v>
      </c>
      <c r="F161" s="20">
        <f t="shared" si="14"/>
        <v>35.57</v>
      </c>
      <c r="G161" s="19">
        <f t="shared" si="13"/>
        <v>-1.7952658209097194E-3</v>
      </c>
      <c r="H161" s="41">
        <f t="shared" si="11"/>
        <v>35.57</v>
      </c>
      <c r="I161" s="41">
        <v>0</v>
      </c>
    </row>
    <row r="162" spans="1:9">
      <c r="A162" s="18">
        <v>10</v>
      </c>
      <c r="B162" s="18" t="s">
        <v>261</v>
      </c>
      <c r="C162" s="42"/>
      <c r="D162" s="43"/>
      <c r="E162" s="19"/>
      <c r="F162" s="20"/>
      <c r="G162" s="19"/>
      <c r="H162" s="41">
        <f t="shared" si="11"/>
        <v>0</v>
      </c>
      <c r="I162" s="41">
        <v>0</v>
      </c>
    </row>
    <row r="163" spans="1:9">
      <c r="A163" s="18" t="s">
        <v>262</v>
      </c>
      <c r="B163" s="18" t="s">
        <v>667</v>
      </c>
      <c r="C163" s="17" t="s">
        <v>70</v>
      </c>
      <c r="D163" s="17">
        <v>10</v>
      </c>
      <c r="E163" s="19">
        <f t="shared" si="12"/>
        <v>14.228718106328365</v>
      </c>
      <c r="F163" s="20">
        <f t="shared" si="14"/>
        <v>14.23</v>
      </c>
      <c r="G163" s="19">
        <f t="shared" si="13"/>
        <v>1.2818936716350038E-3</v>
      </c>
      <c r="H163" s="41">
        <f t="shared" si="11"/>
        <v>14.23</v>
      </c>
      <c r="I163" s="41">
        <v>0</v>
      </c>
    </row>
    <row r="164" spans="1:9">
      <c r="A164" s="18" t="s">
        <v>263</v>
      </c>
      <c r="B164" s="44" t="s">
        <v>668</v>
      </c>
      <c r="C164" s="17" t="s">
        <v>70</v>
      </c>
      <c r="D164" s="17">
        <v>25</v>
      </c>
      <c r="E164" s="19">
        <f t="shared" si="12"/>
        <v>35.57179526582091</v>
      </c>
      <c r="F164" s="20">
        <f t="shared" si="14"/>
        <v>35.57</v>
      </c>
      <c r="G164" s="19">
        <f t="shared" si="13"/>
        <v>-1.7952658209097194E-3</v>
      </c>
      <c r="H164" s="41">
        <f t="shared" si="11"/>
        <v>35.57</v>
      </c>
      <c r="I164" s="41">
        <v>0</v>
      </c>
    </row>
    <row r="165" spans="1:9">
      <c r="A165" s="18" t="s">
        <v>264</v>
      </c>
      <c r="B165" s="18" t="s">
        <v>265</v>
      </c>
      <c r="C165" s="17" t="s">
        <v>70</v>
      </c>
      <c r="D165" s="17">
        <v>25</v>
      </c>
      <c r="E165" s="19">
        <f t="shared" si="12"/>
        <v>35.57179526582091</v>
      </c>
      <c r="F165" s="20">
        <f t="shared" si="14"/>
        <v>35.57</v>
      </c>
      <c r="G165" s="19">
        <f t="shared" si="13"/>
        <v>-1.7952658209097194E-3</v>
      </c>
      <c r="H165" s="41">
        <f t="shared" si="11"/>
        <v>35.57</v>
      </c>
      <c r="I165" s="41">
        <v>0</v>
      </c>
    </row>
    <row r="166" spans="1:9">
      <c r="A166" s="18" t="s">
        <v>266</v>
      </c>
      <c r="B166" s="18" t="s">
        <v>267</v>
      </c>
      <c r="C166" s="17" t="s">
        <v>70</v>
      </c>
      <c r="D166" s="17">
        <v>15</v>
      </c>
      <c r="E166" s="19">
        <f t="shared" si="12"/>
        <v>21.343077159492548</v>
      </c>
      <c r="F166" s="20">
        <f t="shared" si="14"/>
        <v>21.34</v>
      </c>
      <c r="G166" s="19">
        <f t="shared" si="13"/>
        <v>-3.0771594925482759E-3</v>
      </c>
      <c r="H166" s="41">
        <f t="shared" si="11"/>
        <v>21.34</v>
      </c>
      <c r="I166" s="41">
        <v>0</v>
      </c>
    </row>
    <row r="167" spans="1:9">
      <c r="A167" s="18" t="s">
        <v>268</v>
      </c>
      <c r="B167" s="18" t="s">
        <v>269</v>
      </c>
      <c r="C167" s="17" t="s">
        <v>70</v>
      </c>
      <c r="D167" s="17">
        <v>8</v>
      </c>
      <c r="E167" s="19">
        <f t="shared" si="12"/>
        <v>11.382974485062691</v>
      </c>
      <c r="F167" s="20">
        <f t="shared" si="14"/>
        <v>11.38</v>
      </c>
      <c r="G167" s="19">
        <f t="shared" si="13"/>
        <v>-2.9744850626904906E-3</v>
      </c>
      <c r="H167" s="41">
        <f t="shared" si="11"/>
        <v>11.38</v>
      </c>
      <c r="I167" s="41">
        <v>0</v>
      </c>
    </row>
    <row r="168" spans="1:9">
      <c r="A168" s="18" t="s">
        <v>270</v>
      </c>
      <c r="B168" s="18" t="s">
        <v>271</v>
      </c>
      <c r="C168" s="17" t="s">
        <v>70</v>
      </c>
      <c r="D168" s="17">
        <v>8</v>
      </c>
      <c r="E168" s="19">
        <f t="shared" si="12"/>
        <v>11.382974485062691</v>
      </c>
      <c r="F168" s="20">
        <f t="shared" si="14"/>
        <v>11.38</v>
      </c>
      <c r="G168" s="19">
        <f t="shared" si="13"/>
        <v>-2.9744850626904906E-3</v>
      </c>
      <c r="H168" s="41">
        <f t="shared" si="11"/>
        <v>11.38</v>
      </c>
      <c r="I168" s="41">
        <v>0</v>
      </c>
    </row>
    <row r="169" spans="1:9">
      <c r="A169" s="18" t="s">
        <v>272</v>
      </c>
      <c r="B169" s="18" t="s">
        <v>273</v>
      </c>
      <c r="C169" s="17" t="s">
        <v>70</v>
      </c>
      <c r="D169" s="17">
        <v>8</v>
      </c>
      <c r="E169" s="19">
        <f t="shared" si="12"/>
        <v>11.382974485062691</v>
      </c>
      <c r="F169" s="20">
        <f t="shared" si="14"/>
        <v>11.38</v>
      </c>
      <c r="G169" s="19">
        <f t="shared" si="13"/>
        <v>-2.9744850626904906E-3</v>
      </c>
      <c r="H169" s="41">
        <f t="shared" si="11"/>
        <v>11.38</v>
      </c>
      <c r="I169" s="41">
        <v>0</v>
      </c>
    </row>
    <row r="170" spans="1:9">
      <c r="A170" s="18" t="s">
        <v>274</v>
      </c>
      <c r="B170" s="18" t="s">
        <v>275</v>
      </c>
      <c r="C170" s="17" t="s">
        <v>70</v>
      </c>
      <c r="D170" s="17">
        <v>15</v>
      </c>
      <c r="E170" s="19">
        <f t="shared" si="12"/>
        <v>21.343077159492548</v>
      </c>
      <c r="F170" s="20">
        <f t="shared" si="14"/>
        <v>21.34</v>
      </c>
      <c r="G170" s="19">
        <f t="shared" si="13"/>
        <v>-3.0771594925482759E-3</v>
      </c>
      <c r="H170" s="41">
        <f t="shared" si="11"/>
        <v>21.34</v>
      </c>
      <c r="I170" s="41">
        <v>0</v>
      </c>
    </row>
    <row r="171" spans="1:9" ht="33.75" customHeight="1">
      <c r="A171" s="18" t="s">
        <v>276</v>
      </c>
      <c r="B171" s="18" t="s">
        <v>277</v>
      </c>
      <c r="C171" s="17" t="s">
        <v>70</v>
      </c>
      <c r="D171" s="17">
        <v>70</v>
      </c>
      <c r="E171" s="19">
        <f t="shared" si="12"/>
        <v>99.601026744298551</v>
      </c>
      <c r="F171" s="20">
        <f t="shared" si="14"/>
        <v>99.6</v>
      </c>
      <c r="G171" s="19">
        <f t="shared" si="13"/>
        <v>-1.0267442985565367E-3</v>
      </c>
      <c r="H171" s="41">
        <f t="shared" si="11"/>
        <v>99.6</v>
      </c>
      <c r="I171" s="41">
        <v>0</v>
      </c>
    </row>
    <row r="172" spans="1:9">
      <c r="A172" s="18" t="s">
        <v>278</v>
      </c>
      <c r="B172" s="18" t="s">
        <v>279</v>
      </c>
      <c r="C172" s="17" t="s">
        <v>70</v>
      </c>
      <c r="D172" s="17">
        <v>20</v>
      </c>
      <c r="E172" s="19">
        <f t="shared" si="12"/>
        <v>28.457436212656731</v>
      </c>
      <c r="F172" s="20">
        <f t="shared" si="14"/>
        <v>28.46</v>
      </c>
      <c r="G172" s="19">
        <f t="shared" si="13"/>
        <v>2.5637873432700076E-3</v>
      </c>
      <c r="H172" s="41">
        <f t="shared" si="11"/>
        <v>28.46</v>
      </c>
      <c r="I172" s="41">
        <v>0</v>
      </c>
    </row>
    <row r="173" spans="1:9" ht="25.5">
      <c r="A173" s="18" t="s">
        <v>280</v>
      </c>
      <c r="B173" s="18" t="s">
        <v>281</v>
      </c>
      <c r="C173" s="17" t="s">
        <v>70</v>
      </c>
      <c r="D173" s="17">
        <v>139</v>
      </c>
      <c r="E173" s="19">
        <f t="shared" si="12"/>
        <v>197.77918167796426</v>
      </c>
      <c r="F173" s="20">
        <f t="shared" si="14"/>
        <v>197.78</v>
      </c>
      <c r="G173" s="19">
        <f t="shared" si="13"/>
        <v>8.1832203574094819E-4</v>
      </c>
      <c r="H173" s="41">
        <f t="shared" si="11"/>
        <v>197.78</v>
      </c>
      <c r="I173" s="41">
        <v>0</v>
      </c>
    </row>
    <row r="174" spans="1:9" ht="25.5">
      <c r="A174" s="18">
        <v>11</v>
      </c>
      <c r="B174" s="18" t="s">
        <v>282</v>
      </c>
      <c r="C174" s="42"/>
      <c r="D174" s="43"/>
      <c r="E174" s="19"/>
      <c r="F174" s="20"/>
      <c r="G174" s="19"/>
      <c r="H174" s="41"/>
      <c r="I174" s="41"/>
    </row>
    <row r="175" spans="1:9" ht="38.25">
      <c r="A175" s="18" t="s">
        <v>283</v>
      </c>
      <c r="B175" s="18" t="s">
        <v>284</v>
      </c>
      <c r="C175" s="17" t="s">
        <v>699</v>
      </c>
      <c r="D175" s="17">
        <v>45</v>
      </c>
      <c r="E175" s="19">
        <f t="shared" si="12"/>
        <v>64.029231478477641</v>
      </c>
      <c r="F175" s="20">
        <f t="shared" si="14"/>
        <v>64.03</v>
      </c>
      <c r="G175" s="19">
        <f t="shared" si="13"/>
        <v>7.6852152236028815E-4</v>
      </c>
      <c r="H175" s="41">
        <f t="shared" si="11"/>
        <v>64.03</v>
      </c>
      <c r="I175" s="41">
        <v>0</v>
      </c>
    </row>
    <row r="176" spans="1:9" ht="51">
      <c r="A176" s="18" t="s">
        <v>285</v>
      </c>
      <c r="B176" s="18" t="s">
        <v>286</v>
      </c>
      <c r="C176" s="17" t="s">
        <v>698</v>
      </c>
      <c r="D176" s="17">
        <v>3</v>
      </c>
      <c r="E176" s="19">
        <f t="shared" si="12"/>
        <v>4.2686154318985094</v>
      </c>
      <c r="F176" s="20">
        <f t="shared" si="14"/>
        <v>4.2699999999999996</v>
      </c>
      <c r="G176" s="19">
        <f t="shared" si="13"/>
        <v>1.3845681014901245E-3</v>
      </c>
      <c r="H176" s="41">
        <f t="shared" si="11"/>
        <v>4.2699999999999996</v>
      </c>
      <c r="I176" s="41">
        <v>0</v>
      </c>
    </row>
    <row r="177" spans="1:9" ht="63.75">
      <c r="A177" s="18" t="s">
        <v>287</v>
      </c>
      <c r="B177" s="18" t="s">
        <v>288</v>
      </c>
      <c r="C177" s="17" t="s">
        <v>289</v>
      </c>
      <c r="D177" s="17">
        <v>1.5</v>
      </c>
      <c r="E177" s="19">
        <f t="shared" si="12"/>
        <v>2.1343077159492547</v>
      </c>
      <c r="F177" s="20">
        <f t="shared" si="14"/>
        <v>2.13</v>
      </c>
      <c r="G177" s="19">
        <f t="shared" si="13"/>
        <v>-4.3077159492548311E-3</v>
      </c>
      <c r="H177" s="41">
        <f t="shared" si="11"/>
        <v>2.13</v>
      </c>
      <c r="I177" s="41">
        <v>0</v>
      </c>
    </row>
    <row r="178" spans="1:9" ht="25.5" customHeight="1">
      <c r="A178" s="18">
        <v>12</v>
      </c>
      <c r="B178" s="18" t="s">
        <v>290</v>
      </c>
      <c r="C178" s="42"/>
      <c r="D178" s="43"/>
      <c r="E178" s="19"/>
      <c r="F178" s="20"/>
      <c r="G178" s="19"/>
      <c r="H178" s="41"/>
      <c r="I178" s="41"/>
    </row>
    <row r="179" spans="1:9">
      <c r="A179" s="18" t="s">
        <v>291</v>
      </c>
      <c r="B179" s="18" t="s">
        <v>292</v>
      </c>
      <c r="C179" s="42"/>
      <c r="D179" s="43"/>
      <c r="E179" s="19"/>
      <c r="F179" s="20"/>
      <c r="G179" s="19"/>
      <c r="H179" s="41"/>
      <c r="I179" s="41"/>
    </row>
    <row r="180" spans="1:9">
      <c r="A180" s="18" t="s">
        <v>293</v>
      </c>
      <c r="B180" s="18" t="s">
        <v>294</v>
      </c>
      <c r="C180" s="42"/>
      <c r="D180" s="43"/>
      <c r="E180" s="19"/>
      <c r="F180" s="20"/>
      <c r="G180" s="19"/>
      <c r="H180" s="41"/>
      <c r="I180" s="41"/>
    </row>
    <row r="181" spans="1:9">
      <c r="A181" s="18" t="s">
        <v>295</v>
      </c>
      <c r="B181" s="18" t="s">
        <v>296</v>
      </c>
      <c r="C181" s="17" t="s">
        <v>297</v>
      </c>
      <c r="D181" s="17">
        <v>7</v>
      </c>
      <c r="E181" s="19">
        <f t="shared" si="12"/>
        <v>9.9601026744298551</v>
      </c>
      <c r="F181" s="20">
        <f t="shared" si="14"/>
        <v>9.9600000000000009</v>
      </c>
      <c r="G181" s="19">
        <f t="shared" si="13"/>
        <v>-1.0267442985423259E-4</v>
      </c>
      <c r="H181" s="41">
        <f t="shared" si="11"/>
        <v>9.9600000000000009</v>
      </c>
      <c r="I181" s="41">
        <v>0</v>
      </c>
    </row>
    <row r="182" spans="1:9">
      <c r="A182" s="18" t="s">
        <v>298</v>
      </c>
      <c r="B182" s="18" t="s">
        <v>299</v>
      </c>
      <c r="C182" s="17" t="s">
        <v>297</v>
      </c>
      <c r="D182" s="17">
        <v>15</v>
      </c>
      <c r="E182" s="19">
        <f t="shared" si="12"/>
        <v>21.343077159492548</v>
      </c>
      <c r="F182" s="20">
        <f t="shared" si="14"/>
        <v>21.34</v>
      </c>
      <c r="G182" s="19">
        <f t="shared" si="13"/>
        <v>-3.0771594925482759E-3</v>
      </c>
      <c r="H182" s="41">
        <f t="shared" si="11"/>
        <v>21.34</v>
      </c>
      <c r="I182" s="41">
        <v>0</v>
      </c>
    </row>
    <row r="183" spans="1:9">
      <c r="A183" s="18" t="s">
        <v>300</v>
      </c>
      <c r="B183" s="18" t="s">
        <v>301</v>
      </c>
      <c r="C183" s="42"/>
      <c r="D183" s="43"/>
      <c r="E183" s="19"/>
      <c r="F183" s="20"/>
      <c r="G183" s="19"/>
      <c r="H183" s="41"/>
      <c r="I183" s="41"/>
    </row>
    <row r="184" spans="1:9" ht="25.5">
      <c r="A184" s="18" t="s">
        <v>302</v>
      </c>
      <c r="B184" s="18" t="s">
        <v>303</v>
      </c>
      <c r="C184" s="42"/>
      <c r="D184" s="43"/>
      <c r="E184" s="19"/>
      <c r="F184" s="20"/>
      <c r="G184" s="19"/>
      <c r="H184" s="41"/>
      <c r="I184" s="41"/>
    </row>
    <row r="185" spans="1:9">
      <c r="A185" s="18" t="s">
        <v>304</v>
      </c>
      <c r="B185" s="18" t="s">
        <v>305</v>
      </c>
      <c r="C185" s="17" t="s">
        <v>297</v>
      </c>
      <c r="D185" s="17">
        <v>7</v>
      </c>
      <c r="E185" s="19">
        <f t="shared" si="12"/>
        <v>9.9601026744298551</v>
      </c>
      <c r="F185" s="20">
        <f t="shared" si="14"/>
        <v>9.9600000000000009</v>
      </c>
      <c r="G185" s="19">
        <f t="shared" si="13"/>
        <v>-1.0267442985423259E-4</v>
      </c>
      <c r="H185" s="41">
        <f t="shared" si="11"/>
        <v>9.9600000000000009</v>
      </c>
      <c r="I185" s="41">
        <v>0</v>
      </c>
    </row>
    <row r="186" spans="1:9" ht="14.25" customHeight="1">
      <c r="A186" s="18" t="s">
        <v>306</v>
      </c>
      <c r="B186" s="18" t="s">
        <v>307</v>
      </c>
      <c r="C186" s="17" t="s">
        <v>308</v>
      </c>
      <c r="D186" s="17">
        <v>0.1</v>
      </c>
      <c r="E186" s="19">
        <f t="shared" si="12"/>
        <v>0.14228718106328367</v>
      </c>
      <c r="F186" s="20">
        <f t="shared" si="14"/>
        <v>0.14000000000000001</v>
      </c>
      <c r="G186" s="19">
        <f t="shared" si="13"/>
        <v>-2.2871810632836553E-3</v>
      </c>
      <c r="H186" s="41">
        <f t="shared" si="11"/>
        <v>0.14000000000000001</v>
      </c>
      <c r="I186" s="41">
        <v>0</v>
      </c>
    </row>
    <row r="187" spans="1:9" ht="25.5">
      <c r="A187" s="18" t="s">
        <v>309</v>
      </c>
      <c r="B187" s="18" t="s">
        <v>310</v>
      </c>
      <c r="C187" s="42"/>
      <c r="D187" s="43"/>
      <c r="E187" s="19"/>
      <c r="F187" s="20"/>
      <c r="G187" s="19"/>
      <c r="H187" s="41"/>
      <c r="I187" s="41"/>
    </row>
    <row r="188" spans="1:9">
      <c r="A188" s="18" t="s">
        <v>311</v>
      </c>
      <c r="B188" s="18" t="s">
        <v>312</v>
      </c>
      <c r="C188" s="42"/>
      <c r="D188" s="43"/>
      <c r="E188" s="19"/>
      <c r="F188" s="20"/>
      <c r="G188" s="19"/>
      <c r="H188" s="41"/>
      <c r="I188" s="41"/>
    </row>
    <row r="189" spans="1:9">
      <c r="A189" s="18" t="s">
        <v>313</v>
      </c>
      <c r="B189" s="18" t="s">
        <v>314</v>
      </c>
      <c r="C189" s="17" t="s">
        <v>297</v>
      </c>
      <c r="D189" s="17">
        <v>9</v>
      </c>
      <c r="E189" s="19">
        <f t="shared" si="12"/>
        <v>12.805846295695529</v>
      </c>
      <c r="F189" s="20">
        <f t="shared" si="14"/>
        <v>12.81</v>
      </c>
      <c r="G189" s="19">
        <f t="shared" si="13"/>
        <v>4.1537043044712618E-3</v>
      </c>
      <c r="H189" s="41">
        <f t="shared" ref="H189:H250" si="15">F189</f>
        <v>12.81</v>
      </c>
      <c r="I189" s="41">
        <v>0</v>
      </c>
    </row>
    <row r="190" spans="1:9">
      <c r="A190" s="18" t="s">
        <v>315</v>
      </c>
      <c r="B190" s="18" t="s">
        <v>316</v>
      </c>
      <c r="C190" s="17" t="s">
        <v>308</v>
      </c>
      <c r="D190" s="17">
        <v>0.1</v>
      </c>
      <c r="E190" s="19">
        <f t="shared" si="12"/>
        <v>0.14228718106328367</v>
      </c>
      <c r="F190" s="20">
        <f t="shared" si="14"/>
        <v>0.14000000000000001</v>
      </c>
      <c r="G190" s="19">
        <f t="shared" si="13"/>
        <v>-2.2871810632836553E-3</v>
      </c>
      <c r="H190" s="41">
        <f t="shared" si="15"/>
        <v>0.14000000000000001</v>
      </c>
      <c r="I190" s="41">
        <v>0</v>
      </c>
    </row>
    <row r="191" spans="1:9">
      <c r="A191" s="18" t="s">
        <v>317</v>
      </c>
      <c r="B191" s="18" t="s">
        <v>318</v>
      </c>
      <c r="C191" s="42"/>
      <c r="D191" s="43"/>
      <c r="E191" s="19"/>
      <c r="F191" s="20"/>
      <c r="G191" s="19"/>
      <c r="H191" s="41"/>
      <c r="I191" s="41"/>
    </row>
    <row r="192" spans="1:9">
      <c r="A192" s="18" t="s">
        <v>319</v>
      </c>
      <c r="B192" s="18" t="s">
        <v>320</v>
      </c>
      <c r="C192" s="17" t="s">
        <v>297</v>
      </c>
      <c r="D192" s="17">
        <v>15</v>
      </c>
      <c r="E192" s="19">
        <f t="shared" si="12"/>
        <v>21.343077159492548</v>
      </c>
      <c r="F192" s="20">
        <f t="shared" si="14"/>
        <v>21.34</v>
      </c>
      <c r="G192" s="19">
        <f t="shared" si="13"/>
        <v>-3.0771594925482759E-3</v>
      </c>
      <c r="H192" s="41">
        <f t="shared" si="15"/>
        <v>21.34</v>
      </c>
      <c r="I192" s="41">
        <v>0</v>
      </c>
    </row>
    <row r="193" spans="1:9">
      <c r="A193" s="18" t="s">
        <v>321</v>
      </c>
      <c r="B193" s="18" t="s">
        <v>322</v>
      </c>
      <c r="C193" s="17" t="s">
        <v>308</v>
      </c>
      <c r="D193" s="17">
        <v>0.1</v>
      </c>
      <c r="E193" s="19">
        <f t="shared" si="12"/>
        <v>0.14228718106328367</v>
      </c>
      <c r="F193" s="20">
        <f t="shared" si="14"/>
        <v>0.14000000000000001</v>
      </c>
      <c r="G193" s="19">
        <f t="shared" si="13"/>
        <v>-2.2871810632836553E-3</v>
      </c>
      <c r="H193" s="41">
        <f t="shared" si="15"/>
        <v>0.14000000000000001</v>
      </c>
      <c r="I193" s="41">
        <v>0</v>
      </c>
    </row>
    <row r="194" spans="1:9">
      <c r="A194" s="18" t="s">
        <v>323</v>
      </c>
      <c r="B194" s="18" t="s">
        <v>324</v>
      </c>
      <c r="C194" s="42"/>
      <c r="D194" s="43"/>
      <c r="E194" s="19"/>
      <c r="F194" s="20"/>
      <c r="G194" s="19"/>
      <c r="H194" s="41"/>
      <c r="I194" s="41"/>
    </row>
    <row r="195" spans="1:9">
      <c r="A195" s="18" t="s">
        <v>325</v>
      </c>
      <c r="B195" s="18" t="s">
        <v>326</v>
      </c>
      <c r="C195" s="17" t="s">
        <v>297</v>
      </c>
      <c r="D195" s="17">
        <v>2</v>
      </c>
      <c r="E195" s="19">
        <f t="shared" si="12"/>
        <v>2.8457436212656728</v>
      </c>
      <c r="F195" s="20">
        <f t="shared" si="14"/>
        <v>2.85</v>
      </c>
      <c r="G195" s="19">
        <f t="shared" si="13"/>
        <v>4.2563787343272708E-3</v>
      </c>
      <c r="H195" s="41">
        <f t="shared" si="15"/>
        <v>2.85</v>
      </c>
      <c r="I195" s="41">
        <v>0</v>
      </c>
    </row>
    <row r="196" spans="1:9">
      <c r="A196" s="18" t="s">
        <v>327</v>
      </c>
      <c r="B196" s="18" t="s">
        <v>328</v>
      </c>
      <c r="C196" s="17" t="s">
        <v>308</v>
      </c>
      <c r="D196" s="17">
        <v>0.1</v>
      </c>
      <c r="E196" s="19">
        <f t="shared" si="12"/>
        <v>0.14228718106328367</v>
      </c>
      <c r="F196" s="20">
        <f t="shared" si="14"/>
        <v>0.14000000000000001</v>
      </c>
      <c r="G196" s="19">
        <f t="shared" si="13"/>
        <v>-2.2871810632836553E-3</v>
      </c>
      <c r="H196" s="41">
        <f t="shared" si="15"/>
        <v>0.14000000000000001</v>
      </c>
      <c r="I196" s="41">
        <v>0</v>
      </c>
    </row>
    <row r="197" spans="1:9">
      <c r="A197" s="18" t="s">
        <v>329</v>
      </c>
      <c r="B197" s="18" t="s">
        <v>330</v>
      </c>
      <c r="C197" s="42"/>
      <c r="D197" s="43"/>
      <c r="E197" s="19"/>
      <c r="F197" s="20"/>
      <c r="G197" s="19"/>
      <c r="H197" s="41"/>
      <c r="I197" s="41"/>
    </row>
    <row r="198" spans="1:9" ht="25.5">
      <c r="A198" s="18" t="s">
        <v>331</v>
      </c>
      <c r="B198" s="18" t="s">
        <v>332</v>
      </c>
      <c r="C198" s="17" t="s">
        <v>297</v>
      </c>
      <c r="D198" s="17">
        <v>7</v>
      </c>
      <c r="E198" s="19">
        <f t="shared" ref="E198:E240" si="16">D198/0.702804</f>
        <v>9.9601026744298551</v>
      </c>
      <c r="F198" s="20">
        <f t="shared" ref="F198:F240" si="17">ROUND(E198,2)</f>
        <v>9.9600000000000009</v>
      </c>
      <c r="G198" s="19">
        <f t="shared" ref="G198:G240" si="18">F198-E198</f>
        <v>-1.0267442985423259E-4</v>
      </c>
      <c r="H198" s="41">
        <f t="shared" si="15"/>
        <v>9.9600000000000009</v>
      </c>
      <c r="I198" s="41">
        <v>0</v>
      </c>
    </row>
    <row r="199" spans="1:9" ht="38.25">
      <c r="A199" s="18" t="s">
        <v>333</v>
      </c>
      <c r="B199" s="18" t="s">
        <v>334</v>
      </c>
      <c r="C199" s="17" t="s">
        <v>297</v>
      </c>
      <c r="D199" s="17">
        <v>7</v>
      </c>
      <c r="E199" s="19">
        <f t="shared" si="16"/>
        <v>9.9601026744298551</v>
      </c>
      <c r="F199" s="20">
        <f t="shared" si="17"/>
        <v>9.9600000000000009</v>
      </c>
      <c r="G199" s="19">
        <f t="shared" si="18"/>
        <v>-1.0267442985423259E-4</v>
      </c>
      <c r="H199" s="41">
        <f t="shared" si="15"/>
        <v>9.9600000000000009</v>
      </c>
      <c r="I199" s="41">
        <v>0</v>
      </c>
    </row>
    <row r="200" spans="1:9">
      <c r="A200" s="18" t="s">
        <v>335</v>
      </c>
      <c r="B200" s="18" t="s">
        <v>336</v>
      </c>
      <c r="C200" s="17" t="s">
        <v>297</v>
      </c>
      <c r="D200" s="17">
        <v>15</v>
      </c>
      <c r="E200" s="19">
        <f t="shared" si="16"/>
        <v>21.343077159492548</v>
      </c>
      <c r="F200" s="20">
        <f t="shared" si="17"/>
        <v>21.34</v>
      </c>
      <c r="G200" s="19">
        <f t="shared" si="18"/>
        <v>-3.0771594925482759E-3</v>
      </c>
      <c r="H200" s="41">
        <f t="shared" si="15"/>
        <v>21.34</v>
      </c>
      <c r="I200" s="41">
        <v>0</v>
      </c>
    </row>
    <row r="201" spans="1:9">
      <c r="A201" s="18" t="s">
        <v>337</v>
      </c>
      <c r="B201" s="18" t="s">
        <v>338</v>
      </c>
      <c r="C201" s="18"/>
      <c r="D201" s="17"/>
      <c r="E201" s="19"/>
      <c r="F201" s="20"/>
      <c r="G201" s="19"/>
      <c r="H201" s="41"/>
      <c r="I201" s="41"/>
    </row>
    <row r="202" spans="1:9">
      <c r="A202" s="18" t="s">
        <v>339</v>
      </c>
      <c r="B202" s="18" t="s">
        <v>340</v>
      </c>
      <c r="C202" s="17" t="s">
        <v>297</v>
      </c>
      <c r="D202" s="17">
        <v>2</v>
      </c>
      <c r="E202" s="19">
        <f t="shared" si="16"/>
        <v>2.8457436212656728</v>
      </c>
      <c r="F202" s="20">
        <f t="shared" si="17"/>
        <v>2.85</v>
      </c>
      <c r="G202" s="19">
        <f t="shared" si="18"/>
        <v>4.2563787343272708E-3</v>
      </c>
      <c r="H202" s="41">
        <f t="shared" si="15"/>
        <v>2.85</v>
      </c>
      <c r="I202" s="41">
        <v>0</v>
      </c>
    </row>
    <row r="203" spans="1:9">
      <c r="A203" s="18" t="s">
        <v>341</v>
      </c>
      <c r="B203" s="18" t="s">
        <v>342</v>
      </c>
      <c r="C203" s="17" t="s">
        <v>308</v>
      </c>
      <c r="D203" s="17">
        <v>0.06</v>
      </c>
      <c r="E203" s="19">
        <f t="shared" si="16"/>
        <v>8.5372308637970185E-2</v>
      </c>
      <c r="F203" s="20">
        <f t="shared" si="17"/>
        <v>0.09</v>
      </c>
      <c r="G203" s="19">
        <f t="shared" si="18"/>
        <v>4.6276913620298121E-3</v>
      </c>
      <c r="H203" s="41">
        <f t="shared" si="15"/>
        <v>0.09</v>
      </c>
      <c r="I203" s="41">
        <v>0</v>
      </c>
    </row>
    <row r="204" spans="1:9">
      <c r="A204" s="18" t="s">
        <v>343</v>
      </c>
      <c r="B204" s="18" t="s">
        <v>344</v>
      </c>
      <c r="C204" s="17" t="s">
        <v>308</v>
      </c>
      <c r="D204" s="17">
        <v>0.05</v>
      </c>
      <c r="E204" s="19">
        <f t="shared" si="16"/>
        <v>7.1143590531641834E-2</v>
      </c>
      <c r="F204" s="20">
        <f t="shared" si="17"/>
        <v>7.0000000000000007E-2</v>
      </c>
      <c r="G204" s="19">
        <f t="shared" si="18"/>
        <v>-1.1435905316418277E-3</v>
      </c>
      <c r="H204" s="41">
        <f t="shared" si="15"/>
        <v>7.0000000000000007E-2</v>
      </c>
      <c r="I204" s="41">
        <v>0</v>
      </c>
    </row>
    <row r="205" spans="1:9">
      <c r="A205" s="18" t="s">
        <v>345</v>
      </c>
      <c r="B205" s="18" t="s">
        <v>346</v>
      </c>
      <c r="C205" s="42"/>
      <c r="D205" s="43"/>
      <c r="E205" s="19"/>
      <c r="F205" s="20"/>
      <c r="G205" s="19"/>
      <c r="H205" s="41"/>
      <c r="I205" s="41"/>
    </row>
    <row r="206" spans="1:9" ht="15.75">
      <c r="A206" s="18" t="s">
        <v>347</v>
      </c>
      <c r="B206" s="18" t="s">
        <v>348</v>
      </c>
      <c r="C206" s="17" t="s">
        <v>669</v>
      </c>
      <c r="D206" s="17">
        <v>0.1</v>
      </c>
      <c r="E206" s="19">
        <f t="shared" si="16"/>
        <v>0.14228718106328367</v>
      </c>
      <c r="F206" s="20">
        <f t="shared" si="17"/>
        <v>0.14000000000000001</v>
      </c>
      <c r="G206" s="19">
        <f t="shared" si="18"/>
        <v>-2.2871810632836553E-3</v>
      </c>
      <c r="H206" s="41">
        <f t="shared" si="15"/>
        <v>0.14000000000000001</v>
      </c>
      <c r="I206" s="41">
        <v>0</v>
      </c>
    </row>
    <row r="207" spans="1:9" ht="15.75">
      <c r="A207" s="18" t="s">
        <v>349</v>
      </c>
      <c r="B207" s="18" t="s">
        <v>350</v>
      </c>
      <c r="C207" s="17" t="s">
        <v>669</v>
      </c>
      <c r="D207" s="17">
        <v>0.03</v>
      </c>
      <c r="E207" s="19">
        <f t="shared" si="16"/>
        <v>4.2686154318985092E-2</v>
      </c>
      <c r="F207" s="20">
        <f t="shared" si="17"/>
        <v>0.04</v>
      </c>
      <c r="G207" s="19">
        <f t="shared" si="18"/>
        <v>-2.6861543189850914E-3</v>
      </c>
      <c r="H207" s="41">
        <f t="shared" si="15"/>
        <v>0.04</v>
      </c>
      <c r="I207" s="41">
        <v>0</v>
      </c>
    </row>
    <row r="208" spans="1:9">
      <c r="A208" s="18" t="s">
        <v>351</v>
      </c>
      <c r="B208" s="18" t="s">
        <v>352</v>
      </c>
      <c r="C208" s="42"/>
      <c r="D208" s="43"/>
      <c r="E208" s="19"/>
      <c r="F208" s="20"/>
      <c r="G208" s="19"/>
      <c r="H208" s="41"/>
      <c r="I208" s="41"/>
    </row>
    <row r="209" spans="1:9" ht="49.5" customHeight="1">
      <c r="A209" s="18" t="s">
        <v>353</v>
      </c>
      <c r="B209" s="18"/>
      <c r="C209" s="17" t="s">
        <v>354</v>
      </c>
      <c r="D209" s="17">
        <v>5</v>
      </c>
      <c r="E209" s="19">
        <f t="shared" si="16"/>
        <v>7.1143590531641827</v>
      </c>
      <c r="F209" s="20">
        <f t="shared" si="17"/>
        <v>7.11</v>
      </c>
      <c r="G209" s="19">
        <f t="shared" si="18"/>
        <v>-4.3590531641823915E-3</v>
      </c>
      <c r="H209" s="41">
        <f t="shared" si="15"/>
        <v>7.11</v>
      </c>
      <c r="I209" s="41">
        <v>0</v>
      </c>
    </row>
    <row r="210" spans="1:9">
      <c r="A210" s="18" t="s">
        <v>355</v>
      </c>
      <c r="B210" s="18"/>
      <c r="C210" s="17" t="s">
        <v>356</v>
      </c>
      <c r="D210" s="17">
        <v>10</v>
      </c>
      <c r="E210" s="19">
        <f t="shared" si="16"/>
        <v>14.228718106328365</v>
      </c>
      <c r="F210" s="20">
        <f t="shared" si="17"/>
        <v>14.23</v>
      </c>
      <c r="G210" s="19">
        <f t="shared" si="18"/>
        <v>1.2818936716350038E-3</v>
      </c>
      <c r="H210" s="41">
        <f t="shared" si="15"/>
        <v>14.23</v>
      </c>
      <c r="I210" s="41">
        <v>0</v>
      </c>
    </row>
    <row r="211" spans="1:9">
      <c r="A211" s="18" t="s">
        <v>357</v>
      </c>
      <c r="B211" s="18"/>
      <c r="C211" s="17" t="s">
        <v>358</v>
      </c>
      <c r="D211" s="17">
        <v>50</v>
      </c>
      <c r="E211" s="19">
        <f t="shared" si="16"/>
        <v>71.14359053164182</v>
      </c>
      <c r="F211" s="20">
        <f t="shared" si="17"/>
        <v>71.14</v>
      </c>
      <c r="G211" s="19">
        <f t="shared" si="18"/>
        <v>-3.5905316418194388E-3</v>
      </c>
      <c r="H211" s="41">
        <f t="shared" si="15"/>
        <v>71.14</v>
      </c>
      <c r="I211" s="41">
        <v>0</v>
      </c>
    </row>
    <row r="212" spans="1:9">
      <c r="A212" s="18" t="s">
        <v>359</v>
      </c>
      <c r="B212" s="18" t="s">
        <v>360</v>
      </c>
      <c r="C212" s="42"/>
      <c r="D212" s="43"/>
      <c r="E212" s="19"/>
      <c r="F212" s="20"/>
      <c r="G212" s="19"/>
      <c r="H212" s="41"/>
      <c r="I212" s="41"/>
    </row>
    <row r="213" spans="1:9" ht="51">
      <c r="A213" s="18" t="s">
        <v>361</v>
      </c>
      <c r="B213" s="18"/>
      <c r="C213" s="17" t="s">
        <v>354</v>
      </c>
      <c r="D213" s="17">
        <v>3</v>
      </c>
      <c r="E213" s="19">
        <f t="shared" si="16"/>
        <v>4.2686154318985094</v>
      </c>
      <c r="F213" s="20">
        <f t="shared" si="17"/>
        <v>4.2699999999999996</v>
      </c>
      <c r="G213" s="19">
        <f t="shared" si="18"/>
        <v>1.3845681014901245E-3</v>
      </c>
      <c r="H213" s="41">
        <f t="shared" si="15"/>
        <v>4.2699999999999996</v>
      </c>
      <c r="I213" s="41">
        <v>0</v>
      </c>
    </row>
    <row r="214" spans="1:9">
      <c r="A214" s="18" t="s">
        <v>362</v>
      </c>
      <c r="B214" s="18"/>
      <c r="C214" s="17" t="s">
        <v>356</v>
      </c>
      <c r="D214" s="17">
        <v>6</v>
      </c>
      <c r="E214" s="19">
        <f t="shared" si="16"/>
        <v>8.5372308637970189</v>
      </c>
      <c r="F214" s="20">
        <f t="shared" si="17"/>
        <v>8.5399999999999991</v>
      </c>
      <c r="G214" s="19">
        <f t="shared" si="18"/>
        <v>2.7691362029802491E-3</v>
      </c>
      <c r="H214" s="41">
        <f t="shared" si="15"/>
        <v>8.5399999999999991</v>
      </c>
      <c r="I214" s="41">
        <v>0</v>
      </c>
    </row>
    <row r="215" spans="1:9">
      <c r="A215" s="18" t="s">
        <v>363</v>
      </c>
      <c r="B215" s="18"/>
      <c r="C215" s="17" t="s">
        <v>358</v>
      </c>
      <c r="D215" s="17">
        <v>30</v>
      </c>
      <c r="E215" s="19">
        <f t="shared" si="16"/>
        <v>42.686154318985096</v>
      </c>
      <c r="F215" s="20">
        <f t="shared" si="17"/>
        <v>42.69</v>
      </c>
      <c r="G215" s="19">
        <f t="shared" si="18"/>
        <v>3.8456810149014586E-3</v>
      </c>
      <c r="H215" s="41">
        <f t="shared" si="15"/>
        <v>42.69</v>
      </c>
      <c r="I215" s="41">
        <v>0</v>
      </c>
    </row>
    <row r="216" spans="1:9" ht="25.5">
      <c r="A216" s="18" t="s">
        <v>364</v>
      </c>
      <c r="B216" s="18" t="s">
        <v>365</v>
      </c>
      <c r="C216" s="17" t="s">
        <v>297</v>
      </c>
      <c r="D216" s="17">
        <v>3</v>
      </c>
      <c r="E216" s="19">
        <f t="shared" si="16"/>
        <v>4.2686154318985094</v>
      </c>
      <c r="F216" s="20">
        <f t="shared" si="17"/>
        <v>4.2699999999999996</v>
      </c>
      <c r="G216" s="19">
        <f t="shared" si="18"/>
        <v>1.3845681014901245E-3</v>
      </c>
      <c r="H216" s="41">
        <f t="shared" si="15"/>
        <v>4.2699999999999996</v>
      </c>
      <c r="I216" s="41">
        <v>0</v>
      </c>
    </row>
    <row r="217" spans="1:9">
      <c r="A217" s="18" t="s">
        <v>366</v>
      </c>
      <c r="B217" s="18" t="s">
        <v>367</v>
      </c>
      <c r="C217" s="17" t="s">
        <v>297</v>
      </c>
      <c r="D217" s="17">
        <v>2</v>
      </c>
      <c r="E217" s="19">
        <f t="shared" si="16"/>
        <v>2.8457436212656728</v>
      </c>
      <c r="F217" s="20">
        <f>ROUND(E217,2)</f>
        <v>2.85</v>
      </c>
      <c r="G217" s="19">
        <f>F217-E217</f>
        <v>4.2563787343272708E-3</v>
      </c>
      <c r="H217" s="41">
        <f t="shared" si="15"/>
        <v>2.85</v>
      </c>
      <c r="I217" s="41">
        <v>0</v>
      </c>
    </row>
    <row r="218" spans="1:9" ht="38.25">
      <c r="A218" s="18" t="s">
        <v>703</v>
      </c>
      <c r="B218" s="18" t="s">
        <v>704</v>
      </c>
      <c r="C218" s="17" t="s">
        <v>705</v>
      </c>
      <c r="D218" s="17">
        <v>5</v>
      </c>
      <c r="E218" s="19">
        <f t="shared" si="16"/>
        <v>7.1143590531641827</v>
      </c>
      <c r="F218" s="20">
        <f>ROUND(E218,2)</f>
        <v>7.11</v>
      </c>
      <c r="G218" s="19">
        <f>F218-E218</f>
        <v>-4.3590531641823915E-3</v>
      </c>
      <c r="H218" s="41">
        <f t="shared" si="15"/>
        <v>7.11</v>
      </c>
      <c r="I218" s="41">
        <v>0</v>
      </c>
    </row>
    <row r="219" spans="1:9">
      <c r="A219" s="18" t="s">
        <v>368</v>
      </c>
      <c r="B219" s="18" t="s">
        <v>369</v>
      </c>
      <c r="C219" s="17" t="s">
        <v>73</v>
      </c>
      <c r="D219" s="17">
        <v>2</v>
      </c>
      <c r="E219" s="19">
        <f t="shared" si="16"/>
        <v>2.8457436212656728</v>
      </c>
      <c r="F219" s="20">
        <f t="shared" si="17"/>
        <v>2.85</v>
      </c>
      <c r="G219" s="19">
        <f t="shared" si="18"/>
        <v>4.2563787343272708E-3</v>
      </c>
      <c r="H219" s="41">
        <f t="shared" si="15"/>
        <v>2.85</v>
      </c>
      <c r="I219" s="41">
        <v>0</v>
      </c>
    </row>
    <row r="220" spans="1:9" ht="63.75">
      <c r="A220" s="18" t="s">
        <v>370</v>
      </c>
      <c r="B220" s="18" t="s">
        <v>371</v>
      </c>
      <c r="C220" s="17" t="s">
        <v>372</v>
      </c>
      <c r="D220" s="17">
        <v>7</v>
      </c>
      <c r="E220" s="19">
        <f t="shared" si="16"/>
        <v>9.9601026744298551</v>
      </c>
      <c r="F220" s="20">
        <f t="shared" si="17"/>
        <v>9.9600000000000009</v>
      </c>
      <c r="G220" s="19">
        <f t="shared" si="18"/>
        <v>-1.0267442985423259E-4</v>
      </c>
      <c r="H220" s="41">
        <f t="shared" si="15"/>
        <v>9.9600000000000009</v>
      </c>
      <c r="I220" s="41">
        <v>0</v>
      </c>
    </row>
    <row r="221" spans="1:9" ht="25.5">
      <c r="A221" s="18">
        <v>13</v>
      </c>
      <c r="B221" s="18" t="s">
        <v>373</v>
      </c>
      <c r="C221" s="17" t="s">
        <v>374</v>
      </c>
      <c r="D221" s="17">
        <v>25</v>
      </c>
      <c r="E221" s="19">
        <f t="shared" si="16"/>
        <v>35.57179526582091</v>
      </c>
      <c r="F221" s="20">
        <f t="shared" si="17"/>
        <v>35.57</v>
      </c>
      <c r="G221" s="19">
        <f t="shared" si="18"/>
        <v>-1.7952658209097194E-3</v>
      </c>
      <c r="H221" s="41">
        <f t="shared" si="15"/>
        <v>35.57</v>
      </c>
      <c r="I221" s="41">
        <v>0</v>
      </c>
    </row>
    <row r="222" spans="1:9" ht="25.5">
      <c r="A222" s="18">
        <v>14</v>
      </c>
      <c r="B222" s="18" t="s">
        <v>375</v>
      </c>
      <c r="C222" s="42"/>
      <c r="D222" s="43"/>
      <c r="E222" s="19"/>
      <c r="F222" s="20"/>
      <c r="G222" s="19"/>
      <c r="H222" s="41"/>
      <c r="I222" s="41"/>
    </row>
    <row r="223" spans="1:9" ht="38.25">
      <c r="A223" s="18" t="s">
        <v>21</v>
      </c>
      <c r="B223" s="18" t="s">
        <v>376</v>
      </c>
      <c r="C223" s="42"/>
      <c r="D223" s="43"/>
      <c r="E223" s="19"/>
      <c r="F223" s="20"/>
      <c r="G223" s="19"/>
      <c r="H223" s="41"/>
      <c r="I223" s="41"/>
    </row>
    <row r="224" spans="1:9">
      <c r="A224" s="18" t="s">
        <v>377</v>
      </c>
      <c r="B224" s="18" t="s">
        <v>378</v>
      </c>
      <c r="C224" s="17" t="s">
        <v>379</v>
      </c>
      <c r="D224" s="17">
        <v>17</v>
      </c>
      <c r="E224" s="19">
        <f t="shared" si="16"/>
        <v>24.188820780758221</v>
      </c>
      <c r="F224" s="20">
        <f t="shared" si="17"/>
        <v>24.19</v>
      </c>
      <c r="G224" s="19">
        <f t="shared" si="18"/>
        <v>1.1792192417807712E-3</v>
      </c>
      <c r="H224" s="41">
        <f t="shared" si="15"/>
        <v>24.19</v>
      </c>
      <c r="I224" s="41">
        <v>0</v>
      </c>
    </row>
    <row r="225" spans="1:9">
      <c r="A225" s="18" t="s">
        <v>380</v>
      </c>
      <c r="B225" s="18" t="s">
        <v>381</v>
      </c>
      <c r="C225" s="17" t="s">
        <v>198</v>
      </c>
      <c r="D225" s="17">
        <v>0.5</v>
      </c>
      <c r="E225" s="19">
        <f t="shared" si="16"/>
        <v>0.7114359053164182</v>
      </c>
      <c r="F225" s="20">
        <f t="shared" si="17"/>
        <v>0.71</v>
      </c>
      <c r="G225" s="19">
        <f t="shared" si="18"/>
        <v>-1.43590531641824E-3</v>
      </c>
      <c r="H225" s="41">
        <f t="shared" si="15"/>
        <v>0.71</v>
      </c>
      <c r="I225" s="41">
        <v>0</v>
      </c>
    </row>
    <row r="226" spans="1:9" ht="38.25">
      <c r="A226" s="18" t="s">
        <v>22</v>
      </c>
      <c r="B226" s="18" t="s">
        <v>382</v>
      </c>
      <c r="C226" s="42"/>
      <c r="D226" s="43"/>
      <c r="E226" s="19"/>
      <c r="F226" s="20"/>
      <c r="G226" s="19"/>
      <c r="H226" s="41"/>
      <c r="I226" s="41"/>
    </row>
    <row r="227" spans="1:9">
      <c r="A227" s="18" t="s">
        <v>23</v>
      </c>
      <c r="B227" s="18" t="s">
        <v>383</v>
      </c>
      <c r="C227" s="17" t="s">
        <v>379</v>
      </c>
      <c r="D227" s="17">
        <v>13</v>
      </c>
      <c r="E227" s="19">
        <f t="shared" si="16"/>
        <v>18.497333538226876</v>
      </c>
      <c r="F227" s="20">
        <f t="shared" si="17"/>
        <v>18.5</v>
      </c>
      <c r="G227" s="19">
        <f t="shared" si="18"/>
        <v>2.6664617731242402E-3</v>
      </c>
      <c r="H227" s="41">
        <f t="shared" si="15"/>
        <v>18.5</v>
      </c>
      <c r="I227" s="41">
        <v>0</v>
      </c>
    </row>
    <row r="228" spans="1:9">
      <c r="A228" s="18" t="s">
        <v>24</v>
      </c>
      <c r="B228" s="18" t="s">
        <v>384</v>
      </c>
      <c r="C228" s="17" t="s">
        <v>198</v>
      </c>
      <c r="D228" s="17">
        <v>0.5</v>
      </c>
      <c r="E228" s="19">
        <f t="shared" si="16"/>
        <v>0.7114359053164182</v>
      </c>
      <c r="F228" s="20">
        <f t="shared" si="17"/>
        <v>0.71</v>
      </c>
      <c r="G228" s="19">
        <f t="shared" si="18"/>
        <v>-1.43590531641824E-3</v>
      </c>
      <c r="H228" s="41">
        <f t="shared" si="15"/>
        <v>0.71</v>
      </c>
      <c r="I228" s="41">
        <v>0</v>
      </c>
    </row>
    <row r="229" spans="1:9" ht="38.25">
      <c r="A229" s="18" t="s">
        <v>385</v>
      </c>
      <c r="B229" s="18" t="s">
        <v>386</v>
      </c>
      <c r="C229" s="42"/>
      <c r="D229" s="43"/>
      <c r="E229" s="19"/>
      <c r="F229" s="20"/>
      <c r="G229" s="19"/>
      <c r="H229" s="41"/>
      <c r="I229" s="41"/>
    </row>
    <row r="230" spans="1:9" ht="15.75">
      <c r="A230" s="18" t="s">
        <v>387</v>
      </c>
      <c r="B230" s="18" t="s">
        <v>670</v>
      </c>
      <c r="C230" s="17" t="s">
        <v>379</v>
      </c>
      <c r="D230" s="17">
        <v>13</v>
      </c>
      <c r="E230" s="19">
        <f t="shared" si="16"/>
        <v>18.497333538226876</v>
      </c>
      <c r="F230" s="20">
        <f t="shared" si="17"/>
        <v>18.5</v>
      </c>
      <c r="G230" s="19">
        <f t="shared" si="18"/>
        <v>2.6664617731242402E-3</v>
      </c>
      <c r="H230" s="41">
        <f t="shared" si="15"/>
        <v>18.5</v>
      </c>
      <c r="I230" s="41">
        <v>0</v>
      </c>
    </row>
    <row r="231" spans="1:9" ht="15.75">
      <c r="A231" s="18" t="s">
        <v>388</v>
      </c>
      <c r="B231" s="18" t="s">
        <v>671</v>
      </c>
      <c r="C231" s="17" t="s">
        <v>672</v>
      </c>
      <c r="D231" s="17">
        <v>0.5</v>
      </c>
      <c r="E231" s="19">
        <f t="shared" si="16"/>
        <v>0.7114359053164182</v>
      </c>
      <c r="F231" s="20">
        <f t="shared" si="17"/>
        <v>0.71</v>
      </c>
      <c r="G231" s="19">
        <f t="shared" si="18"/>
        <v>-1.43590531641824E-3</v>
      </c>
      <c r="H231" s="41">
        <f t="shared" si="15"/>
        <v>0.71</v>
      </c>
      <c r="I231" s="41">
        <v>0</v>
      </c>
    </row>
    <row r="232" spans="1:9" ht="38.25">
      <c r="A232" s="18" t="s">
        <v>389</v>
      </c>
      <c r="B232" s="18" t="s">
        <v>390</v>
      </c>
      <c r="C232" s="42"/>
      <c r="D232" s="43"/>
      <c r="E232" s="19"/>
      <c r="F232" s="20"/>
      <c r="G232" s="19"/>
      <c r="H232" s="41"/>
      <c r="I232" s="41"/>
    </row>
    <row r="233" spans="1:9" ht="38.25">
      <c r="A233" s="18" t="s">
        <v>391</v>
      </c>
      <c r="B233" s="18" t="s">
        <v>392</v>
      </c>
      <c r="C233" s="17" t="s">
        <v>393</v>
      </c>
      <c r="D233" s="17">
        <v>11.46</v>
      </c>
      <c r="E233" s="19">
        <f t="shared" si="16"/>
        <v>16.306110949852307</v>
      </c>
      <c r="F233" s="20">
        <f t="shared" si="17"/>
        <v>16.309999999999999</v>
      </c>
      <c r="G233" s="19">
        <f t="shared" si="18"/>
        <v>3.8890501476913641E-3</v>
      </c>
      <c r="H233" s="41">
        <f t="shared" si="15"/>
        <v>16.309999999999999</v>
      </c>
      <c r="I233" s="41">
        <v>0</v>
      </c>
    </row>
    <row r="234" spans="1:9" ht="25.5">
      <c r="A234" s="18" t="s">
        <v>394</v>
      </c>
      <c r="B234" s="18" t="s">
        <v>395</v>
      </c>
      <c r="C234" s="17" t="s">
        <v>396</v>
      </c>
      <c r="D234" s="17">
        <v>0.11</v>
      </c>
      <c r="E234" s="19">
        <f t="shared" si="16"/>
        <v>0.156515899169612</v>
      </c>
      <c r="F234" s="20">
        <f t="shared" si="17"/>
        <v>0.16</v>
      </c>
      <c r="G234" s="19">
        <f t="shared" si="18"/>
        <v>3.4841008303879983E-3</v>
      </c>
      <c r="H234" s="41">
        <f t="shared" si="15"/>
        <v>0.16</v>
      </c>
      <c r="I234" s="41">
        <v>0</v>
      </c>
    </row>
    <row r="235" spans="1:9">
      <c r="A235" s="18" t="s">
        <v>397</v>
      </c>
      <c r="B235" s="18" t="s">
        <v>398</v>
      </c>
      <c r="C235" s="17" t="s">
        <v>229</v>
      </c>
      <c r="D235" s="17">
        <v>0.12</v>
      </c>
      <c r="E235" s="19">
        <f t="shared" si="16"/>
        <v>0.17074461727594037</v>
      </c>
      <c r="F235" s="20">
        <f t="shared" si="17"/>
        <v>0.17</v>
      </c>
      <c r="G235" s="19">
        <f t="shared" si="18"/>
        <v>-7.4461727594035687E-4</v>
      </c>
      <c r="H235" s="41">
        <f t="shared" si="15"/>
        <v>0.17</v>
      </c>
      <c r="I235" s="41">
        <v>0</v>
      </c>
    </row>
    <row r="236" spans="1:9" ht="25.5">
      <c r="A236" s="18" t="s">
        <v>399</v>
      </c>
      <c r="B236" s="18" t="s">
        <v>400</v>
      </c>
      <c r="C236" s="42"/>
      <c r="D236" s="43"/>
      <c r="E236" s="19"/>
      <c r="F236" s="20"/>
      <c r="G236" s="19"/>
      <c r="H236" s="41"/>
      <c r="I236" s="41"/>
    </row>
    <row r="237" spans="1:9">
      <c r="A237" s="18" t="s">
        <v>401</v>
      </c>
      <c r="B237" s="18" t="s">
        <v>402</v>
      </c>
      <c r="C237" s="17" t="s">
        <v>379</v>
      </c>
      <c r="D237" s="17">
        <v>13</v>
      </c>
      <c r="E237" s="19">
        <f t="shared" si="16"/>
        <v>18.497333538226876</v>
      </c>
      <c r="F237" s="20">
        <f t="shared" si="17"/>
        <v>18.5</v>
      </c>
      <c r="G237" s="19">
        <f t="shared" si="18"/>
        <v>2.6664617731242402E-3</v>
      </c>
      <c r="H237" s="41">
        <f t="shared" si="15"/>
        <v>18.5</v>
      </c>
      <c r="I237" s="41">
        <v>0</v>
      </c>
    </row>
    <row r="238" spans="1:9">
      <c r="A238" s="18" t="s">
        <v>403</v>
      </c>
      <c r="B238" s="18" t="s">
        <v>404</v>
      </c>
      <c r="C238" s="17" t="s">
        <v>198</v>
      </c>
      <c r="D238" s="17">
        <v>1</v>
      </c>
      <c r="E238" s="19">
        <f t="shared" si="16"/>
        <v>1.4228718106328364</v>
      </c>
      <c r="F238" s="20">
        <f t="shared" si="17"/>
        <v>1.42</v>
      </c>
      <c r="G238" s="19">
        <f t="shared" si="18"/>
        <v>-2.8718106328364801E-3</v>
      </c>
      <c r="H238" s="41">
        <f t="shared" si="15"/>
        <v>1.42</v>
      </c>
      <c r="I238" s="41">
        <v>0</v>
      </c>
    </row>
    <row r="239" spans="1:9" ht="25.5">
      <c r="A239" s="18" t="s">
        <v>405</v>
      </c>
      <c r="B239" s="18" t="s">
        <v>406</v>
      </c>
      <c r="C239" s="42"/>
      <c r="D239" s="43"/>
      <c r="E239" s="19"/>
      <c r="F239" s="20"/>
      <c r="G239" s="19"/>
      <c r="H239" s="41"/>
      <c r="I239" s="41"/>
    </row>
    <row r="240" spans="1:9" ht="15.75">
      <c r="A240" s="18" t="s">
        <v>407</v>
      </c>
      <c r="B240" s="18" t="s">
        <v>670</v>
      </c>
      <c r="C240" s="17" t="s">
        <v>379</v>
      </c>
      <c r="D240" s="17">
        <v>13</v>
      </c>
      <c r="E240" s="19">
        <f t="shared" si="16"/>
        <v>18.497333538226876</v>
      </c>
      <c r="F240" s="20">
        <f t="shared" si="17"/>
        <v>18.5</v>
      </c>
      <c r="G240" s="19">
        <f t="shared" si="18"/>
        <v>2.6664617731242402E-3</v>
      </c>
      <c r="H240" s="41">
        <f t="shared" si="15"/>
        <v>18.5</v>
      </c>
      <c r="I240" s="41">
        <v>0</v>
      </c>
    </row>
    <row r="241" spans="1:9" ht="15.75">
      <c r="A241" s="18" t="s">
        <v>408</v>
      </c>
      <c r="B241" s="18" t="s">
        <v>671</v>
      </c>
      <c r="C241" s="17" t="s">
        <v>672</v>
      </c>
      <c r="D241" s="17">
        <v>1</v>
      </c>
      <c r="E241" s="19">
        <f>D241/0.702804</f>
        <v>1.4228718106328364</v>
      </c>
      <c r="F241" s="20">
        <f>ROUND(E241,2)</f>
        <v>1.42</v>
      </c>
      <c r="G241" s="19">
        <f>F241-E241</f>
        <v>-2.8718106328364801E-3</v>
      </c>
      <c r="H241" s="41">
        <f t="shared" si="15"/>
        <v>1.42</v>
      </c>
      <c r="I241" s="41">
        <v>0</v>
      </c>
    </row>
    <row r="242" spans="1:9">
      <c r="A242" s="18">
        <v>15</v>
      </c>
      <c r="B242" s="18" t="s">
        <v>409</v>
      </c>
      <c r="C242" s="42"/>
      <c r="D242" s="43"/>
      <c r="E242" s="19"/>
      <c r="F242" s="20"/>
      <c r="G242" s="19"/>
      <c r="H242" s="41"/>
      <c r="I242" s="41"/>
    </row>
    <row r="243" spans="1:9">
      <c r="A243" s="18" t="s">
        <v>25</v>
      </c>
      <c r="B243" s="18" t="s">
        <v>410</v>
      </c>
      <c r="C243" s="17" t="s">
        <v>411</v>
      </c>
      <c r="D243" s="17">
        <v>11.46</v>
      </c>
      <c r="E243" s="19">
        <f t="shared" ref="E243:E291" si="19">D243/0.702804</f>
        <v>16.306110949852307</v>
      </c>
      <c r="F243" s="20">
        <f t="shared" ref="F243:F291" si="20">ROUND(E243,2)</f>
        <v>16.309999999999999</v>
      </c>
      <c r="G243" s="19">
        <f t="shared" ref="G243:G291" si="21">F243-E243</f>
        <v>3.8890501476913641E-3</v>
      </c>
      <c r="H243" s="41">
        <f t="shared" si="15"/>
        <v>16.309999999999999</v>
      </c>
      <c r="I243" s="41">
        <v>0</v>
      </c>
    </row>
    <row r="244" spans="1:9">
      <c r="A244" s="18" t="s">
        <v>26</v>
      </c>
      <c r="B244" s="18" t="s">
        <v>398</v>
      </c>
      <c r="C244" s="17" t="s">
        <v>229</v>
      </c>
      <c r="D244" s="17">
        <v>0.12</v>
      </c>
      <c r="E244" s="19">
        <f t="shared" si="19"/>
        <v>0.17074461727594037</v>
      </c>
      <c r="F244" s="20">
        <f t="shared" si="20"/>
        <v>0.17</v>
      </c>
      <c r="G244" s="19">
        <f t="shared" si="21"/>
        <v>-7.4461727594035687E-4</v>
      </c>
      <c r="H244" s="41">
        <f t="shared" si="15"/>
        <v>0.17</v>
      </c>
      <c r="I244" s="41">
        <v>0</v>
      </c>
    </row>
    <row r="245" spans="1:9" ht="38.25">
      <c r="A245" s="18">
        <v>16</v>
      </c>
      <c r="B245" s="18" t="s">
        <v>412</v>
      </c>
      <c r="C245" s="17" t="s">
        <v>413</v>
      </c>
      <c r="D245" s="17">
        <v>17</v>
      </c>
      <c r="E245" s="19">
        <f t="shared" si="19"/>
        <v>24.188820780758221</v>
      </c>
      <c r="F245" s="20">
        <f t="shared" si="20"/>
        <v>24.19</v>
      </c>
      <c r="G245" s="19">
        <f t="shared" si="21"/>
        <v>1.1792192417807712E-3</v>
      </c>
      <c r="H245" s="41">
        <f t="shared" si="15"/>
        <v>24.19</v>
      </c>
      <c r="I245" s="41">
        <v>0</v>
      </c>
    </row>
    <row r="246" spans="1:9" ht="25.5">
      <c r="A246" s="18">
        <v>17</v>
      </c>
      <c r="B246" s="18" t="s">
        <v>415</v>
      </c>
      <c r="C246" s="42"/>
      <c r="D246" s="43"/>
      <c r="E246" s="19"/>
      <c r="F246" s="20"/>
      <c r="G246" s="19"/>
      <c r="H246" s="41"/>
      <c r="I246" s="41"/>
    </row>
    <row r="247" spans="1:9" ht="38.25">
      <c r="A247" s="18" t="s">
        <v>725</v>
      </c>
      <c r="B247" s="18" t="s">
        <v>416</v>
      </c>
      <c r="C247" s="17" t="s">
        <v>417</v>
      </c>
      <c r="D247" s="17">
        <v>2000</v>
      </c>
      <c r="E247" s="19">
        <f t="shared" si="19"/>
        <v>2845.743621265673</v>
      </c>
      <c r="F247" s="20">
        <f t="shared" si="20"/>
        <v>2845.74</v>
      </c>
      <c r="G247" s="19">
        <f t="shared" si="21"/>
        <v>-3.6212656732459436E-3</v>
      </c>
      <c r="H247" s="41">
        <f t="shared" si="15"/>
        <v>2845.74</v>
      </c>
      <c r="I247" s="41">
        <v>0</v>
      </c>
    </row>
    <row r="248" spans="1:9" ht="38.25">
      <c r="A248" s="18" t="s">
        <v>726</v>
      </c>
      <c r="B248" s="18" t="s">
        <v>418</v>
      </c>
      <c r="C248" s="17" t="s">
        <v>417</v>
      </c>
      <c r="D248" s="17">
        <v>500</v>
      </c>
      <c r="E248" s="19">
        <f t="shared" si="19"/>
        <v>711.43590531641826</v>
      </c>
      <c r="F248" s="20">
        <f t="shared" si="20"/>
        <v>711.44</v>
      </c>
      <c r="G248" s="19">
        <f t="shared" si="21"/>
        <v>4.0946835817976535E-3</v>
      </c>
      <c r="H248" s="41">
        <f t="shared" si="15"/>
        <v>711.44</v>
      </c>
      <c r="I248" s="41">
        <v>0</v>
      </c>
    </row>
    <row r="249" spans="1:9" ht="38.25">
      <c r="A249" s="18" t="s">
        <v>727</v>
      </c>
      <c r="B249" s="18" t="s">
        <v>419</v>
      </c>
      <c r="C249" s="17" t="s">
        <v>417</v>
      </c>
      <c r="D249" s="17">
        <v>2000</v>
      </c>
      <c r="E249" s="19">
        <f t="shared" si="19"/>
        <v>2845.743621265673</v>
      </c>
      <c r="F249" s="20">
        <f t="shared" si="20"/>
        <v>2845.74</v>
      </c>
      <c r="G249" s="19">
        <f t="shared" si="21"/>
        <v>-3.6212656732459436E-3</v>
      </c>
      <c r="H249" s="41">
        <f t="shared" si="15"/>
        <v>2845.74</v>
      </c>
      <c r="I249" s="41">
        <v>0</v>
      </c>
    </row>
    <row r="250" spans="1:9" ht="38.25">
      <c r="A250" s="18" t="s">
        <v>728</v>
      </c>
      <c r="B250" s="18" t="s">
        <v>420</v>
      </c>
      <c r="C250" s="17" t="s">
        <v>417</v>
      </c>
      <c r="D250" s="17">
        <v>500</v>
      </c>
      <c r="E250" s="19">
        <f t="shared" si="19"/>
        <v>711.43590531641826</v>
      </c>
      <c r="F250" s="20">
        <f t="shared" si="20"/>
        <v>711.44</v>
      </c>
      <c r="G250" s="19">
        <f t="shared" si="21"/>
        <v>4.0946835817976535E-3</v>
      </c>
      <c r="H250" s="41">
        <f t="shared" si="15"/>
        <v>711.44</v>
      </c>
      <c r="I250" s="41">
        <v>0</v>
      </c>
    </row>
    <row r="251" spans="1:9" ht="25.5">
      <c r="A251" s="18">
        <v>18</v>
      </c>
      <c r="B251" s="18" t="s">
        <v>421</v>
      </c>
      <c r="C251" s="42"/>
      <c r="D251" s="43"/>
      <c r="E251" s="19"/>
      <c r="F251" s="20"/>
      <c r="G251" s="19"/>
      <c r="H251" s="41"/>
      <c r="I251" s="41"/>
    </row>
    <row r="252" spans="1:9" ht="38.25">
      <c r="A252" s="18" t="s">
        <v>729</v>
      </c>
      <c r="B252" s="18" t="s">
        <v>422</v>
      </c>
      <c r="C252" s="17" t="s">
        <v>417</v>
      </c>
      <c r="D252" s="17">
        <v>200</v>
      </c>
      <c r="E252" s="19">
        <f t="shared" si="19"/>
        <v>284.57436212656728</v>
      </c>
      <c r="F252" s="20">
        <f t="shared" si="20"/>
        <v>284.57</v>
      </c>
      <c r="G252" s="19">
        <f t="shared" si="21"/>
        <v>-4.3621265672868503E-3</v>
      </c>
      <c r="H252" s="41">
        <f t="shared" ref="H252:H290" si="22">F252</f>
        <v>284.57</v>
      </c>
      <c r="I252" s="41">
        <v>0</v>
      </c>
    </row>
    <row r="253" spans="1:9" ht="38.25">
      <c r="A253" s="18" t="s">
        <v>730</v>
      </c>
      <c r="B253" s="18" t="s">
        <v>418</v>
      </c>
      <c r="C253" s="17" t="s">
        <v>417</v>
      </c>
      <c r="D253" s="17">
        <v>100</v>
      </c>
      <c r="E253" s="19">
        <f t="shared" si="19"/>
        <v>142.28718106328364</v>
      </c>
      <c r="F253" s="20">
        <f t="shared" si="20"/>
        <v>142.29</v>
      </c>
      <c r="G253" s="19">
        <f t="shared" si="21"/>
        <v>2.8189367163520274E-3</v>
      </c>
      <c r="H253" s="41">
        <f t="shared" si="22"/>
        <v>142.29</v>
      </c>
      <c r="I253" s="41">
        <v>0</v>
      </c>
    </row>
    <row r="254" spans="1:9" ht="25.5">
      <c r="A254" s="18" t="s">
        <v>731</v>
      </c>
      <c r="B254" s="18" t="s">
        <v>424</v>
      </c>
      <c r="C254" s="42"/>
      <c r="D254" s="43"/>
      <c r="E254" s="19"/>
      <c r="F254" s="20"/>
      <c r="G254" s="19"/>
      <c r="H254" s="41"/>
      <c r="I254" s="41"/>
    </row>
    <row r="255" spans="1:9" ht="25.5">
      <c r="A255" s="18" t="s">
        <v>732</v>
      </c>
      <c r="B255" s="18" t="s">
        <v>425</v>
      </c>
      <c r="C255" s="17" t="s">
        <v>426</v>
      </c>
      <c r="D255" s="17">
        <v>35000</v>
      </c>
      <c r="E255" s="19">
        <f t="shared" si="19"/>
        <v>49800.513372149275</v>
      </c>
      <c r="F255" s="20">
        <f t="shared" si="20"/>
        <v>49800.51</v>
      </c>
      <c r="G255" s="19">
        <f t="shared" si="21"/>
        <v>-3.372149272763636E-3</v>
      </c>
      <c r="H255" s="41">
        <f t="shared" si="22"/>
        <v>49800.51</v>
      </c>
      <c r="I255" s="41">
        <v>0</v>
      </c>
    </row>
    <row r="256" spans="1:9" ht="25.5">
      <c r="A256" s="18" t="s">
        <v>733</v>
      </c>
      <c r="B256" s="18" t="s">
        <v>427</v>
      </c>
      <c r="C256" s="17" t="s">
        <v>426</v>
      </c>
      <c r="D256" s="17">
        <v>17500</v>
      </c>
      <c r="E256" s="19">
        <f t="shared" si="19"/>
        <v>24900.256686074637</v>
      </c>
      <c r="F256" s="20">
        <f t="shared" si="20"/>
        <v>24900.26</v>
      </c>
      <c r="G256" s="19">
        <f t="shared" si="21"/>
        <v>3.3139253609988373E-3</v>
      </c>
      <c r="H256" s="41">
        <f t="shared" si="22"/>
        <v>24900.26</v>
      </c>
      <c r="I256" s="41">
        <v>0</v>
      </c>
    </row>
    <row r="257" spans="1:9" ht="25.5">
      <c r="A257" s="18" t="s">
        <v>734</v>
      </c>
      <c r="B257" s="18" t="s">
        <v>429</v>
      </c>
      <c r="C257" s="17" t="s">
        <v>426</v>
      </c>
      <c r="D257" s="17">
        <v>4000</v>
      </c>
      <c r="E257" s="19">
        <f t="shared" si="19"/>
        <v>5691.4872425313461</v>
      </c>
      <c r="F257" s="20">
        <f t="shared" si="20"/>
        <v>5691.49</v>
      </c>
      <c r="G257" s="19">
        <f t="shared" si="21"/>
        <v>2.7574686537263915E-3</v>
      </c>
      <c r="H257" s="41">
        <f t="shared" si="22"/>
        <v>5691.49</v>
      </c>
      <c r="I257" s="41">
        <v>0</v>
      </c>
    </row>
    <row r="258" spans="1:9" ht="25.5">
      <c r="A258" s="18">
        <v>20</v>
      </c>
      <c r="B258" s="18" t="s">
        <v>430</v>
      </c>
      <c r="C258" s="42"/>
      <c r="D258" s="43"/>
      <c r="E258" s="19"/>
      <c r="F258" s="20"/>
      <c r="G258" s="19"/>
      <c r="H258" s="41"/>
      <c r="I258" s="41"/>
    </row>
    <row r="259" spans="1:9">
      <c r="A259" s="18" t="s">
        <v>735</v>
      </c>
      <c r="B259" s="18" t="s">
        <v>432</v>
      </c>
      <c r="C259" s="42"/>
      <c r="D259" s="43"/>
      <c r="E259" s="19"/>
      <c r="F259" s="20"/>
      <c r="G259" s="19"/>
      <c r="H259" s="41"/>
      <c r="I259" s="41"/>
    </row>
    <row r="260" spans="1:9">
      <c r="A260" s="18" t="s">
        <v>736</v>
      </c>
      <c r="B260" s="18" t="s">
        <v>433</v>
      </c>
      <c r="C260" s="17" t="s">
        <v>434</v>
      </c>
      <c r="D260" s="17">
        <v>143.13</v>
      </c>
      <c r="E260" s="19">
        <f t="shared" si="19"/>
        <v>203.65564225587789</v>
      </c>
      <c r="F260" s="20">
        <f t="shared" si="20"/>
        <v>203.66</v>
      </c>
      <c r="G260" s="19">
        <f t="shared" si="21"/>
        <v>4.3577441221032132E-3</v>
      </c>
      <c r="H260" s="41">
        <f t="shared" si="22"/>
        <v>203.66</v>
      </c>
      <c r="I260" s="41">
        <v>0</v>
      </c>
    </row>
    <row r="261" spans="1:9">
      <c r="A261" s="18" t="s">
        <v>737</v>
      </c>
      <c r="B261" s="18" t="s">
        <v>435</v>
      </c>
      <c r="C261" s="17" t="s">
        <v>434</v>
      </c>
      <c r="D261" s="17">
        <v>126.06</v>
      </c>
      <c r="E261" s="19">
        <f t="shared" si="19"/>
        <v>179.36722044837538</v>
      </c>
      <c r="F261" s="20">
        <f t="shared" si="20"/>
        <v>179.37</v>
      </c>
      <c r="G261" s="19">
        <f t="shared" si="21"/>
        <v>2.7795516246271745E-3</v>
      </c>
      <c r="H261" s="41">
        <f t="shared" si="22"/>
        <v>179.37</v>
      </c>
      <c r="I261" s="41">
        <v>0</v>
      </c>
    </row>
    <row r="262" spans="1:9">
      <c r="A262" s="18" t="s">
        <v>738</v>
      </c>
      <c r="B262" s="18" t="s">
        <v>436</v>
      </c>
      <c r="C262" s="17" t="s">
        <v>434</v>
      </c>
      <c r="D262" s="17">
        <v>166.69</v>
      </c>
      <c r="E262" s="19">
        <f t="shared" si="19"/>
        <v>237.1785021143875</v>
      </c>
      <c r="F262" s="20">
        <f t="shared" si="20"/>
        <v>237.18</v>
      </c>
      <c r="G262" s="19">
        <f t="shared" si="21"/>
        <v>1.4978856125082984E-3</v>
      </c>
      <c r="H262" s="41">
        <f t="shared" si="22"/>
        <v>237.18</v>
      </c>
      <c r="I262" s="41">
        <v>0</v>
      </c>
    </row>
    <row r="263" spans="1:9">
      <c r="A263" s="18" t="s">
        <v>739</v>
      </c>
      <c r="B263" s="18" t="s">
        <v>437</v>
      </c>
      <c r="C263" s="17" t="s">
        <v>434</v>
      </c>
      <c r="D263" s="17">
        <v>131.87</v>
      </c>
      <c r="E263" s="19">
        <f t="shared" si="19"/>
        <v>187.63410566815216</v>
      </c>
      <c r="F263" s="20">
        <f t="shared" si="20"/>
        <v>187.63</v>
      </c>
      <c r="G263" s="19">
        <f t="shared" si="21"/>
        <v>-4.1056681521638438E-3</v>
      </c>
      <c r="H263" s="41">
        <f t="shared" si="22"/>
        <v>187.63</v>
      </c>
      <c r="I263" s="41">
        <v>0</v>
      </c>
    </row>
    <row r="264" spans="1:9">
      <c r="A264" s="18" t="s">
        <v>740</v>
      </c>
      <c r="B264" s="18" t="s">
        <v>438</v>
      </c>
      <c r="C264" s="17" t="s">
        <v>434</v>
      </c>
      <c r="D264" s="17">
        <v>109.47</v>
      </c>
      <c r="E264" s="19">
        <f t="shared" si="19"/>
        <v>155.76177710997661</v>
      </c>
      <c r="F264" s="20">
        <f t="shared" si="20"/>
        <v>155.76</v>
      </c>
      <c r="G264" s="19">
        <f t="shared" si="21"/>
        <v>-1.7771099766150655E-3</v>
      </c>
      <c r="H264" s="41">
        <f t="shared" si="22"/>
        <v>155.76</v>
      </c>
      <c r="I264" s="41">
        <v>0</v>
      </c>
    </row>
    <row r="265" spans="1:9">
      <c r="A265" s="18" t="s">
        <v>741</v>
      </c>
      <c r="B265" s="18" t="s">
        <v>439</v>
      </c>
      <c r="C265" s="17" t="s">
        <v>434</v>
      </c>
      <c r="D265" s="17">
        <v>106.98</v>
      </c>
      <c r="E265" s="19">
        <f t="shared" si="19"/>
        <v>152.21882630150085</v>
      </c>
      <c r="F265" s="20">
        <f t="shared" si="20"/>
        <v>152.22</v>
      </c>
      <c r="G265" s="19">
        <f t="shared" si="21"/>
        <v>1.1736984991443933E-3</v>
      </c>
      <c r="H265" s="41">
        <f t="shared" si="22"/>
        <v>152.22</v>
      </c>
      <c r="I265" s="41">
        <v>0</v>
      </c>
    </row>
    <row r="266" spans="1:9">
      <c r="A266" s="18" t="s">
        <v>742</v>
      </c>
      <c r="B266" s="18" t="s">
        <v>440</v>
      </c>
      <c r="C266" s="17" t="s">
        <v>434</v>
      </c>
      <c r="D266" s="17">
        <v>198</v>
      </c>
      <c r="E266" s="19">
        <f t="shared" si="19"/>
        <v>281.72861850530165</v>
      </c>
      <c r="F266" s="20">
        <f t="shared" si="20"/>
        <v>281.73</v>
      </c>
      <c r="G266" s="19">
        <f t="shared" si="21"/>
        <v>1.3814946983643495E-3</v>
      </c>
      <c r="H266" s="41">
        <f t="shared" si="22"/>
        <v>281.73</v>
      </c>
      <c r="I266" s="41">
        <v>0</v>
      </c>
    </row>
    <row r="267" spans="1:9">
      <c r="A267" s="18" t="s">
        <v>743</v>
      </c>
      <c r="B267" s="18" t="s">
        <v>441</v>
      </c>
      <c r="C267" s="17" t="s">
        <v>434</v>
      </c>
      <c r="D267" s="17">
        <v>225.5</v>
      </c>
      <c r="E267" s="19">
        <f t="shared" si="19"/>
        <v>320.85759329770463</v>
      </c>
      <c r="F267" s="20">
        <f t="shared" si="20"/>
        <v>320.86</v>
      </c>
      <c r="G267" s="19">
        <f t="shared" si="21"/>
        <v>2.4067022953886408E-3</v>
      </c>
      <c r="H267" s="41">
        <f t="shared" si="22"/>
        <v>320.86</v>
      </c>
      <c r="I267" s="41">
        <v>0</v>
      </c>
    </row>
    <row r="268" spans="1:9">
      <c r="A268" s="18" t="s">
        <v>744</v>
      </c>
      <c r="B268" s="18" t="s">
        <v>442</v>
      </c>
      <c r="C268" s="17" t="s">
        <v>434</v>
      </c>
      <c r="D268" s="17">
        <v>111.75</v>
      </c>
      <c r="E268" s="19">
        <f t="shared" si="19"/>
        <v>159.00592483821947</v>
      </c>
      <c r="F268" s="20">
        <f t="shared" si="20"/>
        <v>159.01</v>
      </c>
      <c r="G268" s="19">
        <f t="shared" si="21"/>
        <v>4.0751617805199203E-3</v>
      </c>
      <c r="H268" s="41">
        <f t="shared" si="22"/>
        <v>159.01</v>
      </c>
      <c r="I268" s="41">
        <v>0</v>
      </c>
    </row>
    <row r="269" spans="1:9">
      <c r="A269" s="18" t="s">
        <v>745</v>
      </c>
      <c r="B269" s="18" t="s">
        <v>443</v>
      </c>
      <c r="C269" s="17" t="s">
        <v>434</v>
      </c>
      <c r="D269" s="17">
        <v>111.75</v>
      </c>
      <c r="E269" s="19">
        <f t="shared" si="19"/>
        <v>159.00592483821947</v>
      </c>
      <c r="F269" s="20">
        <f t="shared" si="20"/>
        <v>159.01</v>
      </c>
      <c r="G269" s="19">
        <f t="shared" si="21"/>
        <v>4.0751617805199203E-3</v>
      </c>
      <c r="H269" s="41">
        <f t="shared" si="22"/>
        <v>159.01</v>
      </c>
      <c r="I269" s="41">
        <v>0</v>
      </c>
    </row>
    <row r="270" spans="1:9">
      <c r="A270" s="18" t="s">
        <v>444</v>
      </c>
      <c r="B270" s="18" t="s">
        <v>445</v>
      </c>
      <c r="C270" s="17" t="s">
        <v>434</v>
      </c>
      <c r="D270" s="17">
        <v>106.84</v>
      </c>
      <c r="E270" s="19">
        <f t="shared" si="19"/>
        <v>152.01962424801226</v>
      </c>
      <c r="F270" s="20">
        <f t="shared" si="20"/>
        <v>152.02000000000001</v>
      </c>
      <c r="G270" s="19">
        <f t="shared" si="21"/>
        <v>3.75751987746753E-4</v>
      </c>
      <c r="H270" s="41">
        <f t="shared" si="22"/>
        <v>152.02000000000001</v>
      </c>
      <c r="I270" s="41">
        <v>0</v>
      </c>
    </row>
    <row r="271" spans="1:9">
      <c r="A271" s="18" t="s">
        <v>746</v>
      </c>
      <c r="B271" s="18" t="s">
        <v>446</v>
      </c>
      <c r="C271" s="17" t="s">
        <v>434</v>
      </c>
      <c r="D271" s="17">
        <v>341</v>
      </c>
      <c r="E271" s="19">
        <f t="shared" si="19"/>
        <v>485.19928742579725</v>
      </c>
      <c r="F271" s="20">
        <f t="shared" si="20"/>
        <v>485.2</v>
      </c>
      <c r="G271" s="19">
        <f t="shared" si="21"/>
        <v>7.1257420273695971E-4</v>
      </c>
      <c r="H271" s="41">
        <f t="shared" si="22"/>
        <v>485.2</v>
      </c>
      <c r="I271" s="41">
        <v>0</v>
      </c>
    </row>
    <row r="272" spans="1:9">
      <c r="A272" s="18" t="s">
        <v>747</v>
      </c>
      <c r="B272" s="18" t="s">
        <v>447</v>
      </c>
      <c r="C272" s="17" t="s">
        <v>434</v>
      </c>
      <c r="D272" s="17">
        <v>390.5</v>
      </c>
      <c r="E272" s="19">
        <f t="shared" si="19"/>
        <v>555.63144205212268</v>
      </c>
      <c r="F272" s="20">
        <f t="shared" si="20"/>
        <v>555.63</v>
      </c>
      <c r="G272" s="19">
        <f t="shared" si="21"/>
        <v>-1.44205212268389E-3</v>
      </c>
      <c r="H272" s="41">
        <f t="shared" si="22"/>
        <v>555.63</v>
      </c>
      <c r="I272" s="41">
        <v>0</v>
      </c>
    </row>
    <row r="273" spans="1:9">
      <c r="A273" s="18" t="s">
        <v>748</v>
      </c>
      <c r="B273" s="18" t="s">
        <v>448</v>
      </c>
      <c r="C273" s="17" t="s">
        <v>434</v>
      </c>
      <c r="D273" s="17">
        <v>148.24</v>
      </c>
      <c r="E273" s="19">
        <f t="shared" si="19"/>
        <v>210.92651720821169</v>
      </c>
      <c r="F273" s="20">
        <f t="shared" si="20"/>
        <v>210.93</v>
      </c>
      <c r="G273" s="19">
        <f t="shared" si="21"/>
        <v>3.4827917883148984E-3</v>
      </c>
      <c r="H273" s="41">
        <f t="shared" si="22"/>
        <v>210.93</v>
      </c>
      <c r="I273" s="41">
        <v>0</v>
      </c>
    </row>
    <row r="274" spans="1:9">
      <c r="A274" s="18" t="s">
        <v>749</v>
      </c>
      <c r="B274" s="18" t="s">
        <v>449</v>
      </c>
      <c r="C274" s="17" t="s">
        <v>434</v>
      </c>
      <c r="D274" s="17">
        <v>139.68</v>
      </c>
      <c r="E274" s="19">
        <f t="shared" si="19"/>
        <v>198.74673450919462</v>
      </c>
      <c r="F274" s="20">
        <f t="shared" si="20"/>
        <v>198.75</v>
      </c>
      <c r="G274" s="19">
        <f t="shared" si="21"/>
        <v>3.2654908053757481E-3</v>
      </c>
      <c r="H274" s="41">
        <f t="shared" si="22"/>
        <v>198.75</v>
      </c>
      <c r="I274" s="41">
        <v>0</v>
      </c>
    </row>
    <row r="275" spans="1:9">
      <c r="A275" s="18" t="s">
        <v>750</v>
      </c>
      <c r="B275" s="18" t="s">
        <v>450</v>
      </c>
      <c r="C275" s="17" t="s">
        <v>434</v>
      </c>
      <c r="D275" s="17">
        <v>536.66</v>
      </c>
      <c r="E275" s="19">
        <f t="shared" si="19"/>
        <v>763.59838589421804</v>
      </c>
      <c r="F275" s="20">
        <f t="shared" si="20"/>
        <v>763.6</v>
      </c>
      <c r="G275" s="19">
        <f t="shared" si="21"/>
        <v>1.614105781982289E-3</v>
      </c>
      <c r="H275" s="41">
        <f t="shared" si="22"/>
        <v>763.6</v>
      </c>
      <c r="I275" s="41">
        <v>0</v>
      </c>
    </row>
    <row r="276" spans="1:9">
      <c r="A276" s="18" t="s">
        <v>751</v>
      </c>
      <c r="B276" s="18" t="s">
        <v>451</v>
      </c>
      <c r="C276" s="17" t="s">
        <v>434</v>
      </c>
      <c r="D276" s="17">
        <v>188.21</v>
      </c>
      <c r="E276" s="19">
        <f t="shared" si="19"/>
        <v>267.79870347920615</v>
      </c>
      <c r="F276" s="20">
        <f t="shared" si="20"/>
        <v>267.8</v>
      </c>
      <c r="G276" s="19">
        <f t="shared" si="21"/>
        <v>1.2965207938577805E-3</v>
      </c>
      <c r="H276" s="41">
        <f t="shared" si="22"/>
        <v>267.8</v>
      </c>
      <c r="I276" s="41">
        <v>0</v>
      </c>
    </row>
    <row r="277" spans="1:9">
      <c r="A277" s="18" t="s">
        <v>752</v>
      </c>
      <c r="B277" s="18" t="s">
        <v>453</v>
      </c>
      <c r="C277" s="42"/>
      <c r="D277" s="43"/>
      <c r="E277" s="19"/>
      <c r="F277" s="20"/>
      <c r="G277" s="19"/>
      <c r="H277" s="41"/>
      <c r="I277" s="41"/>
    </row>
    <row r="278" spans="1:9">
      <c r="A278" s="18" t="s">
        <v>753</v>
      </c>
      <c r="B278" s="18" t="s">
        <v>433</v>
      </c>
      <c r="C278" s="17" t="s">
        <v>434</v>
      </c>
      <c r="D278" s="17">
        <v>194.45</v>
      </c>
      <c r="E278" s="19">
        <f t="shared" si="19"/>
        <v>276.67742357755503</v>
      </c>
      <c r="F278" s="20">
        <f t="shared" si="20"/>
        <v>276.68</v>
      </c>
      <c r="G278" s="19">
        <f t="shared" si="21"/>
        <v>2.5764224449744688E-3</v>
      </c>
      <c r="H278" s="41">
        <f t="shared" si="22"/>
        <v>276.68</v>
      </c>
      <c r="I278" s="41">
        <v>0</v>
      </c>
    </row>
    <row r="279" spans="1:9">
      <c r="A279" s="18" t="s">
        <v>754</v>
      </c>
      <c r="B279" s="18" t="s">
        <v>435</v>
      </c>
      <c r="C279" s="17" t="s">
        <v>434</v>
      </c>
      <c r="D279" s="17">
        <v>194.2</v>
      </c>
      <c r="E279" s="19">
        <f t="shared" si="19"/>
        <v>276.32170562489682</v>
      </c>
      <c r="F279" s="20">
        <f t="shared" si="20"/>
        <v>276.32</v>
      </c>
      <c r="G279" s="19">
        <f t="shared" si="21"/>
        <v>-1.7056248968287946E-3</v>
      </c>
      <c r="H279" s="41">
        <f t="shared" si="22"/>
        <v>276.32</v>
      </c>
      <c r="I279" s="41">
        <v>0</v>
      </c>
    </row>
    <row r="280" spans="1:9">
      <c r="A280" s="18" t="s">
        <v>755</v>
      </c>
      <c r="B280" s="18" t="s">
        <v>436</v>
      </c>
      <c r="C280" s="17" t="s">
        <v>434</v>
      </c>
      <c r="D280" s="17">
        <v>207.8</v>
      </c>
      <c r="E280" s="19">
        <f t="shared" si="19"/>
        <v>295.67276224950342</v>
      </c>
      <c r="F280" s="20">
        <f t="shared" si="20"/>
        <v>295.67</v>
      </c>
      <c r="G280" s="19">
        <f t="shared" si="21"/>
        <v>-2.7622495034052008E-3</v>
      </c>
      <c r="H280" s="41">
        <f t="shared" si="22"/>
        <v>295.67</v>
      </c>
      <c r="I280" s="41">
        <v>0</v>
      </c>
    </row>
    <row r="281" spans="1:9">
      <c r="A281" s="18" t="s">
        <v>756</v>
      </c>
      <c r="B281" s="18" t="s">
        <v>437</v>
      </c>
      <c r="C281" s="17" t="s">
        <v>434</v>
      </c>
      <c r="D281" s="17">
        <v>153.28</v>
      </c>
      <c r="E281" s="19">
        <f t="shared" si="19"/>
        <v>218.09779113380117</v>
      </c>
      <c r="F281" s="20">
        <f t="shared" si="20"/>
        <v>218.1</v>
      </c>
      <c r="G281" s="19">
        <f t="shared" si="21"/>
        <v>2.2088661988277636E-3</v>
      </c>
      <c r="H281" s="41">
        <f t="shared" si="22"/>
        <v>218.1</v>
      </c>
      <c r="I281" s="41">
        <v>0</v>
      </c>
    </row>
    <row r="282" spans="1:9">
      <c r="A282" s="18" t="s">
        <v>757</v>
      </c>
      <c r="B282" s="18" t="s">
        <v>438</v>
      </c>
      <c r="C282" s="17" t="s">
        <v>434</v>
      </c>
      <c r="D282" s="17">
        <v>115.96</v>
      </c>
      <c r="E282" s="19">
        <f t="shared" si="19"/>
        <v>164.99621516098372</v>
      </c>
      <c r="F282" s="20">
        <f t="shared" si="20"/>
        <v>165</v>
      </c>
      <c r="G282" s="19">
        <f t="shared" si="21"/>
        <v>3.7848390162764645E-3</v>
      </c>
      <c r="H282" s="41">
        <f t="shared" si="22"/>
        <v>165</v>
      </c>
      <c r="I282" s="41">
        <v>0</v>
      </c>
    </row>
    <row r="283" spans="1:9">
      <c r="A283" s="18" t="s">
        <v>758</v>
      </c>
      <c r="B283" s="18" t="s">
        <v>439</v>
      </c>
      <c r="C283" s="17" t="s">
        <v>434</v>
      </c>
      <c r="D283" s="17">
        <v>114.12</v>
      </c>
      <c r="E283" s="19">
        <f t="shared" si="19"/>
        <v>162.37813102941931</v>
      </c>
      <c r="F283" s="20">
        <f t="shared" si="20"/>
        <v>162.38</v>
      </c>
      <c r="G283" s="19">
        <f t="shared" si="21"/>
        <v>1.868970580687801E-3</v>
      </c>
      <c r="H283" s="41">
        <f t="shared" si="22"/>
        <v>162.38</v>
      </c>
      <c r="I283" s="41">
        <v>0</v>
      </c>
    </row>
    <row r="284" spans="1:9">
      <c r="A284" s="18" t="s">
        <v>759</v>
      </c>
      <c r="B284" s="18" t="s">
        <v>440</v>
      </c>
      <c r="C284" s="17" t="s">
        <v>434</v>
      </c>
      <c r="D284" s="17">
        <v>253</v>
      </c>
      <c r="E284" s="19">
        <f t="shared" si="19"/>
        <v>359.98656809010765</v>
      </c>
      <c r="F284" s="20">
        <f t="shared" si="20"/>
        <v>359.99</v>
      </c>
      <c r="G284" s="19">
        <f t="shared" si="21"/>
        <v>3.4319098923560887E-3</v>
      </c>
      <c r="H284" s="41">
        <f t="shared" si="22"/>
        <v>359.99</v>
      </c>
      <c r="I284" s="41">
        <v>0</v>
      </c>
    </row>
    <row r="285" spans="1:9">
      <c r="A285" s="18" t="s">
        <v>760</v>
      </c>
      <c r="B285" s="18" t="s">
        <v>441</v>
      </c>
      <c r="C285" s="17" t="s">
        <v>434</v>
      </c>
      <c r="D285" s="17">
        <v>271.35000000000002</v>
      </c>
      <c r="E285" s="19">
        <f t="shared" si="19"/>
        <v>386.09626581522019</v>
      </c>
      <c r="F285" s="20">
        <f t="shared" si="20"/>
        <v>386.1</v>
      </c>
      <c r="G285" s="19">
        <f t="shared" si="21"/>
        <v>3.7341847798302297E-3</v>
      </c>
      <c r="H285" s="41">
        <f t="shared" si="22"/>
        <v>386.1</v>
      </c>
      <c r="I285" s="41">
        <v>0</v>
      </c>
    </row>
    <row r="286" spans="1:9">
      <c r="A286" s="18" t="s">
        <v>761</v>
      </c>
      <c r="B286" s="18" t="s">
        <v>442</v>
      </c>
      <c r="C286" s="17" t="s">
        <v>434</v>
      </c>
      <c r="D286" s="17">
        <v>132.37</v>
      </c>
      <c r="E286" s="19">
        <f t="shared" si="19"/>
        <v>188.34554157346858</v>
      </c>
      <c r="F286" s="20">
        <f t="shared" si="20"/>
        <v>188.35</v>
      </c>
      <c r="G286" s="19">
        <f t="shared" si="21"/>
        <v>4.4584265314142613E-3</v>
      </c>
      <c r="H286" s="41">
        <f t="shared" si="22"/>
        <v>188.35</v>
      </c>
      <c r="I286" s="41">
        <v>0</v>
      </c>
    </row>
    <row r="287" spans="1:9">
      <c r="A287" s="18" t="s">
        <v>762</v>
      </c>
      <c r="B287" s="18" t="s">
        <v>443</v>
      </c>
      <c r="C287" s="17" t="s">
        <v>434</v>
      </c>
      <c r="D287" s="17">
        <v>132.37</v>
      </c>
      <c r="E287" s="19">
        <f t="shared" si="19"/>
        <v>188.34554157346858</v>
      </c>
      <c r="F287" s="20">
        <f t="shared" si="20"/>
        <v>188.35</v>
      </c>
      <c r="G287" s="19">
        <f t="shared" si="21"/>
        <v>4.4584265314142613E-3</v>
      </c>
      <c r="H287" s="41">
        <f t="shared" si="22"/>
        <v>188.35</v>
      </c>
      <c r="I287" s="41">
        <v>0</v>
      </c>
    </row>
    <row r="288" spans="1:9">
      <c r="A288" s="18" t="s">
        <v>763</v>
      </c>
      <c r="B288" s="18" t="s">
        <v>445</v>
      </c>
      <c r="C288" s="17" t="s">
        <v>434</v>
      </c>
      <c r="D288" s="17">
        <v>164.59</v>
      </c>
      <c r="E288" s="19">
        <f t="shared" si="19"/>
        <v>234.19047131205858</v>
      </c>
      <c r="F288" s="20">
        <f t="shared" si="20"/>
        <v>234.19</v>
      </c>
      <c r="G288" s="19">
        <f t="shared" si="21"/>
        <v>-4.7131205857908753E-4</v>
      </c>
      <c r="H288" s="41">
        <f t="shared" si="22"/>
        <v>234.19</v>
      </c>
      <c r="I288" s="41">
        <v>0</v>
      </c>
    </row>
    <row r="289" spans="1:9">
      <c r="A289" s="18" t="s">
        <v>764</v>
      </c>
      <c r="B289" s="18" t="s">
        <v>446</v>
      </c>
      <c r="C289" s="17" t="s">
        <v>434</v>
      </c>
      <c r="D289" s="17">
        <v>396</v>
      </c>
      <c r="E289" s="19">
        <f t="shared" si="19"/>
        <v>563.45723701060331</v>
      </c>
      <c r="F289" s="20">
        <f t="shared" si="20"/>
        <v>563.46</v>
      </c>
      <c r="G289" s="19">
        <f t="shared" si="21"/>
        <v>2.7629893967286989E-3</v>
      </c>
      <c r="H289" s="41">
        <f t="shared" si="22"/>
        <v>563.46</v>
      </c>
      <c r="I289" s="41">
        <v>0</v>
      </c>
    </row>
    <row r="290" spans="1:9">
      <c r="A290" s="18" t="s">
        <v>765</v>
      </c>
      <c r="B290" s="18" t="s">
        <v>447</v>
      </c>
      <c r="C290" s="17" t="s">
        <v>434</v>
      </c>
      <c r="D290" s="17">
        <v>418</v>
      </c>
      <c r="E290" s="19">
        <f t="shared" si="19"/>
        <v>594.76041684452571</v>
      </c>
      <c r="F290" s="20">
        <f t="shared" si="20"/>
        <v>594.76</v>
      </c>
      <c r="G290" s="19">
        <f t="shared" si="21"/>
        <v>-4.1684452571644215E-4</v>
      </c>
      <c r="H290" s="41">
        <f t="shared" si="22"/>
        <v>594.76</v>
      </c>
      <c r="I290" s="41">
        <v>0</v>
      </c>
    </row>
    <row r="291" spans="1:9" ht="38.25">
      <c r="A291" s="18">
        <v>21</v>
      </c>
      <c r="B291" s="18" t="s">
        <v>454</v>
      </c>
      <c r="C291" s="17" t="s">
        <v>455</v>
      </c>
      <c r="D291" s="17">
        <v>3.03</v>
      </c>
      <c r="E291" s="19">
        <f t="shared" si="19"/>
        <v>4.3113015862174944</v>
      </c>
      <c r="F291" s="20">
        <f t="shared" si="20"/>
        <v>4.3099999999999996</v>
      </c>
      <c r="G291" s="19">
        <f t="shared" si="21"/>
        <v>-1.3015862174947657E-3</v>
      </c>
      <c r="H291" s="41">
        <f>F291/121%</f>
        <v>3.5619834710743801</v>
      </c>
      <c r="I291" s="48">
        <f>F291-H291</f>
        <v>0.74801652892561954</v>
      </c>
    </row>
    <row r="292" spans="1:9" ht="25.5">
      <c r="A292" s="18">
        <v>22</v>
      </c>
      <c r="B292" s="18" t="s">
        <v>456</v>
      </c>
      <c r="C292" s="17" t="s">
        <v>457</v>
      </c>
      <c r="D292" s="17">
        <v>0.05</v>
      </c>
      <c r="E292" s="19">
        <f t="shared" ref="E292:E352" si="23">D292/0.702804</f>
        <v>7.1143590531641834E-2</v>
      </c>
      <c r="F292" s="20">
        <f t="shared" ref="F292:F352" si="24">ROUND(E292,2)</f>
        <v>7.0000000000000007E-2</v>
      </c>
      <c r="G292" s="19">
        <f t="shared" ref="G292:G352" si="25">F292-E292</f>
        <v>-1.1435905316418277E-3</v>
      </c>
      <c r="H292" s="41">
        <f>F292</f>
        <v>7.0000000000000007E-2</v>
      </c>
      <c r="I292" s="41">
        <v>0</v>
      </c>
    </row>
    <row r="293" spans="1:9">
      <c r="A293" s="18">
        <v>23</v>
      </c>
      <c r="B293" s="18" t="s">
        <v>458</v>
      </c>
      <c r="C293" s="17" t="s">
        <v>459</v>
      </c>
      <c r="D293" s="17">
        <v>12</v>
      </c>
      <c r="E293" s="19">
        <f t="shared" si="23"/>
        <v>17.074461727594038</v>
      </c>
      <c r="F293" s="20">
        <f t="shared" si="24"/>
        <v>17.07</v>
      </c>
      <c r="G293" s="19">
        <f t="shared" si="25"/>
        <v>-4.4617275940375123E-3</v>
      </c>
      <c r="H293" s="41">
        <f t="shared" ref="H293:H295" si="26">F293</f>
        <v>17.07</v>
      </c>
      <c r="I293" s="41">
        <v>0</v>
      </c>
    </row>
    <row r="294" spans="1:9">
      <c r="A294" s="18">
        <v>24</v>
      </c>
      <c r="B294" s="18" t="s">
        <v>460</v>
      </c>
      <c r="C294" s="17" t="s">
        <v>434</v>
      </c>
      <c r="D294" s="17">
        <v>140</v>
      </c>
      <c r="E294" s="19">
        <f t="shared" si="23"/>
        <v>199.2020534885971</v>
      </c>
      <c r="F294" s="20">
        <f t="shared" si="24"/>
        <v>199.2</v>
      </c>
      <c r="G294" s="19">
        <f t="shared" si="25"/>
        <v>-2.0534885971130734E-3</v>
      </c>
      <c r="H294" s="41">
        <f t="shared" si="26"/>
        <v>199.2</v>
      </c>
      <c r="I294" s="41">
        <v>0</v>
      </c>
    </row>
    <row r="295" spans="1:9" ht="25.5">
      <c r="A295" s="18">
        <v>25</v>
      </c>
      <c r="B295" s="18" t="s">
        <v>461</v>
      </c>
      <c r="C295" s="17" t="s">
        <v>462</v>
      </c>
      <c r="D295" s="17">
        <v>100</v>
      </c>
      <c r="E295" s="19">
        <f t="shared" si="23"/>
        <v>142.28718106328364</v>
      </c>
      <c r="F295" s="20">
        <f t="shared" si="24"/>
        <v>142.29</v>
      </c>
      <c r="G295" s="19">
        <f t="shared" si="25"/>
        <v>2.8189367163520274E-3</v>
      </c>
      <c r="H295" s="41">
        <f t="shared" si="26"/>
        <v>142.29</v>
      </c>
      <c r="I295" s="41">
        <v>0</v>
      </c>
    </row>
    <row r="296" spans="1:9" ht="25.5">
      <c r="A296" s="18">
        <v>26</v>
      </c>
      <c r="B296" s="18" t="s">
        <v>463</v>
      </c>
      <c r="C296" s="17"/>
      <c r="D296" s="39"/>
      <c r="E296" s="19"/>
      <c r="F296" s="20"/>
      <c r="G296" s="19"/>
      <c r="H296" s="45"/>
      <c r="I296" s="25"/>
    </row>
    <row r="297" spans="1:9">
      <c r="A297" s="18" t="s">
        <v>27</v>
      </c>
      <c r="B297" s="18" t="s">
        <v>464</v>
      </c>
      <c r="C297" s="42"/>
      <c r="D297" s="43"/>
      <c r="E297" s="19"/>
      <c r="F297" s="20"/>
      <c r="G297" s="19"/>
      <c r="H297" s="45"/>
      <c r="I297" s="25"/>
    </row>
    <row r="298" spans="1:9" ht="25.5">
      <c r="A298" s="18" t="s">
        <v>766</v>
      </c>
      <c r="B298" s="18" t="s">
        <v>465</v>
      </c>
      <c r="C298" s="17" t="s">
        <v>198</v>
      </c>
      <c r="D298" s="17">
        <v>4.78</v>
      </c>
      <c r="E298" s="19">
        <f t="shared" si="23"/>
        <v>6.801327254824959</v>
      </c>
      <c r="F298" s="20">
        <f t="shared" si="24"/>
        <v>6.8</v>
      </c>
      <c r="G298" s="19">
        <f t="shared" si="25"/>
        <v>-1.327254824959212E-3</v>
      </c>
      <c r="H298" s="41">
        <f>F298/121%</f>
        <v>5.6198347107438016</v>
      </c>
      <c r="I298" s="48">
        <f>F298-H298</f>
        <v>1.1801652892561982</v>
      </c>
    </row>
    <row r="299" spans="1:9">
      <c r="A299" s="18" t="s">
        <v>767</v>
      </c>
      <c r="B299" s="18" t="s">
        <v>466</v>
      </c>
      <c r="C299" s="17" t="s">
        <v>198</v>
      </c>
      <c r="D299" s="17">
        <v>2.99</v>
      </c>
      <c r="E299" s="19">
        <f t="shared" si="23"/>
        <v>4.2543867137921811</v>
      </c>
      <c r="F299" s="20">
        <f t="shared" si="24"/>
        <v>4.25</v>
      </c>
      <c r="G299" s="19">
        <f t="shared" si="25"/>
        <v>-4.3867137921811405E-3</v>
      </c>
      <c r="H299" s="41">
        <f t="shared" ref="H299:H362" si="27">F299/121%</f>
        <v>3.5123966942148761</v>
      </c>
      <c r="I299" s="48">
        <f t="shared" ref="I299:I362" si="28">F299-H299</f>
        <v>0.7376033057851239</v>
      </c>
    </row>
    <row r="300" spans="1:9">
      <c r="A300" s="18" t="s">
        <v>768</v>
      </c>
      <c r="B300" s="18" t="s">
        <v>467</v>
      </c>
      <c r="C300" s="17" t="s">
        <v>198</v>
      </c>
      <c r="D300" s="17">
        <v>2.4</v>
      </c>
      <c r="E300" s="19">
        <f t="shared" si="23"/>
        <v>3.4148923455188074</v>
      </c>
      <c r="F300" s="20">
        <f t="shared" si="24"/>
        <v>3.41</v>
      </c>
      <c r="G300" s="19">
        <f t="shared" si="25"/>
        <v>-4.8923455188072396E-3</v>
      </c>
      <c r="H300" s="41">
        <f t="shared" si="27"/>
        <v>2.8181818181818183</v>
      </c>
      <c r="I300" s="48">
        <f t="shared" si="28"/>
        <v>0.5918181818181818</v>
      </c>
    </row>
    <row r="301" spans="1:9">
      <c r="A301" s="18" t="s">
        <v>769</v>
      </c>
      <c r="B301" s="18" t="s">
        <v>468</v>
      </c>
      <c r="C301" s="17" t="s">
        <v>198</v>
      </c>
      <c r="D301" s="17">
        <v>1.79</v>
      </c>
      <c r="E301" s="19">
        <f t="shared" si="23"/>
        <v>2.5469405410327774</v>
      </c>
      <c r="F301" s="20">
        <f t="shared" si="24"/>
        <v>2.5499999999999998</v>
      </c>
      <c r="G301" s="19">
        <f t="shared" si="25"/>
        <v>3.0594589672223726E-3</v>
      </c>
      <c r="H301" s="41">
        <f t="shared" si="27"/>
        <v>2.1074380165289255</v>
      </c>
      <c r="I301" s="48">
        <f t="shared" si="28"/>
        <v>0.44256198347107434</v>
      </c>
    </row>
    <row r="302" spans="1:9">
      <c r="A302" s="18" t="s">
        <v>770</v>
      </c>
      <c r="B302" s="18" t="s">
        <v>469</v>
      </c>
      <c r="C302" s="17" t="s">
        <v>198</v>
      </c>
      <c r="D302" s="17">
        <v>1.63</v>
      </c>
      <c r="E302" s="19">
        <f t="shared" si="23"/>
        <v>2.3192810513315232</v>
      </c>
      <c r="F302" s="20">
        <f t="shared" si="24"/>
        <v>2.3199999999999998</v>
      </c>
      <c r="G302" s="19">
        <f t="shared" si="25"/>
        <v>7.1894866847665995E-4</v>
      </c>
      <c r="H302" s="41">
        <f t="shared" si="27"/>
        <v>1.9173553719008263</v>
      </c>
      <c r="I302" s="48">
        <f t="shared" si="28"/>
        <v>0.40264462809917356</v>
      </c>
    </row>
    <row r="303" spans="1:9" ht="25.5">
      <c r="A303" s="18" t="s">
        <v>423</v>
      </c>
      <c r="B303" s="18" t="s">
        <v>470</v>
      </c>
      <c r="C303" s="42"/>
      <c r="D303" s="43"/>
      <c r="E303" s="19"/>
      <c r="F303" s="20"/>
      <c r="G303" s="19"/>
      <c r="H303" s="41"/>
      <c r="I303" s="48"/>
    </row>
    <row r="304" spans="1:9">
      <c r="A304" s="18" t="s">
        <v>771</v>
      </c>
      <c r="B304" s="18" t="s">
        <v>471</v>
      </c>
      <c r="C304" s="17" t="s">
        <v>198</v>
      </c>
      <c r="D304" s="17">
        <v>7.89</v>
      </c>
      <c r="E304" s="19">
        <f t="shared" si="23"/>
        <v>11.226458585893079</v>
      </c>
      <c r="F304" s="20">
        <f t="shared" si="24"/>
        <v>11.23</v>
      </c>
      <c r="G304" s="19">
        <f t="shared" si="25"/>
        <v>3.5414141069214367E-3</v>
      </c>
      <c r="H304" s="41">
        <f t="shared" si="27"/>
        <v>9.2809917355371905</v>
      </c>
      <c r="I304" s="48">
        <f t="shared" si="28"/>
        <v>1.9490082644628099</v>
      </c>
    </row>
    <row r="305" spans="1:9">
      <c r="A305" s="18" t="s">
        <v>772</v>
      </c>
      <c r="B305" s="18" t="s">
        <v>466</v>
      </c>
      <c r="C305" s="17" t="s">
        <v>198</v>
      </c>
      <c r="D305" s="17">
        <v>4.92</v>
      </c>
      <c r="E305" s="19">
        <f t="shared" si="23"/>
        <v>7.0005293083135554</v>
      </c>
      <c r="F305" s="20">
        <f t="shared" si="24"/>
        <v>7</v>
      </c>
      <c r="G305" s="19">
        <f t="shared" si="25"/>
        <v>-5.2930831355535446E-4</v>
      </c>
      <c r="H305" s="41">
        <f t="shared" si="27"/>
        <v>5.785123966942149</v>
      </c>
      <c r="I305" s="48">
        <f t="shared" si="28"/>
        <v>1.214876033057851</v>
      </c>
    </row>
    <row r="306" spans="1:9">
      <c r="A306" s="18" t="s">
        <v>773</v>
      </c>
      <c r="B306" s="18" t="s">
        <v>467</v>
      </c>
      <c r="C306" s="17" t="s">
        <v>198</v>
      </c>
      <c r="D306" s="17">
        <v>3.96</v>
      </c>
      <c r="E306" s="19">
        <f t="shared" si="23"/>
        <v>5.6345723701060324</v>
      </c>
      <c r="F306" s="20">
        <f t="shared" si="24"/>
        <v>5.63</v>
      </c>
      <c r="G306" s="19">
        <f t="shared" si="25"/>
        <v>-4.5723701060325084E-3</v>
      </c>
      <c r="H306" s="41">
        <f t="shared" si="27"/>
        <v>4.6528925619834709</v>
      </c>
      <c r="I306" s="48">
        <f t="shared" si="28"/>
        <v>0.977107438016529</v>
      </c>
    </row>
    <row r="307" spans="1:9">
      <c r="A307" s="18" t="s">
        <v>774</v>
      </c>
      <c r="B307" s="18" t="s">
        <v>468</v>
      </c>
      <c r="C307" s="17" t="s">
        <v>198</v>
      </c>
      <c r="D307" s="17">
        <v>2.95</v>
      </c>
      <c r="E307" s="19">
        <f t="shared" si="23"/>
        <v>4.1974718413668679</v>
      </c>
      <c r="F307" s="20">
        <f t="shared" si="24"/>
        <v>4.2</v>
      </c>
      <c r="G307" s="19">
        <f t="shared" si="25"/>
        <v>2.5281586331322714E-3</v>
      </c>
      <c r="H307" s="41">
        <f t="shared" si="27"/>
        <v>3.4710743801652897</v>
      </c>
      <c r="I307" s="48">
        <f t="shared" si="28"/>
        <v>0.72892561983471049</v>
      </c>
    </row>
    <row r="308" spans="1:9">
      <c r="A308" s="18" t="s">
        <v>775</v>
      </c>
      <c r="B308" s="18" t="s">
        <v>469</v>
      </c>
      <c r="C308" s="17" t="s">
        <v>198</v>
      </c>
      <c r="D308" s="17">
        <v>2.69</v>
      </c>
      <c r="E308" s="19">
        <f t="shared" si="23"/>
        <v>3.8275251706023301</v>
      </c>
      <c r="F308" s="20">
        <f t="shared" si="24"/>
        <v>3.83</v>
      </c>
      <c r="G308" s="19">
        <f t="shared" si="25"/>
        <v>2.4748293976699642E-3</v>
      </c>
      <c r="H308" s="41">
        <f t="shared" si="27"/>
        <v>3.1652892561983474</v>
      </c>
      <c r="I308" s="48">
        <f t="shared" si="28"/>
        <v>0.66471074380165263</v>
      </c>
    </row>
    <row r="309" spans="1:9">
      <c r="A309" s="18">
        <v>27</v>
      </c>
      <c r="B309" s="18" t="s">
        <v>472</v>
      </c>
      <c r="C309" s="42"/>
      <c r="D309" s="43"/>
      <c r="E309" s="19"/>
      <c r="F309" s="20"/>
      <c r="G309" s="19"/>
      <c r="H309" s="41"/>
      <c r="I309" s="48"/>
    </row>
    <row r="310" spans="1:9">
      <c r="A310" s="18" t="s">
        <v>28</v>
      </c>
      <c r="B310" s="18" t="s">
        <v>473</v>
      </c>
      <c r="C310" s="17" t="s">
        <v>70</v>
      </c>
      <c r="D310" s="17">
        <v>1.82</v>
      </c>
      <c r="E310" s="19">
        <f t="shared" si="23"/>
        <v>2.5896266953517624</v>
      </c>
      <c r="F310" s="20">
        <f t="shared" si="24"/>
        <v>2.59</v>
      </c>
      <c r="G310" s="19">
        <f t="shared" si="25"/>
        <v>3.7330464823748244E-4</v>
      </c>
      <c r="H310" s="41">
        <f t="shared" si="27"/>
        <v>2.1404958677685948</v>
      </c>
      <c r="I310" s="48">
        <f t="shared" si="28"/>
        <v>0.44950413223140506</v>
      </c>
    </row>
    <row r="311" spans="1:9" ht="14.25">
      <c r="A311" s="18" t="s">
        <v>29</v>
      </c>
      <c r="B311" s="18" t="s">
        <v>673</v>
      </c>
      <c r="C311" s="17" t="s">
        <v>70</v>
      </c>
      <c r="D311" s="17">
        <v>7.72</v>
      </c>
      <c r="E311" s="19">
        <f t="shared" si="23"/>
        <v>10.984570378085497</v>
      </c>
      <c r="F311" s="20">
        <f t="shared" si="24"/>
        <v>10.98</v>
      </c>
      <c r="G311" s="19">
        <f t="shared" si="25"/>
        <v>-4.5703780854964293E-3</v>
      </c>
      <c r="H311" s="41">
        <f t="shared" si="27"/>
        <v>9.0743801652892575</v>
      </c>
      <c r="I311" s="48">
        <f t="shared" si="28"/>
        <v>1.9056198347107429</v>
      </c>
    </row>
    <row r="312" spans="1:9" ht="27">
      <c r="A312" s="18" t="s">
        <v>428</v>
      </c>
      <c r="B312" s="18" t="s">
        <v>674</v>
      </c>
      <c r="C312" s="17" t="s">
        <v>70</v>
      </c>
      <c r="D312" s="17">
        <v>10.45</v>
      </c>
      <c r="E312" s="19">
        <f t="shared" si="23"/>
        <v>14.86901042111314</v>
      </c>
      <c r="F312" s="20">
        <f t="shared" si="24"/>
        <v>14.87</v>
      </c>
      <c r="G312" s="19">
        <f t="shared" si="25"/>
        <v>9.8957888685902162E-4</v>
      </c>
      <c r="H312" s="41">
        <f t="shared" si="27"/>
        <v>12.289256198347108</v>
      </c>
      <c r="I312" s="48">
        <f t="shared" si="28"/>
        <v>2.5807438016528916</v>
      </c>
    </row>
    <row r="313" spans="1:9" ht="27">
      <c r="A313" s="18" t="s">
        <v>776</v>
      </c>
      <c r="B313" s="18" t="s">
        <v>675</v>
      </c>
      <c r="C313" s="17" t="s">
        <v>70</v>
      </c>
      <c r="D313" s="17">
        <v>11.52</v>
      </c>
      <c r="E313" s="19">
        <f t="shared" si="23"/>
        <v>16.391483258490275</v>
      </c>
      <c r="F313" s="20">
        <f t="shared" si="24"/>
        <v>16.39</v>
      </c>
      <c r="G313" s="19">
        <f t="shared" si="25"/>
        <v>-1.4832584902748636E-3</v>
      </c>
      <c r="H313" s="41">
        <f t="shared" si="27"/>
        <v>13.545454545454547</v>
      </c>
      <c r="I313" s="48">
        <f t="shared" si="28"/>
        <v>2.8445454545454538</v>
      </c>
    </row>
    <row r="314" spans="1:9" ht="27">
      <c r="A314" s="18" t="s">
        <v>777</v>
      </c>
      <c r="B314" s="18" t="s">
        <v>676</v>
      </c>
      <c r="C314" s="17" t="s">
        <v>70</v>
      </c>
      <c r="D314" s="17">
        <v>22.8</v>
      </c>
      <c r="E314" s="19">
        <f t="shared" si="23"/>
        <v>32.441477282428671</v>
      </c>
      <c r="F314" s="20">
        <f t="shared" si="24"/>
        <v>32.44</v>
      </c>
      <c r="G314" s="19">
        <f t="shared" si="25"/>
        <v>-1.4772824286737318E-3</v>
      </c>
      <c r="H314" s="41">
        <f t="shared" si="27"/>
        <v>26.809917355371901</v>
      </c>
      <c r="I314" s="48">
        <f t="shared" si="28"/>
        <v>5.6300826446280965</v>
      </c>
    </row>
    <row r="315" spans="1:9" ht="28.5">
      <c r="A315" s="18" t="s">
        <v>778</v>
      </c>
      <c r="B315" s="18" t="s">
        <v>677</v>
      </c>
      <c r="C315" s="17" t="s">
        <v>70</v>
      </c>
      <c r="D315" s="17">
        <v>25.14</v>
      </c>
      <c r="E315" s="19">
        <f t="shared" si="23"/>
        <v>35.770997319309508</v>
      </c>
      <c r="F315" s="20">
        <f t="shared" si="24"/>
        <v>35.770000000000003</v>
      </c>
      <c r="G315" s="19">
        <f t="shared" si="25"/>
        <v>-9.9731930950497372E-4</v>
      </c>
      <c r="H315" s="41">
        <f t="shared" si="27"/>
        <v>29.561983471074385</v>
      </c>
      <c r="I315" s="48">
        <f t="shared" si="28"/>
        <v>6.2080165289256186</v>
      </c>
    </row>
    <row r="316" spans="1:9">
      <c r="A316" s="18" t="s">
        <v>779</v>
      </c>
      <c r="B316" s="18" t="s">
        <v>474</v>
      </c>
      <c r="C316" s="17" t="s">
        <v>70</v>
      </c>
      <c r="D316" s="17">
        <v>2.35</v>
      </c>
      <c r="E316" s="19">
        <f t="shared" si="23"/>
        <v>3.3437487549871658</v>
      </c>
      <c r="F316" s="20">
        <f t="shared" si="24"/>
        <v>3.34</v>
      </c>
      <c r="G316" s="19">
        <f t="shared" si="25"/>
        <v>-3.7487549871659809E-3</v>
      </c>
      <c r="H316" s="41">
        <f t="shared" si="27"/>
        <v>2.7603305785123968</v>
      </c>
      <c r="I316" s="48">
        <f t="shared" si="28"/>
        <v>0.57966942148760303</v>
      </c>
    </row>
    <row r="317" spans="1:9" ht="14.25">
      <c r="A317" s="18" t="s">
        <v>780</v>
      </c>
      <c r="B317" s="18" t="s">
        <v>678</v>
      </c>
      <c r="C317" s="17" t="s">
        <v>70</v>
      </c>
      <c r="D317" s="17">
        <v>2.4700000000000002</v>
      </c>
      <c r="E317" s="19">
        <f t="shared" si="23"/>
        <v>3.5144933722631064</v>
      </c>
      <c r="F317" s="20">
        <f t="shared" si="24"/>
        <v>3.51</v>
      </c>
      <c r="G317" s="19">
        <f t="shared" si="25"/>
        <v>-4.4933722631066431E-3</v>
      </c>
      <c r="H317" s="41">
        <f t="shared" si="27"/>
        <v>2.9008264462809916</v>
      </c>
      <c r="I317" s="48">
        <f t="shared" si="28"/>
        <v>0.60917355371900817</v>
      </c>
    </row>
    <row r="318" spans="1:9" ht="14.25">
      <c r="A318" s="18" t="s">
        <v>781</v>
      </c>
      <c r="B318" s="18" t="s">
        <v>679</v>
      </c>
      <c r="C318" s="17" t="s">
        <v>70</v>
      </c>
      <c r="D318" s="17">
        <v>2.4700000000000002</v>
      </c>
      <c r="E318" s="19">
        <f t="shared" si="23"/>
        <v>3.5144933722631064</v>
      </c>
      <c r="F318" s="20">
        <f t="shared" si="24"/>
        <v>3.51</v>
      </c>
      <c r="G318" s="19">
        <f t="shared" si="25"/>
        <v>-4.4933722631066431E-3</v>
      </c>
      <c r="H318" s="41">
        <f t="shared" si="27"/>
        <v>2.9008264462809916</v>
      </c>
      <c r="I318" s="48">
        <f t="shared" si="28"/>
        <v>0.60917355371900817</v>
      </c>
    </row>
    <row r="319" spans="1:9">
      <c r="A319" s="18" t="s">
        <v>782</v>
      </c>
      <c r="B319" s="18" t="s">
        <v>475</v>
      </c>
      <c r="C319" s="17" t="s">
        <v>70</v>
      </c>
      <c r="D319" s="17">
        <v>2.73</v>
      </c>
      <c r="E319" s="19">
        <f t="shared" si="23"/>
        <v>3.8844400430276438</v>
      </c>
      <c r="F319" s="20">
        <f t="shared" si="24"/>
        <v>3.88</v>
      </c>
      <c r="G319" s="19">
        <f t="shared" si="25"/>
        <v>-4.4400430276438918E-3</v>
      </c>
      <c r="H319" s="41">
        <f t="shared" si="27"/>
        <v>3.2066115702479339</v>
      </c>
      <c r="I319" s="48">
        <f t="shared" si="28"/>
        <v>0.67338842975206603</v>
      </c>
    </row>
    <row r="320" spans="1:9">
      <c r="A320" s="18" t="s">
        <v>783</v>
      </c>
      <c r="B320" s="18" t="s">
        <v>476</v>
      </c>
      <c r="C320" s="17" t="s">
        <v>70</v>
      </c>
      <c r="D320" s="17">
        <v>2.73</v>
      </c>
      <c r="E320" s="19">
        <f t="shared" si="23"/>
        <v>3.8844400430276438</v>
      </c>
      <c r="F320" s="20">
        <f t="shared" si="24"/>
        <v>3.88</v>
      </c>
      <c r="G320" s="19">
        <f t="shared" si="25"/>
        <v>-4.4400430276438918E-3</v>
      </c>
      <c r="H320" s="41">
        <f t="shared" si="27"/>
        <v>3.2066115702479339</v>
      </c>
      <c r="I320" s="48">
        <f t="shared" si="28"/>
        <v>0.67338842975206603</v>
      </c>
    </row>
    <row r="321" spans="1:9">
      <c r="A321" s="18" t="s">
        <v>784</v>
      </c>
      <c r="B321" s="18" t="s">
        <v>477</v>
      </c>
      <c r="C321" s="17" t="s">
        <v>70</v>
      </c>
      <c r="D321" s="17">
        <v>2.82</v>
      </c>
      <c r="E321" s="19">
        <f t="shared" si="23"/>
        <v>4.012498505984599</v>
      </c>
      <c r="F321" s="20">
        <f t="shared" si="24"/>
        <v>4.01</v>
      </c>
      <c r="G321" s="19">
        <f t="shared" si="25"/>
        <v>-2.4985059845992197E-3</v>
      </c>
      <c r="H321" s="41">
        <f t="shared" si="27"/>
        <v>3.3140495867768593</v>
      </c>
      <c r="I321" s="48">
        <f t="shared" si="28"/>
        <v>0.69595041322314044</v>
      </c>
    </row>
    <row r="322" spans="1:9">
      <c r="A322" s="18" t="s">
        <v>785</v>
      </c>
      <c r="B322" s="18" t="s">
        <v>478</v>
      </c>
      <c r="C322" s="17" t="s">
        <v>70</v>
      </c>
      <c r="D322" s="17">
        <v>2.82</v>
      </c>
      <c r="E322" s="19">
        <f t="shared" si="23"/>
        <v>4.012498505984599</v>
      </c>
      <c r="F322" s="20">
        <f t="shared" si="24"/>
        <v>4.01</v>
      </c>
      <c r="G322" s="19">
        <f t="shared" si="25"/>
        <v>-2.4985059845992197E-3</v>
      </c>
      <c r="H322" s="41">
        <f t="shared" si="27"/>
        <v>3.3140495867768593</v>
      </c>
      <c r="I322" s="48">
        <f t="shared" si="28"/>
        <v>0.69595041322314044</v>
      </c>
    </row>
    <row r="323" spans="1:9">
      <c r="A323" s="18" t="s">
        <v>786</v>
      </c>
      <c r="B323" s="18" t="s">
        <v>479</v>
      </c>
      <c r="C323" s="17" t="s">
        <v>70</v>
      </c>
      <c r="D323" s="17">
        <v>2.82</v>
      </c>
      <c r="E323" s="19">
        <f t="shared" si="23"/>
        <v>4.012498505984599</v>
      </c>
      <c r="F323" s="20">
        <f t="shared" si="24"/>
        <v>4.01</v>
      </c>
      <c r="G323" s="19">
        <f t="shared" si="25"/>
        <v>-2.4985059845992197E-3</v>
      </c>
      <c r="H323" s="41">
        <f t="shared" si="27"/>
        <v>3.3140495867768593</v>
      </c>
      <c r="I323" s="48">
        <f t="shared" si="28"/>
        <v>0.69595041322314044</v>
      </c>
    </row>
    <row r="324" spans="1:9">
      <c r="A324" s="18" t="s">
        <v>787</v>
      </c>
      <c r="B324" s="18" t="s">
        <v>480</v>
      </c>
      <c r="C324" s="17" t="s">
        <v>70</v>
      </c>
      <c r="D324" s="17">
        <v>2.82</v>
      </c>
      <c r="E324" s="19">
        <f t="shared" si="23"/>
        <v>4.012498505984599</v>
      </c>
      <c r="F324" s="20">
        <f t="shared" si="24"/>
        <v>4.01</v>
      </c>
      <c r="G324" s="19">
        <f t="shared" si="25"/>
        <v>-2.4985059845992197E-3</v>
      </c>
      <c r="H324" s="41">
        <f t="shared" si="27"/>
        <v>3.3140495867768593</v>
      </c>
      <c r="I324" s="48">
        <f t="shared" si="28"/>
        <v>0.69595041322314044</v>
      </c>
    </row>
    <row r="325" spans="1:9" ht="14.25">
      <c r="A325" s="18" t="s">
        <v>788</v>
      </c>
      <c r="B325" s="18" t="s">
        <v>680</v>
      </c>
      <c r="C325" s="17" t="s">
        <v>70</v>
      </c>
      <c r="D325" s="17">
        <v>2.35</v>
      </c>
      <c r="E325" s="19">
        <f t="shared" si="23"/>
        <v>3.3437487549871658</v>
      </c>
      <c r="F325" s="20">
        <f t="shared" si="24"/>
        <v>3.34</v>
      </c>
      <c r="G325" s="19">
        <f t="shared" si="25"/>
        <v>-3.7487549871659809E-3</v>
      </c>
      <c r="H325" s="41">
        <f t="shared" si="27"/>
        <v>2.7603305785123968</v>
      </c>
      <c r="I325" s="48">
        <f t="shared" si="28"/>
        <v>0.57966942148760303</v>
      </c>
    </row>
    <row r="326" spans="1:9">
      <c r="A326" s="18" t="s">
        <v>789</v>
      </c>
      <c r="B326" s="18" t="s">
        <v>481</v>
      </c>
      <c r="C326" s="17" t="s">
        <v>70</v>
      </c>
      <c r="D326" s="17">
        <v>2.82</v>
      </c>
      <c r="E326" s="19">
        <f t="shared" si="23"/>
        <v>4.012498505984599</v>
      </c>
      <c r="F326" s="20">
        <f t="shared" si="24"/>
        <v>4.01</v>
      </c>
      <c r="G326" s="19">
        <f t="shared" si="25"/>
        <v>-2.4985059845992197E-3</v>
      </c>
      <c r="H326" s="41">
        <f t="shared" si="27"/>
        <v>3.3140495867768593</v>
      </c>
      <c r="I326" s="48">
        <f t="shared" si="28"/>
        <v>0.69595041322314044</v>
      </c>
    </row>
    <row r="327" spans="1:9">
      <c r="A327" s="18" t="s">
        <v>790</v>
      </c>
      <c r="B327" s="18" t="s">
        <v>482</v>
      </c>
      <c r="C327" s="17" t="s">
        <v>70</v>
      </c>
      <c r="D327" s="17">
        <v>2.4700000000000002</v>
      </c>
      <c r="E327" s="19">
        <f t="shared" si="23"/>
        <v>3.5144933722631064</v>
      </c>
      <c r="F327" s="20">
        <f t="shared" si="24"/>
        <v>3.51</v>
      </c>
      <c r="G327" s="19">
        <f t="shared" si="25"/>
        <v>-4.4933722631066431E-3</v>
      </c>
      <c r="H327" s="41">
        <f t="shared" si="27"/>
        <v>2.9008264462809916</v>
      </c>
      <c r="I327" s="48">
        <f t="shared" si="28"/>
        <v>0.60917355371900817</v>
      </c>
    </row>
    <row r="328" spans="1:9">
      <c r="A328" s="18" t="s">
        <v>791</v>
      </c>
      <c r="B328" s="18" t="s">
        <v>483</v>
      </c>
      <c r="C328" s="17" t="s">
        <v>70</v>
      </c>
      <c r="D328" s="17">
        <v>2.35</v>
      </c>
      <c r="E328" s="19">
        <f t="shared" si="23"/>
        <v>3.3437487549871658</v>
      </c>
      <c r="F328" s="20">
        <f t="shared" si="24"/>
        <v>3.34</v>
      </c>
      <c r="G328" s="19">
        <f t="shared" si="25"/>
        <v>-3.7487549871659809E-3</v>
      </c>
      <c r="H328" s="41">
        <f t="shared" si="27"/>
        <v>2.7603305785123968</v>
      </c>
      <c r="I328" s="48">
        <f t="shared" si="28"/>
        <v>0.57966942148760303</v>
      </c>
    </row>
    <row r="329" spans="1:9" ht="14.25">
      <c r="A329" s="18" t="s">
        <v>792</v>
      </c>
      <c r="B329" s="18" t="s">
        <v>681</v>
      </c>
      <c r="C329" s="17" t="s">
        <v>70</v>
      </c>
      <c r="D329" s="17">
        <v>4.78</v>
      </c>
      <c r="E329" s="19">
        <f t="shared" si="23"/>
        <v>6.801327254824959</v>
      </c>
      <c r="F329" s="20">
        <f t="shared" si="24"/>
        <v>6.8</v>
      </c>
      <c r="G329" s="19">
        <f t="shared" si="25"/>
        <v>-1.327254824959212E-3</v>
      </c>
      <c r="H329" s="41">
        <f t="shared" si="27"/>
        <v>5.6198347107438016</v>
      </c>
      <c r="I329" s="48">
        <f t="shared" si="28"/>
        <v>1.1801652892561982</v>
      </c>
    </row>
    <row r="330" spans="1:9" ht="14.25">
      <c r="A330" s="18" t="s">
        <v>793</v>
      </c>
      <c r="B330" s="18" t="s">
        <v>682</v>
      </c>
      <c r="C330" s="17" t="s">
        <v>70</v>
      </c>
      <c r="D330" s="17">
        <v>4.78</v>
      </c>
      <c r="E330" s="19">
        <f t="shared" si="23"/>
        <v>6.801327254824959</v>
      </c>
      <c r="F330" s="20">
        <f t="shared" si="24"/>
        <v>6.8</v>
      </c>
      <c r="G330" s="19">
        <f t="shared" si="25"/>
        <v>-1.327254824959212E-3</v>
      </c>
      <c r="H330" s="41">
        <f t="shared" si="27"/>
        <v>5.6198347107438016</v>
      </c>
      <c r="I330" s="48">
        <f t="shared" si="28"/>
        <v>1.1801652892561982</v>
      </c>
    </row>
    <row r="331" spans="1:9" ht="25.5">
      <c r="A331" s="18">
        <v>28</v>
      </c>
      <c r="B331" s="18" t="s">
        <v>484</v>
      </c>
      <c r="C331" s="18"/>
      <c r="D331" s="17"/>
      <c r="E331" s="19"/>
      <c r="F331" s="20"/>
      <c r="G331" s="19"/>
      <c r="H331" s="41"/>
      <c r="I331" s="48"/>
    </row>
    <row r="332" spans="1:9">
      <c r="A332" s="18" t="s">
        <v>794</v>
      </c>
      <c r="B332" s="18" t="s">
        <v>486</v>
      </c>
      <c r="C332" s="42"/>
      <c r="D332" s="43"/>
      <c r="E332" s="19"/>
      <c r="F332" s="20"/>
      <c r="G332" s="19"/>
      <c r="H332" s="41"/>
      <c r="I332" s="48"/>
    </row>
    <row r="333" spans="1:9" ht="27">
      <c r="A333" s="18" t="s">
        <v>795</v>
      </c>
      <c r="B333" s="18" t="s">
        <v>683</v>
      </c>
      <c r="C333" s="17" t="s">
        <v>70</v>
      </c>
      <c r="D333" s="17">
        <v>1.05</v>
      </c>
      <c r="E333" s="19">
        <f t="shared" si="23"/>
        <v>1.4940154011644784</v>
      </c>
      <c r="F333" s="20">
        <f t="shared" si="24"/>
        <v>1.49</v>
      </c>
      <c r="G333" s="19">
        <f t="shared" si="25"/>
        <v>-4.0154011644784049E-3</v>
      </c>
      <c r="H333" s="41">
        <f t="shared" si="27"/>
        <v>1.2314049586776861</v>
      </c>
      <c r="I333" s="48">
        <f t="shared" si="28"/>
        <v>0.25859504132231392</v>
      </c>
    </row>
    <row r="334" spans="1:9" ht="25.5" customHeight="1">
      <c r="A334" s="18" t="s">
        <v>796</v>
      </c>
      <c r="B334" s="18" t="s">
        <v>684</v>
      </c>
      <c r="C334" s="17" t="s">
        <v>700</v>
      </c>
      <c r="D334" s="17">
        <v>0.27</v>
      </c>
      <c r="E334" s="19">
        <f t="shared" si="23"/>
        <v>0.38417538887086589</v>
      </c>
      <c r="F334" s="20">
        <f t="shared" si="24"/>
        <v>0.38</v>
      </c>
      <c r="G334" s="19">
        <f t="shared" si="25"/>
        <v>-4.1753888708658815E-3</v>
      </c>
      <c r="H334" s="41">
        <f t="shared" si="27"/>
        <v>0.31404958677685951</v>
      </c>
      <c r="I334" s="48">
        <f t="shared" si="28"/>
        <v>6.5950413223140492E-2</v>
      </c>
    </row>
    <row r="335" spans="1:9">
      <c r="A335" s="18" t="s">
        <v>797</v>
      </c>
      <c r="B335" s="18" t="s">
        <v>489</v>
      </c>
      <c r="C335" s="42"/>
      <c r="D335" s="43"/>
      <c r="E335" s="19"/>
      <c r="F335" s="20"/>
      <c r="G335" s="19"/>
      <c r="H335" s="41"/>
      <c r="I335" s="48"/>
    </row>
    <row r="336" spans="1:9" ht="27">
      <c r="A336" s="18" t="s">
        <v>798</v>
      </c>
      <c r="B336" s="18" t="s">
        <v>683</v>
      </c>
      <c r="C336" s="17" t="s">
        <v>70</v>
      </c>
      <c r="D336" s="17">
        <v>1.75</v>
      </c>
      <c r="E336" s="19">
        <f t="shared" si="23"/>
        <v>2.4900256686074638</v>
      </c>
      <c r="F336" s="20">
        <f t="shared" si="24"/>
        <v>2.4900000000000002</v>
      </c>
      <c r="G336" s="19">
        <f t="shared" si="25"/>
        <v>-2.5668607463558146E-5</v>
      </c>
      <c r="H336" s="41">
        <f t="shared" si="27"/>
        <v>2.0578512396694215</v>
      </c>
      <c r="I336" s="48">
        <f t="shared" si="28"/>
        <v>0.4321487603305787</v>
      </c>
    </row>
    <row r="337" spans="1:9" ht="25.5" customHeight="1">
      <c r="A337" s="18" t="s">
        <v>799</v>
      </c>
      <c r="B337" s="18" t="s">
        <v>684</v>
      </c>
      <c r="C337" s="17" t="s">
        <v>700</v>
      </c>
      <c r="D337" s="17">
        <v>0.45</v>
      </c>
      <c r="E337" s="19">
        <f t="shared" si="23"/>
        <v>0.64029231478477644</v>
      </c>
      <c r="F337" s="20">
        <f t="shared" si="24"/>
        <v>0.64</v>
      </c>
      <c r="G337" s="19">
        <f t="shared" si="25"/>
        <v>-2.9231478477642625E-4</v>
      </c>
      <c r="H337" s="41">
        <f t="shared" si="27"/>
        <v>0.52892561983471076</v>
      </c>
      <c r="I337" s="48">
        <f t="shared" si="28"/>
        <v>0.11107438016528925</v>
      </c>
    </row>
    <row r="338" spans="1:9">
      <c r="A338" s="18" t="s">
        <v>800</v>
      </c>
      <c r="B338" s="18" t="s">
        <v>491</v>
      </c>
      <c r="C338" s="17" t="s">
        <v>492</v>
      </c>
      <c r="D338" s="17">
        <v>1.2</v>
      </c>
      <c r="E338" s="19">
        <f t="shared" si="23"/>
        <v>1.7074461727594037</v>
      </c>
      <c r="F338" s="20">
        <f t="shared" si="24"/>
        <v>1.71</v>
      </c>
      <c r="G338" s="19">
        <f t="shared" si="25"/>
        <v>2.5538272405962736E-3</v>
      </c>
      <c r="H338" s="41">
        <f t="shared" si="27"/>
        <v>1.4132231404958677</v>
      </c>
      <c r="I338" s="48">
        <f t="shared" si="28"/>
        <v>0.29677685950413224</v>
      </c>
    </row>
    <row r="339" spans="1:9" ht="27.75" customHeight="1">
      <c r="A339" s="18">
        <v>29</v>
      </c>
      <c r="B339" s="18" t="s">
        <v>493</v>
      </c>
      <c r="C339" s="18"/>
      <c r="D339" s="17"/>
      <c r="E339" s="19"/>
      <c r="F339" s="20"/>
      <c r="G339" s="19"/>
      <c r="H339" s="41"/>
      <c r="I339" s="48"/>
    </row>
    <row r="340" spans="1:9">
      <c r="A340" s="18" t="s">
        <v>801</v>
      </c>
      <c r="B340" s="18" t="s">
        <v>494</v>
      </c>
      <c r="C340" s="42"/>
      <c r="D340" s="43"/>
      <c r="E340" s="19"/>
      <c r="F340" s="20"/>
      <c r="G340" s="19"/>
      <c r="H340" s="41"/>
      <c r="I340" s="48"/>
    </row>
    <row r="341" spans="1:9" ht="25.5">
      <c r="A341" s="18" t="s">
        <v>802</v>
      </c>
      <c r="B341" s="18" t="s">
        <v>495</v>
      </c>
      <c r="C341" s="42"/>
      <c r="D341" s="43"/>
      <c r="E341" s="19"/>
      <c r="F341" s="20"/>
      <c r="G341" s="19"/>
      <c r="H341" s="41"/>
      <c r="I341" s="48"/>
    </row>
    <row r="342" spans="1:9">
      <c r="A342" s="18" t="s">
        <v>803</v>
      </c>
      <c r="B342" s="18" t="s">
        <v>471</v>
      </c>
      <c r="C342" s="17" t="s">
        <v>198</v>
      </c>
      <c r="D342" s="17">
        <v>1.61</v>
      </c>
      <c r="E342" s="19">
        <f t="shared" si="23"/>
        <v>2.290823615118867</v>
      </c>
      <c r="F342" s="20">
        <f t="shared" si="24"/>
        <v>2.29</v>
      </c>
      <c r="G342" s="19">
        <f t="shared" si="25"/>
        <v>-8.2361511886697159E-4</v>
      </c>
      <c r="H342" s="41">
        <f t="shared" si="27"/>
        <v>1.8925619834710745</v>
      </c>
      <c r="I342" s="48">
        <f t="shared" si="28"/>
        <v>0.39743801652892552</v>
      </c>
    </row>
    <row r="343" spans="1:9">
      <c r="A343" s="18" t="s">
        <v>804</v>
      </c>
      <c r="B343" s="18" t="s">
        <v>466</v>
      </c>
      <c r="C343" s="17" t="s">
        <v>198</v>
      </c>
      <c r="D343" s="17">
        <v>1.27</v>
      </c>
      <c r="E343" s="19">
        <f t="shared" si="23"/>
        <v>1.8070471995037023</v>
      </c>
      <c r="F343" s="20">
        <f t="shared" si="24"/>
        <v>1.81</v>
      </c>
      <c r="G343" s="19">
        <f t="shared" si="25"/>
        <v>2.9528004962977583E-3</v>
      </c>
      <c r="H343" s="41">
        <f t="shared" si="27"/>
        <v>1.4958677685950414</v>
      </c>
      <c r="I343" s="48">
        <f t="shared" si="28"/>
        <v>0.31413223140495861</v>
      </c>
    </row>
    <row r="344" spans="1:9">
      <c r="A344" s="18" t="s">
        <v>805</v>
      </c>
      <c r="B344" s="18" t="s">
        <v>467</v>
      </c>
      <c r="C344" s="17" t="s">
        <v>198</v>
      </c>
      <c r="D344" s="17">
        <v>1.1499999999999999</v>
      </c>
      <c r="E344" s="19">
        <f t="shared" si="23"/>
        <v>1.6363025822277619</v>
      </c>
      <c r="F344" s="20">
        <f t="shared" si="24"/>
        <v>1.64</v>
      </c>
      <c r="G344" s="19">
        <f t="shared" si="25"/>
        <v>3.6974177722379764E-3</v>
      </c>
      <c r="H344" s="41">
        <f t="shared" si="27"/>
        <v>1.3553719008264462</v>
      </c>
      <c r="I344" s="48">
        <f t="shared" si="28"/>
        <v>0.28462809917355369</v>
      </c>
    </row>
    <row r="345" spans="1:9">
      <c r="A345" s="18" t="s">
        <v>806</v>
      </c>
      <c r="B345" s="18" t="s">
        <v>468</v>
      </c>
      <c r="C345" s="17" t="s">
        <v>198</v>
      </c>
      <c r="D345" s="17">
        <v>1.02</v>
      </c>
      <c r="E345" s="19">
        <f t="shared" si="23"/>
        <v>1.4513292468454932</v>
      </c>
      <c r="F345" s="20">
        <f t="shared" si="24"/>
        <v>1.45</v>
      </c>
      <c r="G345" s="19">
        <f t="shared" si="25"/>
        <v>-1.3292468454932926E-3</v>
      </c>
      <c r="H345" s="41">
        <f t="shared" si="27"/>
        <v>1.1983471074380165</v>
      </c>
      <c r="I345" s="48">
        <f t="shared" si="28"/>
        <v>0.25165289256198342</v>
      </c>
    </row>
    <row r="346" spans="1:9">
      <c r="A346" s="18" t="s">
        <v>807</v>
      </c>
      <c r="B346" s="18" t="s">
        <v>469</v>
      </c>
      <c r="C346" s="17" t="s">
        <v>198</v>
      </c>
      <c r="D346" s="17">
        <v>0.82</v>
      </c>
      <c r="E346" s="19">
        <f t="shared" si="23"/>
        <v>1.166754884718926</v>
      </c>
      <c r="F346" s="20">
        <f t="shared" si="24"/>
        <v>1.17</v>
      </c>
      <c r="G346" s="19">
        <f t="shared" si="25"/>
        <v>3.2451152810739625E-3</v>
      </c>
      <c r="H346" s="41">
        <f t="shared" si="27"/>
        <v>0.96694214876033058</v>
      </c>
      <c r="I346" s="48">
        <f t="shared" si="28"/>
        <v>0.20305785123966935</v>
      </c>
    </row>
    <row r="347" spans="1:9" ht="25.5">
      <c r="A347" s="18" t="s">
        <v>808</v>
      </c>
      <c r="B347" s="18" t="s">
        <v>496</v>
      </c>
      <c r="C347" s="42"/>
      <c r="D347" s="43"/>
      <c r="E347" s="19"/>
      <c r="F347" s="20"/>
      <c r="G347" s="19"/>
      <c r="H347" s="41">
        <f t="shared" si="27"/>
        <v>0</v>
      </c>
      <c r="I347" s="48">
        <f t="shared" si="28"/>
        <v>0</v>
      </c>
    </row>
    <row r="348" spans="1:9">
      <c r="A348" s="18" t="s">
        <v>809</v>
      </c>
      <c r="B348" s="18" t="s">
        <v>471</v>
      </c>
      <c r="C348" s="17" t="s">
        <v>198</v>
      </c>
      <c r="D348" s="17">
        <v>1.44</v>
      </c>
      <c r="E348" s="19">
        <f t="shared" si="23"/>
        <v>2.0489354073112844</v>
      </c>
      <c r="F348" s="20">
        <f t="shared" si="24"/>
        <v>2.0499999999999998</v>
      </c>
      <c r="G348" s="19">
        <f t="shared" si="25"/>
        <v>1.0645926887153934E-3</v>
      </c>
      <c r="H348" s="41">
        <f t="shared" si="27"/>
        <v>1.6942148760330578</v>
      </c>
      <c r="I348" s="48">
        <f t="shared" si="28"/>
        <v>0.35578512396694206</v>
      </c>
    </row>
    <row r="349" spans="1:9">
      <c r="A349" s="18" t="s">
        <v>810</v>
      </c>
      <c r="B349" s="18" t="s">
        <v>466</v>
      </c>
      <c r="C349" s="17" t="s">
        <v>198</v>
      </c>
      <c r="D349" s="17">
        <v>1.1399999999999999</v>
      </c>
      <c r="E349" s="19">
        <f t="shared" si="23"/>
        <v>1.6220738641214334</v>
      </c>
      <c r="F349" s="20">
        <f t="shared" si="24"/>
        <v>1.62</v>
      </c>
      <c r="G349" s="19">
        <f t="shared" si="25"/>
        <v>-2.0738641214332887E-3</v>
      </c>
      <c r="H349" s="41">
        <f t="shared" si="27"/>
        <v>1.3388429752066118</v>
      </c>
      <c r="I349" s="48">
        <f t="shared" si="28"/>
        <v>0.28115702479338833</v>
      </c>
    </row>
    <row r="350" spans="1:9">
      <c r="A350" s="18" t="s">
        <v>811</v>
      </c>
      <c r="B350" s="18" t="s">
        <v>467</v>
      </c>
      <c r="C350" s="17" t="s">
        <v>198</v>
      </c>
      <c r="D350" s="17">
        <v>1.03</v>
      </c>
      <c r="E350" s="19">
        <f t="shared" si="23"/>
        <v>1.4655579649518216</v>
      </c>
      <c r="F350" s="20">
        <f t="shared" si="24"/>
        <v>1.47</v>
      </c>
      <c r="G350" s="19">
        <f t="shared" si="25"/>
        <v>4.4420350481784165E-3</v>
      </c>
      <c r="H350" s="41">
        <f t="shared" si="27"/>
        <v>1.2148760330578512</v>
      </c>
      <c r="I350" s="48">
        <f t="shared" si="28"/>
        <v>0.25512396694214878</v>
      </c>
    </row>
    <row r="351" spans="1:9">
      <c r="A351" s="18" t="s">
        <v>812</v>
      </c>
      <c r="B351" s="18" t="s">
        <v>468</v>
      </c>
      <c r="C351" s="17" t="s">
        <v>198</v>
      </c>
      <c r="D351" s="17">
        <v>0.91</v>
      </c>
      <c r="E351" s="19">
        <f t="shared" si="23"/>
        <v>1.2948133476758812</v>
      </c>
      <c r="F351" s="20">
        <f t="shared" si="24"/>
        <v>1.29</v>
      </c>
      <c r="G351" s="19">
        <f t="shared" si="25"/>
        <v>-4.8133476758811522E-3</v>
      </c>
      <c r="H351" s="41">
        <f t="shared" si="27"/>
        <v>1.0661157024793388</v>
      </c>
      <c r="I351" s="48">
        <f t="shared" si="28"/>
        <v>0.22388429752066119</v>
      </c>
    </row>
    <row r="352" spans="1:9">
      <c r="A352" s="18" t="s">
        <v>813</v>
      </c>
      <c r="B352" s="18" t="s">
        <v>469</v>
      </c>
      <c r="C352" s="17" t="s">
        <v>198</v>
      </c>
      <c r="D352" s="17">
        <v>0.74</v>
      </c>
      <c r="E352" s="19">
        <f t="shared" si="23"/>
        <v>1.0529251398682991</v>
      </c>
      <c r="F352" s="20">
        <f t="shared" si="24"/>
        <v>1.05</v>
      </c>
      <c r="G352" s="19">
        <f t="shared" si="25"/>
        <v>-2.9251398682990093E-3</v>
      </c>
      <c r="H352" s="41">
        <f t="shared" si="27"/>
        <v>0.86776859504132242</v>
      </c>
      <c r="I352" s="48">
        <f t="shared" si="28"/>
        <v>0.18223140495867762</v>
      </c>
    </row>
    <row r="353" spans="1:9">
      <c r="A353" s="18" t="s">
        <v>814</v>
      </c>
      <c r="B353" s="18" t="s">
        <v>497</v>
      </c>
      <c r="C353" s="42"/>
      <c r="D353" s="43"/>
      <c r="E353" s="19"/>
      <c r="F353" s="20"/>
      <c r="G353" s="19"/>
      <c r="H353" s="41"/>
      <c r="I353" s="48"/>
    </row>
    <row r="354" spans="1:9" ht="38.25">
      <c r="A354" s="18" t="s">
        <v>815</v>
      </c>
      <c r="B354" s="18" t="s">
        <v>498</v>
      </c>
      <c r="C354" s="42"/>
      <c r="D354" s="43"/>
      <c r="E354" s="19"/>
      <c r="F354" s="20"/>
      <c r="G354" s="19"/>
      <c r="H354" s="41"/>
      <c r="I354" s="48"/>
    </row>
    <row r="355" spans="1:9">
      <c r="A355" s="18" t="s">
        <v>816</v>
      </c>
      <c r="B355" s="18" t="s">
        <v>471</v>
      </c>
      <c r="C355" s="17" t="s">
        <v>198</v>
      </c>
      <c r="D355" s="17">
        <v>2.09</v>
      </c>
      <c r="E355" s="19">
        <f t="shared" ref="E355:E417" si="29">D355/0.702804</f>
        <v>2.973802084222628</v>
      </c>
      <c r="F355" s="20">
        <f t="shared" ref="F355:F417" si="30">ROUND(E355,2)</f>
        <v>2.97</v>
      </c>
      <c r="G355" s="19">
        <f t="shared" ref="G355:G417" si="31">F355-E355</f>
        <v>-3.802084222627844E-3</v>
      </c>
      <c r="H355" s="41">
        <f t="shared" si="27"/>
        <v>2.4545454545454546</v>
      </c>
      <c r="I355" s="48">
        <f t="shared" si="28"/>
        <v>0.51545454545454561</v>
      </c>
    </row>
    <row r="356" spans="1:9">
      <c r="A356" s="18" t="s">
        <v>817</v>
      </c>
      <c r="B356" s="18" t="s">
        <v>466</v>
      </c>
      <c r="C356" s="17" t="s">
        <v>198</v>
      </c>
      <c r="D356" s="17">
        <v>1.65</v>
      </c>
      <c r="E356" s="19">
        <f t="shared" si="29"/>
        <v>2.3477384875441802</v>
      </c>
      <c r="F356" s="20">
        <f t="shared" si="30"/>
        <v>2.35</v>
      </c>
      <c r="G356" s="19">
        <f t="shared" si="31"/>
        <v>2.2615124558198474E-3</v>
      </c>
      <c r="H356" s="41">
        <f t="shared" si="27"/>
        <v>1.9421487603305787</v>
      </c>
      <c r="I356" s="48">
        <f t="shared" si="28"/>
        <v>0.40785123966942138</v>
      </c>
    </row>
    <row r="357" spans="1:9">
      <c r="A357" s="18" t="s">
        <v>818</v>
      </c>
      <c r="B357" s="18" t="s">
        <v>467</v>
      </c>
      <c r="C357" s="17" t="s">
        <v>198</v>
      </c>
      <c r="D357" s="17">
        <v>1.5</v>
      </c>
      <c r="E357" s="19">
        <f t="shared" si="29"/>
        <v>2.1343077159492547</v>
      </c>
      <c r="F357" s="20">
        <f t="shared" si="30"/>
        <v>2.13</v>
      </c>
      <c r="G357" s="19">
        <f t="shared" si="31"/>
        <v>-4.3077159492548311E-3</v>
      </c>
      <c r="H357" s="41">
        <f t="shared" si="27"/>
        <v>1.7603305785123966</v>
      </c>
      <c r="I357" s="48">
        <f t="shared" si="28"/>
        <v>0.36966942148760329</v>
      </c>
    </row>
    <row r="358" spans="1:9">
      <c r="A358" s="18" t="s">
        <v>819</v>
      </c>
      <c r="B358" s="18" t="s">
        <v>468</v>
      </c>
      <c r="C358" s="17" t="s">
        <v>198</v>
      </c>
      <c r="D358" s="17">
        <v>1.33</v>
      </c>
      <c r="E358" s="19">
        <f t="shared" si="29"/>
        <v>1.8924195081416726</v>
      </c>
      <c r="F358" s="20">
        <f t="shared" si="30"/>
        <v>1.89</v>
      </c>
      <c r="G358" s="19">
        <f t="shared" si="31"/>
        <v>-2.4195081416726882E-3</v>
      </c>
      <c r="H358" s="41">
        <f t="shared" si="27"/>
        <v>1.5619834710743801</v>
      </c>
      <c r="I358" s="48">
        <f t="shared" si="28"/>
        <v>0.32801652892561983</v>
      </c>
    </row>
    <row r="359" spans="1:9">
      <c r="A359" s="18" t="s">
        <v>820</v>
      </c>
      <c r="B359" s="18" t="s">
        <v>469</v>
      </c>
      <c r="C359" s="17" t="s">
        <v>198</v>
      </c>
      <c r="D359" s="17">
        <v>1.08</v>
      </c>
      <c r="E359" s="19">
        <f t="shared" si="29"/>
        <v>1.5367015554834635</v>
      </c>
      <c r="F359" s="20">
        <f t="shared" si="30"/>
        <v>1.54</v>
      </c>
      <c r="G359" s="19">
        <f t="shared" si="31"/>
        <v>3.2984445165364917E-3</v>
      </c>
      <c r="H359" s="41">
        <f t="shared" si="27"/>
        <v>1.2727272727272727</v>
      </c>
      <c r="I359" s="48">
        <f t="shared" si="28"/>
        <v>0.26727272727272733</v>
      </c>
    </row>
    <row r="360" spans="1:9" ht="25.5">
      <c r="A360" s="18" t="s">
        <v>821</v>
      </c>
      <c r="B360" s="18" t="s">
        <v>496</v>
      </c>
      <c r="C360" s="42"/>
      <c r="D360" s="43"/>
      <c r="E360" s="19"/>
      <c r="F360" s="20"/>
      <c r="G360" s="19"/>
      <c r="H360" s="41"/>
      <c r="I360" s="48"/>
    </row>
    <row r="361" spans="1:9">
      <c r="A361" s="18" t="s">
        <v>822</v>
      </c>
      <c r="B361" s="18" t="s">
        <v>471</v>
      </c>
      <c r="C361" s="17" t="s">
        <v>198</v>
      </c>
      <c r="D361" s="17">
        <v>1.88</v>
      </c>
      <c r="E361" s="19">
        <f t="shared" si="29"/>
        <v>2.6749990039897327</v>
      </c>
      <c r="F361" s="20">
        <f t="shared" si="30"/>
        <v>2.67</v>
      </c>
      <c r="G361" s="19">
        <f t="shared" si="31"/>
        <v>-4.9990039897327421E-3</v>
      </c>
      <c r="H361" s="41">
        <f t="shared" si="27"/>
        <v>2.2066115702479339</v>
      </c>
      <c r="I361" s="48">
        <f t="shared" si="28"/>
        <v>0.46338842975206607</v>
      </c>
    </row>
    <row r="362" spans="1:9">
      <c r="A362" s="18" t="s">
        <v>823</v>
      </c>
      <c r="B362" s="18" t="s">
        <v>466</v>
      </c>
      <c r="C362" s="17" t="s">
        <v>198</v>
      </c>
      <c r="D362" s="17">
        <v>1.48</v>
      </c>
      <c r="E362" s="19">
        <f t="shared" si="29"/>
        <v>2.1058502797365981</v>
      </c>
      <c r="F362" s="20">
        <f t="shared" si="30"/>
        <v>2.11</v>
      </c>
      <c r="G362" s="19">
        <f t="shared" si="31"/>
        <v>4.1497202634017682E-3</v>
      </c>
      <c r="H362" s="41">
        <f t="shared" si="27"/>
        <v>1.7438016528925619</v>
      </c>
      <c r="I362" s="48">
        <f t="shared" si="28"/>
        <v>0.36619834710743793</v>
      </c>
    </row>
    <row r="363" spans="1:9">
      <c r="A363" s="18" t="s">
        <v>824</v>
      </c>
      <c r="B363" s="18" t="s">
        <v>467</v>
      </c>
      <c r="C363" s="17" t="s">
        <v>198</v>
      </c>
      <c r="D363" s="17">
        <v>1.34</v>
      </c>
      <c r="E363" s="19">
        <f t="shared" si="29"/>
        <v>1.9066482262480011</v>
      </c>
      <c r="F363" s="20">
        <f t="shared" si="30"/>
        <v>1.91</v>
      </c>
      <c r="G363" s="19">
        <f t="shared" si="31"/>
        <v>3.3517737519987989E-3</v>
      </c>
      <c r="H363" s="41">
        <f t="shared" ref="H363:H404" si="32">F363/121%</f>
        <v>1.5785123966942149</v>
      </c>
      <c r="I363" s="48">
        <f t="shared" ref="I363:I426" si="33">F363-H363</f>
        <v>0.33148760330578497</v>
      </c>
    </row>
    <row r="364" spans="1:9">
      <c r="A364" s="18" t="s">
        <v>825</v>
      </c>
      <c r="B364" s="18" t="s">
        <v>468</v>
      </c>
      <c r="C364" s="17" t="s">
        <v>198</v>
      </c>
      <c r="D364" s="17">
        <v>1.19</v>
      </c>
      <c r="E364" s="19">
        <f t="shared" si="29"/>
        <v>1.6932174546530754</v>
      </c>
      <c r="F364" s="20">
        <f t="shared" si="30"/>
        <v>1.69</v>
      </c>
      <c r="G364" s="19">
        <f t="shared" si="31"/>
        <v>-3.2174546530754355E-3</v>
      </c>
      <c r="H364" s="41">
        <f t="shared" si="32"/>
        <v>1.3966942148760331</v>
      </c>
      <c r="I364" s="48">
        <f t="shared" si="33"/>
        <v>0.29330578512396688</v>
      </c>
    </row>
    <row r="365" spans="1:9">
      <c r="A365" s="18" t="s">
        <v>826</v>
      </c>
      <c r="B365" s="18" t="s">
        <v>469</v>
      </c>
      <c r="C365" s="17" t="s">
        <v>198</v>
      </c>
      <c r="D365" s="17">
        <v>0.96</v>
      </c>
      <c r="E365" s="19">
        <f t="shared" si="29"/>
        <v>1.365956938207523</v>
      </c>
      <c r="F365" s="20">
        <f t="shared" si="30"/>
        <v>1.37</v>
      </c>
      <c r="G365" s="19">
        <f t="shared" si="31"/>
        <v>4.0430617924771539E-3</v>
      </c>
      <c r="H365" s="41">
        <f t="shared" si="32"/>
        <v>1.1322314049586779</v>
      </c>
      <c r="I365" s="48">
        <f t="shared" si="33"/>
        <v>0.23776859504132219</v>
      </c>
    </row>
    <row r="366" spans="1:9" ht="63.75">
      <c r="A366" s="18" t="s">
        <v>827</v>
      </c>
      <c r="B366" s="18" t="s">
        <v>500</v>
      </c>
      <c r="C366" s="17" t="s">
        <v>501</v>
      </c>
      <c r="D366" s="17">
        <v>15</v>
      </c>
      <c r="E366" s="19">
        <f t="shared" si="29"/>
        <v>21.343077159492548</v>
      </c>
      <c r="F366" s="20">
        <f t="shared" si="30"/>
        <v>21.34</v>
      </c>
      <c r="G366" s="19">
        <f t="shared" si="31"/>
        <v>-3.0771594925482759E-3</v>
      </c>
      <c r="H366" s="41">
        <f t="shared" si="32"/>
        <v>17.636363636363637</v>
      </c>
      <c r="I366" s="48">
        <f t="shared" si="33"/>
        <v>3.7036363636363632</v>
      </c>
    </row>
    <row r="367" spans="1:9" ht="25.5">
      <c r="A367" s="18" t="s">
        <v>828</v>
      </c>
      <c r="B367" s="18" t="s">
        <v>685</v>
      </c>
      <c r="C367" s="17" t="s">
        <v>502</v>
      </c>
      <c r="D367" s="17">
        <v>20</v>
      </c>
      <c r="E367" s="19">
        <f t="shared" si="29"/>
        <v>28.457436212656731</v>
      </c>
      <c r="F367" s="20">
        <f t="shared" si="30"/>
        <v>28.46</v>
      </c>
      <c r="G367" s="19">
        <f t="shared" si="31"/>
        <v>2.5637873432700076E-3</v>
      </c>
      <c r="H367" s="41">
        <f t="shared" si="32"/>
        <v>23.520661157024794</v>
      </c>
      <c r="I367" s="48">
        <f t="shared" si="33"/>
        <v>4.9393388429752072</v>
      </c>
    </row>
    <row r="368" spans="1:9">
      <c r="A368" s="18">
        <v>30</v>
      </c>
      <c r="B368" s="18" t="s">
        <v>503</v>
      </c>
      <c r="C368" s="42"/>
      <c r="D368" s="43"/>
      <c r="E368" s="19"/>
      <c r="F368" s="20"/>
      <c r="G368" s="19"/>
      <c r="H368" s="41"/>
      <c r="I368" s="48"/>
    </row>
    <row r="369" spans="1:9">
      <c r="A369" s="18" t="s">
        <v>431</v>
      </c>
      <c r="B369" s="18" t="s">
        <v>505</v>
      </c>
      <c r="C369" s="17" t="s">
        <v>37</v>
      </c>
      <c r="D369" s="17">
        <v>24.2</v>
      </c>
      <c r="E369" s="19">
        <f t="shared" si="29"/>
        <v>34.433497817314645</v>
      </c>
      <c r="F369" s="20">
        <f t="shared" si="30"/>
        <v>34.43</v>
      </c>
      <c r="G369" s="19">
        <f t="shared" si="31"/>
        <v>-3.4978173146456015E-3</v>
      </c>
      <c r="H369" s="41">
        <f t="shared" si="32"/>
        <v>28.454545454545457</v>
      </c>
      <c r="I369" s="48">
        <f t="shared" si="33"/>
        <v>5.9754545454545429</v>
      </c>
    </row>
    <row r="370" spans="1:9" ht="14.25">
      <c r="A370" s="18" t="s">
        <v>452</v>
      </c>
      <c r="B370" s="18" t="s">
        <v>686</v>
      </c>
      <c r="C370" s="17" t="s">
        <v>37</v>
      </c>
      <c r="D370" s="17">
        <v>16.940000000000001</v>
      </c>
      <c r="E370" s="19">
        <f t="shared" si="29"/>
        <v>24.103448472120252</v>
      </c>
      <c r="F370" s="20">
        <f t="shared" si="30"/>
        <v>24.1</v>
      </c>
      <c r="G370" s="19">
        <f t="shared" si="31"/>
        <v>-3.4484721202510116E-3</v>
      </c>
      <c r="H370" s="41">
        <f t="shared" si="32"/>
        <v>19.917355371900829</v>
      </c>
      <c r="I370" s="48">
        <f t="shared" si="33"/>
        <v>4.1826446280991725</v>
      </c>
    </row>
    <row r="371" spans="1:9" ht="14.25">
      <c r="A371" s="18" t="s">
        <v>829</v>
      </c>
      <c r="B371" s="18" t="s">
        <v>687</v>
      </c>
      <c r="C371" s="17" t="s">
        <v>37</v>
      </c>
      <c r="D371" s="17">
        <v>21.78</v>
      </c>
      <c r="E371" s="19">
        <f t="shared" si="29"/>
        <v>30.990148035583182</v>
      </c>
      <c r="F371" s="20">
        <f t="shared" si="30"/>
        <v>30.99</v>
      </c>
      <c r="G371" s="19">
        <f t="shared" si="31"/>
        <v>-1.4803558318376986E-4</v>
      </c>
      <c r="H371" s="41">
        <f t="shared" si="32"/>
        <v>25.611570247933884</v>
      </c>
      <c r="I371" s="48">
        <f t="shared" si="33"/>
        <v>5.3784297520661148</v>
      </c>
    </row>
    <row r="372" spans="1:9" ht="14.25">
      <c r="A372" s="18" t="s">
        <v>830</v>
      </c>
      <c r="B372" s="18" t="s">
        <v>688</v>
      </c>
      <c r="C372" s="17" t="s">
        <v>37</v>
      </c>
      <c r="D372" s="17">
        <v>24.2</v>
      </c>
      <c r="E372" s="19">
        <f t="shared" si="29"/>
        <v>34.433497817314645</v>
      </c>
      <c r="F372" s="20">
        <f t="shared" si="30"/>
        <v>34.43</v>
      </c>
      <c r="G372" s="19">
        <f t="shared" si="31"/>
        <v>-3.4978173146456015E-3</v>
      </c>
      <c r="H372" s="41">
        <f t="shared" si="32"/>
        <v>28.454545454545457</v>
      </c>
      <c r="I372" s="48">
        <f t="shared" si="33"/>
        <v>5.9754545454545429</v>
      </c>
    </row>
    <row r="373" spans="1:9">
      <c r="A373" s="18" t="s">
        <v>831</v>
      </c>
      <c r="B373" s="18" t="s">
        <v>508</v>
      </c>
      <c r="C373" s="17" t="s">
        <v>37</v>
      </c>
      <c r="D373" s="17">
        <v>18.149999999999999</v>
      </c>
      <c r="E373" s="19">
        <f t="shared" si="29"/>
        <v>25.82512336298598</v>
      </c>
      <c r="F373" s="20">
        <f t="shared" si="30"/>
        <v>25.83</v>
      </c>
      <c r="G373" s="19">
        <f t="shared" si="31"/>
        <v>4.8766370140178594E-3</v>
      </c>
      <c r="H373" s="41">
        <f t="shared" si="32"/>
        <v>21.347107438016529</v>
      </c>
      <c r="I373" s="48">
        <f t="shared" si="33"/>
        <v>4.4828925619834692</v>
      </c>
    </row>
    <row r="374" spans="1:9" ht="14.25">
      <c r="A374" s="18" t="s">
        <v>832</v>
      </c>
      <c r="B374" s="18" t="s">
        <v>689</v>
      </c>
      <c r="C374" s="17" t="s">
        <v>37</v>
      </c>
      <c r="D374" s="17">
        <v>29.04</v>
      </c>
      <c r="E374" s="19">
        <f t="shared" si="29"/>
        <v>41.320197380777572</v>
      </c>
      <c r="F374" s="20">
        <f t="shared" si="30"/>
        <v>41.32</v>
      </c>
      <c r="G374" s="19">
        <f t="shared" si="31"/>
        <v>-1.9738077757125438E-4</v>
      </c>
      <c r="H374" s="41">
        <f t="shared" si="32"/>
        <v>34.148760330578511</v>
      </c>
      <c r="I374" s="48">
        <f t="shared" si="33"/>
        <v>7.1712396694214888</v>
      </c>
    </row>
    <row r="375" spans="1:9" ht="14.25">
      <c r="A375" s="18" t="s">
        <v>833</v>
      </c>
      <c r="B375" s="18" t="s">
        <v>690</v>
      </c>
      <c r="C375" s="17" t="s">
        <v>37</v>
      </c>
      <c r="D375" s="17">
        <v>19.36</v>
      </c>
      <c r="E375" s="19">
        <f t="shared" si="29"/>
        <v>27.546798253851716</v>
      </c>
      <c r="F375" s="20">
        <f t="shared" si="30"/>
        <v>27.55</v>
      </c>
      <c r="G375" s="19">
        <f t="shared" si="31"/>
        <v>3.2017461482851672E-3</v>
      </c>
      <c r="H375" s="41">
        <f t="shared" si="32"/>
        <v>22.768595041322314</v>
      </c>
      <c r="I375" s="48">
        <f t="shared" si="33"/>
        <v>4.7814049586776868</v>
      </c>
    </row>
    <row r="376" spans="1:9">
      <c r="A376" s="18" t="s">
        <v>834</v>
      </c>
      <c r="B376" s="18" t="s">
        <v>509</v>
      </c>
      <c r="C376" s="17" t="s">
        <v>37</v>
      </c>
      <c r="D376" s="17">
        <v>16.940000000000001</v>
      </c>
      <c r="E376" s="19">
        <f t="shared" si="29"/>
        <v>24.103448472120252</v>
      </c>
      <c r="F376" s="20">
        <f t="shared" si="30"/>
        <v>24.1</v>
      </c>
      <c r="G376" s="19">
        <f t="shared" si="31"/>
        <v>-3.4484721202510116E-3</v>
      </c>
      <c r="H376" s="41">
        <f t="shared" si="32"/>
        <v>19.917355371900829</v>
      </c>
      <c r="I376" s="48">
        <f t="shared" si="33"/>
        <v>4.1826446280991725</v>
      </c>
    </row>
    <row r="377" spans="1:9">
      <c r="A377" s="18" t="s">
        <v>835</v>
      </c>
      <c r="B377" s="18" t="s">
        <v>510</v>
      </c>
      <c r="C377" s="17" t="s">
        <v>37</v>
      </c>
      <c r="D377" s="17">
        <v>2.42</v>
      </c>
      <c r="E377" s="19">
        <f t="shared" si="29"/>
        <v>3.4433497817314644</v>
      </c>
      <c r="F377" s="20">
        <f t="shared" si="30"/>
        <v>3.44</v>
      </c>
      <c r="G377" s="19">
        <f t="shared" si="31"/>
        <v>-3.3497817314644962E-3</v>
      </c>
      <c r="H377" s="41">
        <f t="shared" si="32"/>
        <v>2.8429752066115701</v>
      </c>
      <c r="I377" s="48">
        <f t="shared" si="33"/>
        <v>0.59702479338842984</v>
      </c>
    </row>
    <row r="378" spans="1:9">
      <c r="A378" s="18" t="s">
        <v>836</v>
      </c>
      <c r="B378" s="18" t="s">
        <v>511</v>
      </c>
      <c r="C378" s="17" t="s">
        <v>37</v>
      </c>
      <c r="D378" s="17">
        <v>10.89</v>
      </c>
      <c r="E378" s="19">
        <f t="shared" si="29"/>
        <v>15.495074017791591</v>
      </c>
      <c r="F378" s="20">
        <f t="shared" si="30"/>
        <v>15.5</v>
      </c>
      <c r="G378" s="19">
        <f t="shared" si="31"/>
        <v>4.9259822084088967E-3</v>
      </c>
      <c r="H378" s="41">
        <f t="shared" si="32"/>
        <v>12.809917355371901</v>
      </c>
      <c r="I378" s="48">
        <f t="shared" si="33"/>
        <v>2.6900826446280988</v>
      </c>
    </row>
    <row r="379" spans="1:9" ht="25.5">
      <c r="A379" s="18" t="s">
        <v>837</v>
      </c>
      <c r="B379" s="18" t="s">
        <v>512</v>
      </c>
      <c r="C379" s="17" t="s">
        <v>37</v>
      </c>
      <c r="D379" s="17">
        <v>14.52</v>
      </c>
      <c r="E379" s="19">
        <f t="shared" si="29"/>
        <v>20.660098690388786</v>
      </c>
      <c r="F379" s="20">
        <f t="shared" si="30"/>
        <v>20.66</v>
      </c>
      <c r="G379" s="19">
        <f t="shared" si="31"/>
        <v>-9.8690388785627192E-5</v>
      </c>
      <c r="H379" s="41">
        <f t="shared" si="32"/>
        <v>17.074380165289256</v>
      </c>
      <c r="I379" s="48">
        <f t="shared" si="33"/>
        <v>3.5856198347107444</v>
      </c>
    </row>
    <row r="380" spans="1:9">
      <c r="A380" s="18" t="s">
        <v>838</v>
      </c>
      <c r="B380" s="18" t="s">
        <v>513</v>
      </c>
      <c r="C380" s="17" t="s">
        <v>487</v>
      </c>
      <c r="D380" s="17">
        <v>7.26</v>
      </c>
      <c r="E380" s="19">
        <f t="shared" si="29"/>
        <v>10.330049345194393</v>
      </c>
      <c r="F380" s="20">
        <f t="shared" si="30"/>
        <v>10.33</v>
      </c>
      <c r="G380" s="19">
        <f t="shared" si="31"/>
        <v>-4.9345194392813596E-5</v>
      </c>
      <c r="H380" s="41">
        <f t="shared" si="32"/>
        <v>8.5371900826446279</v>
      </c>
      <c r="I380" s="48">
        <f t="shared" si="33"/>
        <v>1.7928099173553722</v>
      </c>
    </row>
    <row r="381" spans="1:9">
      <c r="A381" s="18" t="s">
        <v>839</v>
      </c>
      <c r="B381" s="18" t="s">
        <v>514</v>
      </c>
      <c r="C381" s="17" t="s">
        <v>37</v>
      </c>
      <c r="D381" s="17">
        <v>14.52</v>
      </c>
      <c r="E381" s="19">
        <f t="shared" si="29"/>
        <v>20.660098690388786</v>
      </c>
      <c r="F381" s="20">
        <f t="shared" si="30"/>
        <v>20.66</v>
      </c>
      <c r="G381" s="19">
        <f t="shared" si="31"/>
        <v>-9.8690388785627192E-5</v>
      </c>
      <c r="H381" s="41">
        <f t="shared" si="32"/>
        <v>17.074380165289256</v>
      </c>
      <c r="I381" s="48">
        <f t="shared" si="33"/>
        <v>3.5856198347107444</v>
      </c>
    </row>
    <row r="382" spans="1:9">
      <c r="A382" s="18" t="s">
        <v>840</v>
      </c>
      <c r="B382" s="18" t="s">
        <v>515</v>
      </c>
      <c r="C382" s="17" t="s">
        <v>37</v>
      </c>
      <c r="D382" s="17">
        <v>1.82</v>
      </c>
      <c r="E382" s="19">
        <f t="shared" si="29"/>
        <v>2.5896266953517624</v>
      </c>
      <c r="F382" s="20">
        <f t="shared" si="30"/>
        <v>2.59</v>
      </c>
      <c r="G382" s="19">
        <f t="shared" si="31"/>
        <v>3.7330464823748244E-4</v>
      </c>
      <c r="H382" s="41">
        <f t="shared" si="32"/>
        <v>2.1404958677685948</v>
      </c>
      <c r="I382" s="48">
        <f t="shared" si="33"/>
        <v>0.44950413223140506</v>
      </c>
    </row>
    <row r="383" spans="1:9">
      <c r="A383" s="18" t="s">
        <v>841</v>
      </c>
      <c r="B383" s="18" t="s">
        <v>516</v>
      </c>
      <c r="C383" s="17" t="s">
        <v>37</v>
      </c>
      <c r="D383" s="17">
        <v>4.84</v>
      </c>
      <c r="E383" s="19">
        <f t="shared" si="29"/>
        <v>6.8866995634629289</v>
      </c>
      <c r="F383" s="20">
        <f t="shared" si="30"/>
        <v>6.89</v>
      </c>
      <c r="G383" s="19">
        <f t="shared" si="31"/>
        <v>3.3004365370707944E-3</v>
      </c>
      <c r="H383" s="41">
        <f t="shared" si="32"/>
        <v>5.6942148760330573</v>
      </c>
      <c r="I383" s="48">
        <f t="shared" si="33"/>
        <v>1.1957851239669424</v>
      </c>
    </row>
    <row r="384" spans="1:9">
      <c r="A384" s="18" t="s">
        <v>842</v>
      </c>
      <c r="B384" s="18" t="s">
        <v>517</v>
      </c>
      <c r="C384" s="17" t="s">
        <v>37</v>
      </c>
      <c r="D384" s="17">
        <v>14.52</v>
      </c>
      <c r="E384" s="19">
        <f t="shared" si="29"/>
        <v>20.660098690388786</v>
      </c>
      <c r="F384" s="20">
        <f t="shared" si="30"/>
        <v>20.66</v>
      </c>
      <c r="G384" s="19">
        <f t="shared" si="31"/>
        <v>-9.8690388785627192E-5</v>
      </c>
      <c r="H384" s="41">
        <f t="shared" si="32"/>
        <v>17.074380165289256</v>
      </c>
      <c r="I384" s="48">
        <f t="shared" si="33"/>
        <v>3.5856198347107444</v>
      </c>
    </row>
    <row r="385" spans="1:9">
      <c r="A385" s="18" t="s">
        <v>843</v>
      </c>
      <c r="B385" s="18" t="s">
        <v>518</v>
      </c>
      <c r="C385" s="17" t="s">
        <v>37</v>
      </c>
      <c r="D385" s="17">
        <v>13.31</v>
      </c>
      <c r="E385" s="19">
        <f t="shared" si="29"/>
        <v>18.938423799523054</v>
      </c>
      <c r="F385" s="20">
        <f t="shared" si="30"/>
        <v>18.940000000000001</v>
      </c>
      <c r="G385" s="19">
        <f t="shared" si="31"/>
        <v>1.576200476947065E-3</v>
      </c>
      <c r="H385" s="41">
        <f t="shared" si="32"/>
        <v>15.652892561983473</v>
      </c>
      <c r="I385" s="48">
        <f t="shared" si="33"/>
        <v>3.2871074380165286</v>
      </c>
    </row>
    <row r="386" spans="1:9">
      <c r="A386" s="18" t="s">
        <v>844</v>
      </c>
      <c r="B386" s="18" t="s">
        <v>519</v>
      </c>
      <c r="C386" s="17" t="s">
        <v>37</v>
      </c>
      <c r="D386" s="17">
        <v>4.8899999999999997</v>
      </c>
      <c r="E386" s="19">
        <f t="shared" si="29"/>
        <v>6.9578431539945704</v>
      </c>
      <c r="F386" s="20">
        <f t="shared" si="30"/>
        <v>6.96</v>
      </c>
      <c r="G386" s="19">
        <f t="shared" si="31"/>
        <v>2.1568460054295358E-3</v>
      </c>
      <c r="H386" s="41">
        <f t="shared" si="32"/>
        <v>5.7520661157024797</v>
      </c>
      <c r="I386" s="48">
        <f t="shared" si="33"/>
        <v>1.2079338842975202</v>
      </c>
    </row>
    <row r="387" spans="1:9">
      <c r="A387" s="18">
        <v>31</v>
      </c>
      <c r="B387" s="18" t="s">
        <v>520</v>
      </c>
      <c r="C387" s="42"/>
      <c r="D387" s="43"/>
      <c r="E387" s="19"/>
      <c r="F387" s="20"/>
      <c r="G387" s="19"/>
      <c r="H387" s="41"/>
      <c r="I387" s="48"/>
    </row>
    <row r="388" spans="1:9" ht="27">
      <c r="A388" s="18" t="s">
        <v>845</v>
      </c>
      <c r="B388" s="18" t="s">
        <v>691</v>
      </c>
      <c r="C388" s="17" t="s">
        <v>70</v>
      </c>
      <c r="D388" s="17">
        <v>50.95</v>
      </c>
      <c r="E388" s="19">
        <f t="shared" si="29"/>
        <v>72.495318751743028</v>
      </c>
      <c r="F388" s="20">
        <f t="shared" si="30"/>
        <v>72.5</v>
      </c>
      <c r="G388" s="19">
        <f t="shared" si="31"/>
        <v>4.681248256972026E-3</v>
      </c>
      <c r="H388" s="41">
        <f t="shared" si="32"/>
        <v>59.917355371900825</v>
      </c>
      <c r="I388" s="48">
        <f t="shared" si="33"/>
        <v>12.582644628099175</v>
      </c>
    </row>
    <row r="389" spans="1:9" ht="27">
      <c r="A389" s="18" t="s">
        <v>846</v>
      </c>
      <c r="B389" s="18" t="s">
        <v>692</v>
      </c>
      <c r="C389" s="17" t="s">
        <v>70</v>
      </c>
      <c r="D389" s="17">
        <v>64.739999999999995</v>
      </c>
      <c r="E389" s="19">
        <f t="shared" si="29"/>
        <v>92.116721020369823</v>
      </c>
      <c r="F389" s="20">
        <f t="shared" si="30"/>
        <v>92.12</v>
      </c>
      <c r="G389" s="19">
        <f t="shared" si="31"/>
        <v>3.2789796301813112E-3</v>
      </c>
      <c r="H389" s="41">
        <f t="shared" si="32"/>
        <v>76.132231404958688</v>
      </c>
      <c r="I389" s="48">
        <f t="shared" si="33"/>
        <v>15.987768595041317</v>
      </c>
    </row>
    <row r="390" spans="1:9">
      <c r="A390" s="18" t="s">
        <v>847</v>
      </c>
      <c r="B390" s="18" t="s">
        <v>524</v>
      </c>
      <c r="C390" s="17" t="s">
        <v>37</v>
      </c>
      <c r="D390" s="17">
        <v>24.2</v>
      </c>
      <c r="E390" s="19">
        <f t="shared" si="29"/>
        <v>34.433497817314645</v>
      </c>
      <c r="F390" s="20">
        <f t="shared" si="30"/>
        <v>34.43</v>
      </c>
      <c r="G390" s="19">
        <f t="shared" si="31"/>
        <v>-3.4978173146456015E-3</v>
      </c>
      <c r="H390" s="41">
        <f t="shared" si="32"/>
        <v>28.454545454545457</v>
      </c>
      <c r="I390" s="48">
        <f t="shared" si="33"/>
        <v>5.9754545454545429</v>
      </c>
    </row>
    <row r="391" spans="1:9" ht="14.25">
      <c r="A391" s="18" t="s">
        <v>848</v>
      </c>
      <c r="B391" s="18" t="s">
        <v>693</v>
      </c>
      <c r="C391" s="17" t="s">
        <v>37</v>
      </c>
      <c r="D391" s="17">
        <v>18.149999999999999</v>
      </c>
      <c r="E391" s="19">
        <f t="shared" si="29"/>
        <v>25.82512336298598</v>
      </c>
      <c r="F391" s="20">
        <f t="shared" si="30"/>
        <v>25.83</v>
      </c>
      <c r="G391" s="19">
        <f t="shared" si="31"/>
        <v>4.8766370140178594E-3</v>
      </c>
      <c r="H391" s="41">
        <f t="shared" si="32"/>
        <v>21.347107438016529</v>
      </c>
      <c r="I391" s="48">
        <f t="shared" si="33"/>
        <v>4.4828925619834692</v>
      </c>
    </row>
    <row r="392" spans="1:9" ht="14.25">
      <c r="A392" s="18" t="s">
        <v>849</v>
      </c>
      <c r="B392" s="18" t="s">
        <v>694</v>
      </c>
      <c r="C392" s="17" t="s">
        <v>37</v>
      </c>
      <c r="D392" s="17">
        <v>14.52</v>
      </c>
      <c r="E392" s="19">
        <f t="shared" si="29"/>
        <v>20.660098690388786</v>
      </c>
      <c r="F392" s="20">
        <f t="shared" si="30"/>
        <v>20.66</v>
      </c>
      <c r="G392" s="19">
        <f t="shared" si="31"/>
        <v>-9.8690388785627192E-5</v>
      </c>
      <c r="H392" s="41">
        <f t="shared" si="32"/>
        <v>17.074380165289256</v>
      </c>
      <c r="I392" s="48">
        <f t="shared" si="33"/>
        <v>3.5856198347107444</v>
      </c>
    </row>
    <row r="393" spans="1:9" ht="14.25">
      <c r="A393" s="18" t="s">
        <v>850</v>
      </c>
      <c r="B393" s="18" t="s">
        <v>695</v>
      </c>
      <c r="C393" s="17" t="s">
        <v>37</v>
      </c>
      <c r="D393" s="17">
        <v>14.52</v>
      </c>
      <c r="E393" s="19">
        <f t="shared" si="29"/>
        <v>20.660098690388786</v>
      </c>
      <c r="F393" s="20">
        <f t="shared" si="30"/>
        <v>20.66</v>
      </c>
      <c r="G393" s="19">
        <f t="shared" si="31"/>
        <v>-9.8690388785627192E-5</v>
      </c>
      <c r="H393" s="41">
        <f t="shared" si="32"/>
        <v>17.074380165289256</v>
      </c>
      <c r="I393" s="48">
        <f t="shared" si="33"/>
        <v>3.5856198347107444</v>
      </c>
    </row>
    <row r="394" spans="1:9">
      <c r="A394" s="18" t="s">
        <v>851</v>
      </c>
      <c r="B394" s="18" t="s">
        <v>525</v>
      </c>
      <c r="C394" s="17" t="s">
        <v>37</v>
      </c>
      <c r="D394" s="17">
        <v>6.05</v>
      </c>
      <c r="E394" s="19">
        <f t="shared" si="29"/>
        <v>8.6083744543286613</v>
      </c>
      <c r="F394" s="20">
        <f t="shared" si="30"/>
        <v>8.61</v>
      </c>
      <c r="G394" s="19">
        <f t="shared" si="31"/>
        <v>1.6255456713381022E-3</v>
      </c>
      <c r="H394" s="41">
        <f t="shared" si="32"/>
        <v>7.115702479338843</v>
      </c>
      <c r="I394" s="48">
        <f t="shared" si="33"/>
        <v>1.4942975206611564</v>
      </c>
    </row>
    <row r="395" spans="1:9">
      <c r="A395" s="18" t="s">
        <v>852</v>
      </c>
      <c r="B395" s="18" t="s">
        <v>474</v>
      </c>
      <c r="C395" s="17" t="s">
        <v>37</v>
      </c>
      <c r="D395" s="17">
        <v>8.4700000000000006</v>
      </c>
      <c r="E395" s="19">
        <f t="shared" si="29"/>
        <v>12.051724236060126</v>
      </c>
      <c r="F395" s="20">
        <f t="shared" si="30"/>
        <v>12.05</v>
      </c>
      <c r="G395" s="19">
        <f t="shared" si="31"/>
        <v>-1.7242360601255058E-3</v>
      </c>
      <c r="H395" s="41">
        <f t="shared" si="32"/>
        <v>9.9586776859504145</v>
      </c>
      <c r="I395" s="48">
        <f t="shared" si="33"/>
        <v>2.0913223140495862</v>
      </c>
    </row>
    <row r="396" spans="1:9" ht="25.5">
      <c r="A396" s="18">
        <v>32</v>
      </c>
      <c r="B396" s="18" t="s">
        <v>526</v>
      </c>
      <c r="C396" s="42"/>
      <c r="D396" s="43"/>
      <c r="E396" s="19"/>
      <c r="F396" s="20"/>
      <c r="G396" s="19"/>
      <c r="H396" s="41"/>
      <c r="I396" s="48"/>
    </row>
    <row r="397" spans="1:9">
      <c r="A397" s="18" t="s">
        <v>853</v>
      </c>
      <c r="B397" s="18" t="s">
        <v>528</v>
      </c>
      <c r="C397" s="17" t="s">
        <v>198</v>
      </c>
      <c r="D397" s="17">
        <v>2.25</v>
      </c>
      <c r="E397" s="19">
        <f t="shared" si="29"/>
        <v>3.2014615739238823</v>
      </c>
      <c r="F397" s="20">
        <f t="shared" si="30"/>
        <v>3.2</v>
      </c>
      <c r="G397" s="19">
        <f t="shared" si="31"/>
        <v>-1.4615739238821313E-3</v>
      </c>
      <c r="H397" s="41">
        <f t="shared" si="32"/>
        <v>2.6446280991735538</v>
      </c>
      <c r="I397" s="48">
        <f t="shared" si="33"/>
        <v>0.55537190082644639</v>
      </c>
    </row>
    <row r="398" spans="1:9">
      <c r="A398" s="18" t="s">
        <v>854</v>
      </c>
      <c r="B398" s="18" t="s">
        <v>530</v>
      </c>
      <c r="C398" s="17" t="s">
        <v>198</v>
      </c>
      <c r="D398" s="17">
        <v>1.95</v>
      </c>
      <c r="E398" s="19">
        <f t="shared" si="29"/>
        <v>2.7746000307340313</v>
      </c>
      <c r="F398" s="20">
        <f t="shared" si="30"/>
        <v>2.77</v>
      </c>
      <c r="G398" s="19">
        <f t="shared" si="31"/>
        <v>-4.6000307340312574E-3</v>
      </c>
      <c r="H398" s="41">
        <f t="shared" si="32"/>
        <v>2.2892561983471076</v>
      </c>
      <c r="I398" s="48">
        <f t="shared" si="33"/>
        <v>0.48074380165289243</v>
      </c>
    </row>
    <row r="399" spans="1:9">
      <c r="A399" s="18" t="s">
        <v>855</v>
      </c>
      <c r="B399" s="18" t="s">
        <v>532</v>
      </c>
      <c r="C399" s="17" t="s">
        <v>198</v>
      </c>
      <c r="D399" s="17">
        <v>1.79</v>
      </c>
      <c r="E399" s="19">
        <f t="shared" si="29"/>
        <v>2.5469405410327774</v>
      </c>
      <c r="F399" s="20">
        <f t="shared" si="30"/>
        <v>2.5499999999999998</v>
      </c>
      <c r="G399" s="19">
        <f t="shared" si="31"/>
        <v>3.0594589672223726E-3</v>
      </c>
      <c r="H399" s="41">
        <f t="shared" si="32"/>
        <v>2.1074380165289255</v>
      </c>
      <c r="I399" s="48">
        <f t="shared" si="33"/>
        <v>0.44256198347107434</v>
      </c>
    </row>
    <row r="400" spans="1:9">
      <c r="A400" s="18" t="s">
        <v>856</v>
      </c>
      <c r="B400" s="18" t="s">
        <v>533</v>
      </c>
      <c r="C400" s="17" t="s">
        <v>198</v>
      </c>
      <c r="D400" s="17">
        <v>1.61</v>
      </c>
      <c r="E400" s="19">
        <f t="shared" si="29"/>
        <v>2.290823615118867</v>
      </c>
      <c r="F400" s="20">
        <f t="shared" si="30"/>
        <v>2.29</v>
      </c>
      <c r="G400" s="19">
        <f t="shared" si="31"/>
        <v>-8.2361511886697159E-4</v>
      </c>
      <c r="H400" s="41">
        <f t="shared" si="32"/>
        <v>1.8925619834710745</v>
      </c>
      <c r="I400" s="48">
        <f t="shared" si="33"/>
        <v>0.39743801652892552</v>
      </c>
    </row>
    <row r="401" spans="1:9">
      <c r="A401" s="18" t="s">
        <v>857</v>
      </c>
      <c r="B401" s="18" t="s">
        <v>534</v>
      </c>
      <c r="C401" s="17" t="s">
        <v>198</v>
      </c>
      <c r="D401" s="17">
        <v>1.29</v>
      </c>
      <c r="E401" s="19">
        <f t="shared" si="29"/>
        <v>1.8355046357163591</v>
      </c>
      <c r="F401" s="20">
        <f t="shared" si="30"/>
        <v>1.84</v>
      </c>
      <c r="G401" s="19">
        <f t="shared" si="31"/>
        <v>4.4953642836409458E-3</v>
      </c>
      <c r="H401" s="41">
        <f t="shared" si="32"/>
        <v>1.5206611570247934</v>
      </c>
      <c r="I401" s="48">
        <f t="shared" si="33"/>
        <v>0.31933884297520665</v>
      </c>
    </row>
    <row r="402" spans="1:9">
      <c r="A402" s="18" t="s">
        <v>858</v>
      </c>
      <c r="B402" s="18" t="s">
        <v>535</v>
      </c>
      <c r="C402" s="17" t="s">
        <v>198</v>
      </c>
      <c r="D402" s="17">
        <v>0.98</v>
      </c>
      <c r="E402" s="19">
        <f t="shared" si="29"/>
        <v>1.3944143744201798</v>
      </c>
      <c r="F402" s="20">
        <f t="shared" si="30"/>
        <v>1.39</v>
      </c>
      <c r="G402" s="19">
        <f t="shared" si="31"/>
        <v>-4.4143744201798896E-3</v>
      </c>
      <c r="H402" s="41">
        <f t="shared" si="32"/>
        <v>1.1487603305785123</v>
      </c>
      <c r="I402" s="48">
        <f t="shared" si="33"/>
        <v>0.24123966942148756</v>
      </c>
    </row>
    <row r="403" spans="1:9" ht="25.5">
      <c r="A403" s="18">
        <v>33</v>
      </c>
      <c r="B403" s="18" t="s">
        <v>536</v>
      </c>
      <c r="C403" s="17" t="s">
        <v>537</v>
      </c>
      <c r="D403" s="17">
        <v>24.2</v>
      </c>
      <c r="E403" s="19">
        <f t="shared" si="29"/>
        <v>34.433497817314645</v>
      </c>
      <c r="F403" s="20">
        <f t="shared" si="30"/>
        <v>34.43</v>
      </c>
      <c r="G403" s="19">
        <f t="shared" si="31"/>
        <v>-3.4978173146456015E-3</v>
      </c>
      <c r="H403" s="41">
        <f t="shared" si="32"/>
        <v>28.454545454545457</v>
      </c>
      <c r="I403" s="48">
        <f t="shared" si="33"/>
        <v>5.9754545454545429</v>
      </c>
    </row>
    <row r="404" spans="1:9" ht="25.5">
      <c r="A404" s="18">
        <v>34</v>
      </c>
      <c r="B404" s="18" t="s">
        <v>538</v>
      </c>
      <c r="C404" s="17" t="s">
        <v>539</v>
      </c>
      <c r="D404" s="17">
        <v>24.2</v>
      </c>
      <c r="E404" s="19">
        <f t="shared" si="29"/>
        <v>34.433497817314645</v>
      </c>
      <c r="F404" s="20">
        <f t="shared" si="30"/>
        <v>34.43</v>
      </c>
      <c r="G404" s="19">
        <f t="shared" si="31"/>
        <v>-3.4978173146456015E-3</v>
      </c>
      <c r="H404" s="41">
        <f t="shared" si="32"/>
        <v>28.454545454545457</v>
      </c>
      <c r="I404" s="48">
        <f t="shared" si="33"/>
        <v>5.9754545454545429</v>
      </c>
    </row>
    <row r="405" spans="1:9" ht="25.5">
      <c r="A405" s="18">
        <v>35</v>
      </c>
      <c r="B405" s="18" t="s">
        <v>540</v>
      </c>
      <c r="C405" s="17" t="s">
        <v>198</v>
      </c>
      <c r="D405" s="17">
        <v>8</v>
      </c>
      <c r="E405" s="19">
        <f t="shared" si="29"/>
        <v>11.382974485062691</v>
      </c>
      <c r="F405" s="20">
        <f t="shared" si="30"/>
        <v>11.38</v>
      </c>
      <c r="G405" s="19">
        <f t="shared" si="31"/>
        <v>-2.9744850626904906E-3</v>
      </c>
      <c r="H405" s="41">
        <f>F405</f>
        <v>11.38</v>
      </c>
      <c r="I405" s="41">
        <f t="shared" si="33"/>
        <v>0</v>
      </c>
    </row>
    <row r="406" spans="1:9" ht="26.25" customHeight="1">
      <c r="A406" s="18">
        <v>36</v>
      </c>
      <c r="B406" s="18" t="s">
        <v>541</v>
      </c>
      <c r="C406" s="18"/>
      <c r="D406" s="17"/>
      <c r="E406" s="19"/>
      <c r="F406" s="20"/>
      <c r="G406" s="19"/>
      <c r="H406" s="41"/>
      <c r="I406" s="41"/>
    </row>
    <row r="407" spans="1:9" ht="38.25">
      <c r="A407" s="18" t="s">
        <v>859</v>
      </c>
      <c r="B407" s="18" t="s">
        <v>543</v>
      </c>
      <c r="C407" s="17" t="s">
        <v>417</v>
      </c>
      <c r="D407" s="17">
        <v>800</v>
      </c>
      <c r="E407" s="19">
        <f t="shared" si="29"/>
        <v>1138.2974485062691</v>
      </c>
      <c r="F407" s="20">
        <f t="shared" si="30"/>
        <v>1138.3</v>
      </c>
      <c r="G407" s="19">
        <f t="shared" si="31"/>
        <v>2.5514937308344088E-3</v>
      </c>
      <c r="H407" s="41">
        <f t="shared" ref="H407:H469" si="34">F407</f>
        <v>1138.3</v>
      </c>
      <c r="I407" s="41">
        <f t="shared" si="33"/>
        <v>0</v>
      </c>
    </row>
    <row r="408" spans="1:9" ht="38.25">
      <c r="A408" s="18" t="s">
        <v>860</v>
      </c>
      <c r="B408" s="18" t="s">
        <v>545</v>
      </c>
      <c r="C408" s="17" t="s">
        <v>417</v>
      </c>
      <c r="D408" s="17">
        <v>600</v>
      </c>
      <c r="E408" s="19">
        <f t="shared" si="29"/>
        <v>853.72308637970195</v>
      </c>
      <c r="F408" s="20">
        <f t="shared" si="30"/>
        <v>853.72</v>
      </c>
      <c r="G408" s="19">
        <f t="shared" si="31"/>
        <v>-3.0863797019264894E-3</v>
      </c>
      <c r="H408" s="41">
        <f t="shared" si="34"/>
        <v>853.72</v>
      </c>
      <c r="I408" s="41">
        <f t="shared" si="33"/>
        <v>0</v>
      </c>
    </row>
    <row r="409" spans="1:9" ht="38.25">
      <c r="A409" s="18" t="s">
        <v>861</v>
      </c>
      <c r="B409" s="18" t="s">
        <v>547</v>
      </c>
      <c r="C409" s="17" t="s">
        <v>417</v>
      </c>
      <c r="D409" s="17">
        <v>1800</v>
      </c>
      <c r="E409" s="19">
        <f t="shared" si="29"/>
        <v>2561.1692591391056</v>
      </c>
      <c r="F409" s="20">
        <f t="shared" si="30"/>
        <v>2561.17</v>
      </c>
      <c r="G409" s="19">
        <f t="shared" si="31"/>
        <v>7.4086089443881065E-4</v>
      </c>
      <c r="H409" s="41">
        <f t="shared" si="34"/>
        <v>2561.17</v>
      </c>
      <c r="I409" s="41">
        <f t="shared" si="33"/>
        <v>0</v>
      </c>
    </row>
    <row r="410" spans="1:9" ht="38.25">
      <c r="A410" s="18" t="s">
        <v>862</v>
      </c>
      <c r="B410" s="18" t="s">
        <v>548</v>
      </c>
      <c r="C410" s="17" t="s">
        <v>417</v>
      </c>
      <c r="D410" s="17">
        <v>1800</v>
      </c>
      <c r="E410" s="19">
        <f t="shared" si="29"/>
        <v>2561.1692591391056</v>
      </c>
      <c r="F410" s="20">
        <f t="shared" si="30"/>
        <v>2561.17</v>
      </c>
      <c r="G410" s="19">
        <f t="shared" si="31"/>
        <v>7.4086089443881065E-4</v>
      </c>
      <c r="H410" s="41">
        <f t="shared" si="34"/>
        <v>2561.17</v>
      </c>
      <c r="I410" s="41">
        <f t="shared" si="33"/>
        <v>0</v>
      </c>
    </row>
    <row r="411" spans="1:9" ht="38.25">
      <c r="A411" s="18" t="s">
        <v>863</v>
      </c>
      <c r="B411" s="18" t="s">
        <v>549</v>
      </c>
      <c r="C411" s="17" t="s">
        <v>417</v>
      </c>
      <c r="D411" s="17">
        <v>2000</v>
      </c>
      <c r="E411" s="19">
        <f t="shared" si="29"/>
        <v>2845.743621265673</v>
      </c>
      <c r="F411" s="20">
        <f t="shared" si="30"/>
        <v>2845.74</v>
      </c>
      <c r="G411" s="19">
        <f t="shared" si="31"/>
        <v>-3.6212656732459436E-3</v>
      </c>
      <c r="H411" s="41">
        <f t="shared" si="34"/>
        <v>2845.74</v>
      </c>
      <c r="I411" s="41">
        <f t="shared" si="33"/>
        <v>0</v>
      </c>
    </row>
    <row r="412" spans="1:9" ht="38.25">
      <c r="A412" s="18" t="s">
        <v>864</v>
      </c>
      <c r="B412" s="18" t="s">
        <v>550</v>
      </c>
      <c r="C412" s="17" t="s">
        <v>417</v>
      </c>
      <c r="D412" s="17">
        <v>2000</v>
      </c>
      <c r="E412" s="19">
        <f t="shared" si="29"/>
        <v>2845.743621265673</v>
      </c>
      <c r="F412" s="20">
        <f t="shared" si="30"/>
        <v>2845.74</v>
      </c>
      <c r="G412" s="19">
        <f t="shared" si="31"/>
        <v>-3.6212656732459436E-3</v>
      </c>
      <c r="H412" s="41">
        <f t="shared" si="34"/>
        <v>2845.74</v>
      </c>
      <c r="I412" s="41">
        <f t="shared" si="33"/>
        <v>0</v>
      </c>
    </row>
    <row r="413" spans="1:9" ht="38.25">
      <c r="A413" s="18" t="s">
        <v>865</v>
      </c>
      <c r="B413" s="18" t="s">
        <v>551</v>
      </c>
      <c r="C413" s="17" t="s">
        <v>417</v>
      </c>
      <c r="D413" s="17">
        <v>1000</v>
      </c>
      <c r="E413" s="19">
        <f t="shared" si="29"/>
        <v>1422.8718106328365</v>
      </c>
      <c r="F413" s="20">
        <f t="shared" si="30"/>
        <v>1422.87</v>
      </c>
      <c r="G413" s="19">
        <f t="shared" si="31"/>
        <v>-1.8106328366229718E-3</v>
      </c>
      <c r="H413" s="41">
        <f t="shared" si="34"/>
        <v>1422.87</v>
      </c>
      <c r="I413" s="41">
        <f t="shared" si="33"/>
        <v>0</v>
      </c>
    </row>
    <row r="414" spans="1:9" ht="38.25">
      <c r="A414" s="18">
        <v>37</v>
      </c>
      <c r="B414" s="18" t="s">
        <v>552</v>
      </c>
      <c r="C414" s="42"/>
      <c r="D414" s="43"/>
      <c r="E414" s="19"/>
      <c r="F414" s="20"/>
      <c r="G414" s="19"/>
      <c r="H414" s="41"/>
      <c r="I414" s="41"/>
    </row>
    <row r="415" spans="1:9" ht="38.25">
      <c r="A415" s="18" t="s">
        <v>30</v>
      </c>
      <c r="B415" s="18" t="s">
        <v>543</v>
      </c>
      <c r="C415" s="17" t="s">
        <v>417</v>
      </c>
      <c r="D415" s="17">
        <v>200</v>
      </c>
      <c r="E415" s="19">
        <f t="shared" si="29"/>
        <v>284.57436212656728</v>
      </c>
      <c r="F415" s="20">
        <f t="shared" si="30"/>
        <v>284.57</v>
      </c>
      <c r="G415" s="19">
        <f t="shared" si="31"/>
        <v>-4.3621265672868503E-3</v>
      </c>
      <c r="H415" s="41">
        <f t="shared" si="34"/>
        <v>284.57</v>
      </c>
      <c r="I415" s="41">
        <f t="shared" si="33"/>
        <v>0</v>
      </c>
    </row>
    <row r="416" spans="1:9" ht="38.25">
      <c r="A416" s="18" t="s">
        <v>31</v>
      </c>
      <c r="B416" s="18" t="s">
        <v>553</v>
      </c>
      <c r="C416" s="17" t="s">
        <v>417</v>
      </c>
      <c r="D416" s="17">
        <v>1100</v>
      </c>
      <c r="E416" s="19">
        <f t="shared" si="29"/>
        <v>1565.1589916961202</v>
      </c>
      <c r="F416" s="20">
        <f t="shared" si="30"/>
        <v>1565.16</v>
      </c>
      <c r="G416" s="19">
        <f t="shared" si="31"/>
        <v>1.0083038798711641E-3</v>
      </c>
      <c r="H416" s="41">
        <f t="shared" si="34"/>
        <v>1565.16</v>
      </c>
      <c r="I416" s="41">
        <f t="shared" si="33"/>
        <v>0</v>
      </c>
    </row>
    <row r="417" spans="1:9" ht="38.25">
      <c r="A417" s="18" t="s">
        <v>866</v>
      </c>
      <c r="B417" s="18" t="s">
        <v>554</v>
      </c>
      <c r="C417" s="17" t="s">
        <v>417</v>
      </c>
      <c r="D417" s="17">
        <v>200</v>
      </c>
      <c r="E417" s="19">
        <f t="shared" si="29"/>
        <v>284.57436212656728</v>
      </c>
      <c r="F417" s="20">
        <f t="shared" si="30"/>
        <v>284.57</v>
      </c>
      <c r="G417" s="19">
        <f t="shared" si="31"/>
        <v>-4.3621265672868503E-3</v>
      </c>
      <c r="H417" s="41">
        <f t="shared" si="34"/>
        <v>284.57</v>
      </c>
      <c r="I417" s="41">
        <f t="shared" si="33"/>
        <v>0</v>
      </c>
    </row>
    <row r="418" spans="1:9" ht="38.25">
      <c r="A418" s="18">
        <v>38</v>
      </c>
      <c r="B418" s="18" t="s">
        <v>555</v>
      </c>
      <c r="C418" s="17" t="s">
        <v>417</v>
      </c>
      <c r="D418" s="17">
        <v>6000</v>
      </c>
      <c r="E418" s="19">
        <f t="shared" ref="E418:E481" si="35">D418/0.702804</f>
        <v>8537.2308637970182</v>
      </c>
      <c r="F418" s="20">
        <f t="shared" ref="F418:F481" si="36">ROUND(E418,2)</f>
        <v>8537.23</v>
      </c>
      <c r="G418" s="19">
        <f t="shared" ref="G418:G481" si="37">F418-E418</f>
        <v>-8.6379701861005742E-4</v>
      </c>
      <c r="H418" s="41">
        <f t="shared" si="34"/>
        <v>8537.23</v>
      </c>
      <c r="I418" s="41">
        <f t="shared" si="33"/>
        <v>0</v>
      </c>
    </row>
    <row r="419" spans="1:9" ht="39" customHeight="1">
      <c r="A419" s="18">
        <v>39</v>
      </c>
      <c r="B419" s="18" t="s">
        <v>556</v>
      </c>
      <c r="C419" s="17"/>
      <c r="D419" s="39"/>
      <c r="E419" s="19"/>
      <c r="F419" s="20"/>
      <c r="G419" s="19"/>
      <c r="H419" s="41"/>
      <c r="I419" s="41"/>
    </row>
    <row r="420" spans="1:9" ht="38.25">
      <c r="A420" s="18" t="s">
        <v>485</v>
      </c>
      <c r="B420" s="18" t="s">
        <v>543</v>
      </c>
      <c r="C420" s="17" t="s">
        <v>417</v>
      </c>
      <c r="D420" s="17">
        <v>200</v>
      </c>
      <c r="E420" s="19">
        <f t="shared" si="35"/>
        <v>284.57436212656728</v>
      </c>
      <c r="F420" s="20">
        <f t="shared" si="36"/>
        <v>284.57</v>
      </c>
      <c r="G420" s="19">
        <f t="shared" si="37"/>
        <v>-4.3621265672868503E-3</v>
      </c>
      <c r="H420" s="41">
        <f t="shared" si="34"/>
        <v>284.57</v>
      </c>
      <c r="I420" s="41">
        <f t="shared" si="33"/>
        <v>0</v>
      </c>
    </row>
    <row r="421" spans="1:9" ht="38.25">
      <c r="A421" s="18" t="s">
        <v>488</v>
      </c>
      <c r="B421" s="18" t="s">
        <v>553</v>
      </c>
      <c r="C421" s="17" t="s">
        <v>417</v>
      </c>
      <c r="D421" s="17">
        <v>1600</v>
      </c>
      <c r="E421" s="19">
        <f t="shared" si="35"/>
        <v>2276.5948970125382</v>
      </c>
      <c r="F421" s="20">
        <f t="shared" si="36"/>
        <v>2276.59</v>
      </c>
      <c r="G421" s="19">
        <f t="shared" si="37"/>
        <v>-4.8970125380947138E-3</v>
      </c>
      <c r="H421" s="41">
        <f t="shared" si="34"/>
        <v>2276.59</v>
      </c>
      <c r="I421" s="41">
        <f t="shared" si="33"/>
        <v>0</v>
      </c>
    </row>
    <row r="422" spans="1:9" ht="38.25">
      <c r="A422" s="18" t="s">
        <v>490</v>
      </c>
      <c r="B422" s="18" t="s">
        <v>554</v>
      </c>
      <c r="C422" s="17" t="s">
        <v>417</v>
      </c>
      <c r="D422" s="17">
        <v>200</v>
      </c>
      <c r="E422" s="19">
        <f t="shared" si="35"/>
        <v>284.57436212656728</v>
      </c>
      <c r="F422" s="20">
        <f t="shared" si="36"/>
        <v>284.57</v>
      </c>
      <c r="G422" s="19">
        <f t="shared" si="37"/>
        <v>-4.3621265672868503E-3</v>
      </c>
      <c r="H422" s="41">
        <f t="shared" si="34"/>
        <v>284.57</v>
      </c>
      <c r="I422" s="41">
        <f t="shared" si="33"/>
        <v>0</v>
      </c>
    </row>
    <row r="423" spans="1:9" ht="38.25">
      <c r="A423" s="18">
        <v>40</v>
      </c>
      <c r="B423" s="18" t="s">
        <v>557</v>
      </c>
      <c r="C423" s="42"/>
      <c r="D423" s="43"/>
      <c r="E423" s="19"/>
      <c r="F423" s="20"/>
      <c r="G423" s="19"/>
      <c r="H423" s="41"/>
      <c r="I423" s="41"/>
    </row>
    <row r="424" spans="1:9" ht="38.25">
      <c r="A424" s="18" t="s">
        <v>32</v>
      </c>
      <c r="B424" s="18" t="s">
        <v>543</v>
      </c>
      <c r="C424" s="17" t="s">
        <v>417</v>
      </c>
      <c r="D424" s="17">
        <v>200</v>
      </c>
      <c r="E424" s="19">
        <f t="shared" si="35"/>
        <v>284.57436212656728</v>
      </c>
      <c r="F424" s="20">
        <f t="shared" si="36"/>
        <v>284.57</v>
      </c>
      <c r="G424" s="19">
        <f t="shared" si="37"/>
        <v>-4.3621265672868503E-3</v>
      </c>
      <c r="H424" s="41">
        <f t="shared" si="34"/>
        <v>284.57</v>
      </c>
      <c r="I424" s="41">
        <f t="shared" si="33"/>
        <v>0</v>
      </c>
    </row>
    <row r="425" spans="1:9" ht="38.25">
      <c r="A425" s="18" t="s">
        <v>33</v>
      </c>
      <c r="B425" s="18" t="s">
        <v>553</v>
      </c>
      <c r="C425" s="17" t="s">
        <v>417</v>
      </c>
      <c r="D425" s="17">
        <v>1600</v>
      </c>
      <c r="E425" s="19">
        <f t="shared" si="35"/>
        <v>2276.5948970125382</v>
      </c>
      <c r="F425" s="20">
        <f t="shared" si="36"/>
        <v>2276.59</v>
      </c>
      <c r="G425" s="19">
        <f t="shared" si="37"/>
        <v>-4.8970125380947138E-3</v>
      </c>
      <c r="H425" s="41">
        <f t="shared" si="34"/>
        <v>2276.59</v>
      </c>
      <c r="I425" s="41">
        <f t="shared" si="33"/>
        <v>0</v>
      </c>
    </row>
    <row r="426" spans="1:9" ht="38.25">
      <c r="A426" s="18" t="s">
        <v>499</v>
      </c>
      <c r="B426" s="18" t="s">
        <v>554</v>
      </c>
      <c r="C426" s="17" t="s">
        <v>417</v>
      </c>
      <c r="D426" s="17">
        <v>200</v>
      </c>
      <c r="E426" s="19">
        <f t="shared" si="35"/>
        <v>284.57436212656728</v>
      </c>
      <c r="F426" s="20">
        <f t="shared" si="36"/>
        <v>284.57</v>
      </c>
      <c r="G426" s="19">
        <f t="shared" si="37"/>
        <v>-4.3621265672868503E-3</v>
      </c>
      <c r="H426" s="41">
        <f t="shared" si="34"/>
        <v>284.57</v>
      </c>
      <c r="I426" s="41">
        <f t="shared" si="33"/>
        <v>0</v>
      </c>
    </row>
    <row r="427" spans="1:9" ht="38.25">
      <c r="A427" s="18">
        <v>41</v>
      </c>
      <c r="B427" s="18" t="s">
        <v>558</v>
      </c>
      <c r="C427" s="42"/>
      <c r="D427" s="43"/>
      <c r="E427" s="19"/>
      <c r="F427" s="20"/>
      <c r="G427" s="19"/>
      <c r="H427" s="41"/>
      <c r="I427" s="41"/>
    </row>
    <row r="428" spans="1:9" ht="38.25">
      <c r="A428" s="18" t="s">
        <v>504</v>
      </c>
      <c r="B428" s="18" t="s">
        <v>543</v>
      </c>
      <c r="C428" s="17" t="s">
        <v>417</v>
      </c>
      <c r="D428" s="17">
        <v>50</v>
      </c>
      <c r="E428" s="19">
        <f t="shared" si="35"/>
        <v>71.14359053164182</v>
      </c>
      <c r="F428" s="20">
        <f t="shared" si="36"/>
        <v>71.14</v>
      </c>
      <c r="G428" s="19">
        <f t="shared" si="37"/>
        <v>-3.5905316418194388E-3</v>
      </c>
      <c r="H428" s="41">
        <f t="shared" si="34"/>
        <v>71.14</v>
      </c>
      <c r="I428" s="41">
        <f t="shared" ref="I428:I490" si="38">F428-H428</f>
        <v>0</v>
      </c>
    </row>
    <row r="429" spans="1:9" ht="38.25">
      <c r="A429" s="18" t="s">
        <v>506</v>
      </c>
      <c r="B429" s="18" t="s">
        <v>553</v>
      </c>
      <c r="C429" s="17" t="s">
        <v>417</v>
      </c>
      <c r="D429" s="17">
        <v>400</v>
      </c>
      <c r="E429" s="19">
        <f t="shared" si="35"/>
        <v>569.14872425313456</v>
      </c>
      <c r="F429" s="20">
        <f t="shared" si="36"/>
        <v>569.15</v>
      </c>
      <c r="G429" s="19">
        <f t="shared" si="37"/>
        <v>1.2757468654172044E-3</v>
      </c>
      <c r="H429" s="41">
        <f t="shared" si="34"/>
        <v>569.15</v>
      </c>
      <c r="I429" s="41">
        <f t="shared" si="38"/>
        <v>0</v>
      </c>
    </row>
    <row r="430" spans="1:9" ht="38.25">
      <c r="A430" s="18" t="s">
        <v>507</v>
      </c>
      <c r="B430" s="18" t="s">
        <v>554</v>
      </c>
      <c r="C430" s="17" t="s">
        <v>417</v>
      </c>
      <c r="D430" s="17">
        <v>50</v>
      </c>
      <c r="E430" s="19">
        <f t="shared" si="35"/>
        <v>71.14359053164182</v>
      </c>
      <c r="F430" s="20">
        <f t="shared" si="36"/>
        <v>71.14</v>
      </c>
      <c r="G430" s="19">
        <f t="shared" si="37"/>
        <v>-3.5905316418194388E-3</v>
      </c>
      <c r="H430" s="41">
        <f t="shared" si="34"/>
        <v>71.14</v>
      </c>
      <c r="I430" s="41">
        <f t="shared" si="38"/>
        <v>0</v>
      </c>
    </row>
    <row r="431" spans="1:9" ht="38.25">
      <c r="A431" s="18">
        <v>42</v>
      </c>
      <c r="B431" s="18" t="s">
        <v>559</v>
      </c>
      <c r="C431" s="42"/>
      <c r="D431" s="43"/>
      <c r="E431" s="19"/>
      <c r="F431" s="20"/>
      <c r="G431" s="19"/>
      <c r="H431" s="41"/>
      <c r="I431" s="41"/>
    </row>
    <row r="432" spans="1:9" ht="38.25">
      <c r="A432" s="18" t="s">
        <v>521</v>
      </c>
      <c r="B432" s="18" t="s">
        <v>543</v>
      </c>
      <c r="C432" s="17" t="s">
        <v>417</v>
      </c>
      <c r="D432" s="17">
        <v>50</v>
      </c>
      <c r="E432" s="19">
        <f t="shared" si="35"/>
        <v>71.14359053164182</v>
      </c>
      <c r="F432" s="20">
        <f t="shared" si="36"/>
        <v>71.14</v>
      </c>
      <c r="G432" s="19">
        <f t="shared" si="37"/>
        <v>-3.5905316418194388E-3</v>
      </c>
      <c r="H432" s="41">
        <f t="shared" si="34"/>
        <v>71.14</v>
      </c>
      <c r="I432" s="41">
        <f t="shared" si="38"/>
        <v>0</v>
      </c>
    </row>
    <row r="433" spans="1:9" ht="38.25">
      <c r="A433" s="18" t="s">
        <v>522</v>
      </c>
      <c r="B433" s="18" t="s">
        <v>553</v>
      </c>
      <c r="C433" s="17" t="s">
        <v>417</v>
      </c>
      <c r="D433" s="17">
        <v>500</v>
      </c>
      <c r="E433" s="19">
        <f t="shared" si="35"/>
        <v>711.43590531641826</v>
      </c>
      <c r="F433" s="20">
        <f t="shared" si="36"/>
        <v>711.44</v>
      </c>
      <c r="G433" s="19">
        <f t="shared" si="37"/>
        <v>4.0946835817976535E-3</v>
      </c>
      <c r="H433" s="41">
        <f t="shared" si="34"/>
        <v>711.44</v>
      </c>
      <c r="I433" s="41">
        <f t="shared" si="38"/>
        <v>0</v>
      </c>
    </row>
    <row r="434" spans="1:9" ht="38.25">
      <c r="A434" s="18" t="s">
        <v>523</v>
      </c>
      <c r="B434" s="18" t="s">
        <v>554</v>
      </c>
      <c r="C434" s="17" t="s">
        <v>417</v>
      </c>
      <c r="D434" s="17">
        <v>50</v>
      </c>
      <c r="E434" s="19">
        <f t="shared" si="35"/>
        <v>71.14359053164182</v>
      </c>
      <c r="F434" s="20">
        <f t="shared" si="36"/>
        <v>71.14</v>
      </c>
      <c r="G434" s="19">
        <f t="shared" si="37"/>
        <v>-3.5905316418194388E-3</v>
      </c>
      <c r="H434" s="41">
        <f t="shared" si="34"/>
        <v>71.14</v>
      </c>
      <c r="I434" s="41">
        <f t="shared" si="38"/>
        <v>0</v>
      </c>
    </row>
    <row r="435" spans="1:9" ht="38.25">
      <c r="A435" s="18">
        <v>43</v>
      </c>
      <c r="B435" s="18" t="s">
        <v>563</v>
      </c>
      <c r="C435" s="42"/>
      <c r="D435" s="43"/>
      <c r="E435" s="19"/>
      <c r="F435" s="20"/>
      <c r="G435" s="19"/>
      <c r="H435" s="41"/>
      <c r="I435" s="41"/>
    </row>
    <row r="436" spans="1:9" ht="38.25">
      <c r="A436" s="18" t="s">
        <v>527</v>
      </c>
      <c r="B436" s="18" t="s">
        <v>543</v>
      </c>
      <c r="C436" s="17" t="s">
        <v>417</v>
      </c>
      <c r="D436" s="17">
        <v>50</v>
      </c>
      <c r="E436" s="19">
        <f t="shared" si="35"/>
        <v>71.14359053164182</v>
      </c>
      <c r="F436" s="20">
        <f t="shared" si="36"/>
        <v>71.14</v>
      </c>
      <c r="G436" s="19">
        <f t="shared" si="37"/>
        <v>-3.5905316418194388E-3</v>
      </c>
      <c r="H436" s="41">
        <f t="shared" si="34"/>
        <v>71.14</v>
      </c>
      <c r="I436" s="41">
        <f t="shared" si="38"/>
        <v>0</v>
      </c>
    </row>
    <row r="437" spans="1:9" ht="38.25">
      <c r="A437" s="18" t="s">
        <v>529</v>
      </c>
      <c r="B437" s="18" t="s">
        <v>553</v>
      </c>
      <c r="C437" s="17" t="s">
        <v>417</v>
      </c>
      <c r="D437" s="17">
        <v>400</v>
      </c>
      <c r="E437" s="19">
        <f t="shared" si="35"/>
        <v>569.14872425313456</v>
      </c>
      <c r="F437" s="20">
        <f t="shared" si="36"/>
        <v>569.15</v>
      </c>
      <c r="G437" s="19">
        <f t="shared" si="37"/>
        <v>1.2757468654172044E-3</v>
      </c>
      <c r="H437" s="41">
        <f t="shared" si="34"/>
        <v>569.15</v>
      </c>
      <c r="I437" s="41">
        <f t="shared" si="38"/>
        <v>0</v>
      </c>
    </row>
    <row r="438" spans="1:9" ht="38.25">
      <c r="A438" s="18" t="s">
        <v>531</v>
      </c>
      <c r="B438" s="18" t="s">
        <v>554</v>
      </c>
      <c r="C438" s="17" t="s">
        <v>417</v>
      </c>
      <c r="D438" s="17">
        <v>50</v>
      </c>
      <c r="E438" s="19">
        <f t="shared" si="35"/>
        <v>71.14359053164182</v>
      </c>
      <c r="F438" s="20">
        <f t="shared" si="36"/>
        <v>71.14</v>
      </c>
      <c r="G438" s="19">
        <f t="shared" si="37"/>
        <v>-3.5905316418194388E-3</v>
      </c>
      <c r="H438" s="41">
        <f t="shared" si="34"/>
        <v>71.14</v>
      </c>
      <c r="I438" s="41">
        <f t="shared" si="38"/>
        <v>0</v>
      </c>
    </row>
    <row r="439" spans="1:9" ht="25.5">
      <c r="A439" s="18">
        <v>44</v>
      </c>
      <c r="B439" s="18" t="s">
        <v>567</v>
      </c>
      <c r="C439" s="17"/>
      <c r="D439" s="39"/>
      <c r="E439" s="19"/>
      <c r="F439" s="20"/>
      <c r="G439" s="19"/>
      <c r="H439" s="41"/>
      <c r="I439" s="41"/>
    </row>
    <row r="440" spans="1:9" ht="38.25">
      <c r="A440" s="18" t="s">
        <v>867</v>
      </c>
      <c r="B440" s="18" t="s">
        <v>543</v>
      </c>
      <c r="C440" s="17" t="s">
        <v>417</v>
      </c>
      <c r="D440" s="17">
        <v>100</v>
      </c>
      <c r="E440" s="19">
        <f t="shared" si="35"/>
        <v>142.28718106328364</v>
      </c>
      <c r="F440" s="20">
        <f t="shared" si="36"/>
        <v>142.29</v>
      </c>
      <c r="G440" s="19">
        <f t="shared" si="37"/>
        <v>2.8189367163520274E-3</v>
      </c>
      <c r="H440" s="41">
        <f t="shared" si="34"/>
        <v>142.29</v>
      </c>
      <c r="I440" s="41">
        <f t="shared" si="38"/>
        <v>0</v>
      </c>
    </row>
    <row r="441" spans="1:9" ht="38.25">
      <c r="A441" s="18" t="s">
        <v>868</v>
      </c>
      <c r="B441" s="18" t="s">
        <v>545</v>
      </c>
      <c r="C441" s="17" t="s">
        <v>417</v>
      </c>
      <c r="D441" s="17">
        <v>100</v>
      </c>
      <c r="E441" s="19">
        <f t="shared" si="35"/>
        <v>142.28718106328364</v>
      </c>
      <c r="F441" s="20">
        <f t="shared" si="36"/>
        <v>142.29</v>
      </c>
      <c r="G441" s="19">
        <f t="shared" si="37"/>
        <v>2.8189367163520274E-3</v>
      </c>
      <c r="H441" s="41">
        <f t="shared" si="34"/>
        <v>142.29</v>
      </c>
      <c r="I441" s="41">
        <f t="shared" si="38"/>
        <v>0</v>
      </c>
    </row>
    <row r="442" spans="1:9" ht="38.25">
      <c r="A442" s="18" t="s">
        <v>869</v>
      </c>
      <c r="B442" s="18" t="s">
        <v>547</v>
      </c>
      <c r="C442" s="17" t="s">
        <v>417</v>
      </c>
      <c r="D442" s="17">
        <v>100</v>
      </c>
      <c r="E442" s="19">
        <f t="shared" si="35"/>
        <v>142.28718106328364</v>
      </c>
      <c r="F442" s="20">
        <f t="shared" si="36"/>
        <v>142.29</v>
      </c>
      <c r="G442" s="19">
        <f t="shared" si="37"/>
        <v>2.8189367163520274E-3</v>
      </c>
      <c r="H442" s="41">
        <f t="shared" si="34"/>
        <v>142.29</v>
      </c>
      <c r="I442" s="41">
        <f t="shared" si="38"/>
        <v>0</v>
      </c>
    </row>
    <row r="443" spans="1:9" ht="38.25">
      <c r="A443" s="18" t="s">
        <v>870</v>
      </c>
      <c r="B443" s="18" t="s">
        <v>548</v>
      </c>
      <c r="C443" s="17" t="s">
        <v>417</v>
      </c>
      <c r="D443" s="17">
        <v>300</v>
      </c>
      <c r="E443" s="19">
        <f t="shared" si="35"/>
        <v>426.86154318985098</v>
      </c>
      <c r="F443" s="20">
        <f t="shared" si="36"/>
        <v>426.86</v>
      </c>
      <c r="G443" s="19">
        <f t="shared" si="37"/>
        <v>-1.5431898509632447E-3</v>
      </c>
      <c r="H443" s="41">
        <f t="shared" si="34"/>
        <v>426.86</v>
      </c>
      <c r="I443" s="41">
        <f t="shared" si="38"/>
        <v>0</v>
      </c>
    </row>
    <row r="444" spans="1:9" ht="38.25">
      <c r="A444" s="18" t="s">
        <v>871</v>
      </c>
      <c r="B444" s="18" t="s">
        <v>549</v>
      </c>
      <c r="C444" s="17" t="s">
        <v>417</v>
      </c>
      <c r="D444" s="17">
        <v>450</v>
      </c>
      <c r="E444" s="19">
        <f t="shared" si="35"/>
        <v>640.29231478477641</v>
      </c>
      <c r="F444" s="20">
        <f t="shared" si="36"/>
        <v>640.29</v>
      </c>
      <c r="G444" s="19">
        <f t="shared" si="37"/>
        <v>-2.314784776444867E-3</v>
      </c>
      <c r="H444" s="41">
        <f t="shared" si="34"/>
        <v>640.29</v>
      </c>
      <c r="I444" s="41">
        <f t="shared" si="38"/>
        <v>0</v>
      </c>
    </row>
    <row r="445" spans="1:9" ht="38.25">
      <c r="A445" s="18" t="s">
        <v>872</v>
      </c>
      <c r="B445" s="18" t="s">
        <v>550</v>
      </c>
      <c r="C445" s="17" t="s">
        <v>417</v>
      </c>
      <c r="D445" s="17">
        <v>450</v>
      </c>
      <c r="E445" s="19">
        <f t="shared" si="35"/>
        <v>640.29231478477641</v>
      </c>
      <c r="F445" s="20">
        <f t="shared" si="36"/>
        <v>640.29</v>
      </c>
      <c r="G445" s="19">
        <f t="shared" si="37"/>
        <v>-2.314784776444867E-3</v>
      </c>
      <c r="H445" s="41">
        <f t="shared" si="34"/>
        <v>640.29</v>
      </c>
      <c r="I445" s="41">
        <f t="shared" si="38"/>
        <v>0</v>
      </c>
    </row>
    <row r="446" spans="1:9" ht="38.25">
      <c r="A446" s="18" t="s">
        <v>873</v>
      </c>
      <c r="B446" s="18" t="s">
        <v>551</v>
      </c>
      <c r="C446" s="17" t="s">
        <v>417</v>
      </c>
      <c r="D446" s="17">
        <v>100</v>
      </c>
      <c r="E446" s="19">
        <f t="shared" si="35"/>
        <v>142.28718106328364</v>
      </c>
      <c r="F446" s="20">
        <f t="shared" si="36"/>
        <v>142.29</v>
      </c>
      <c r="G446" s="19">
        <f t="shared" si="37"/>
        <v>2.8189367163520274E-3</v>
      </c>
      <c r="H446" s="41">
        <f t="shared" si="34"/>
        <v>142.29</v>
      </c>
      <c r="I446" s="41">
        <f t="shared" si="38"/>
        <v>0</v>
      </c>
    </row>
    <row r="447" spans="1:9" ht="41.25" customHeight="1">
      <c r="A447" s="18">
        <v>45</v>
      </c>
      <c r="B447" s="18" t="s">
        <v>568</v>
      </c>
      <c r="C447" s="18"/>
      <c r="D447" s="17"/>
      <c r="E447" s="19"/>
      <c r="F447" s="20"/>
      <c r="G447" s="19"/>
      <c r="H447" s="41"/>
      <c r="I447" s="41"/>
    </row>
    <row r="448" spans="1:9" ht="38.25">
      <c r="A448" s="18" t="s">
        <v>874</v>
      </c>
      <c r="B448" s="18" t="s">
        <v>543</v>
      </c>
      <c r="C448" s="17" t="s">
        <v>417</v>
      </c>
      <c r="D448" s="17">
        <v>50</v>
      </c>
      <c r="E448" s="19">
        <f t="shared" si="35"/>
        <v>71.14359053164182</v>
      </c>
      <c r="F448" s="20">
        <f t="shared" si="36"/>
        <v>71.14</v>
      </c>
      <c r="G448" s="19">
        <f t="shared" si="37"/>
        <v>-3.5905316418194388E-3</v>
      </c>
      <c r="H448" s="41">
        <f t="shared" si="34"/>
        <v>71.14</v>
      </c>
      <c r="I448" s="41">
        <f t="shared" si="38"/>
        <v>0</v>
      </c>
    </row>
    <row r="449" spans="1:9" ht="38.25">
      <c r="A449" s="18" t="s">
        <v>875</v>
      </c>
      <c r="B449" s="18" t="s">
        <v>553</v>
      </c>
      <c r="C449" s="17" t="s">
        <v>417</v>
      </c>
      <c r="D449" s="17">
        <v>150</v>
      </c>
      <c r="E449" s="19">
        <f t="shared" si="35"/>
        <v>213.43077159492549</v>
      </c>
      <c r="F449" s="20">
        <f t="shared" si="36"/>
        <v>213.43</v>
      </c>
      <c r="G449" s="19">
        <f t="shared" si="37"/>
        <v>-7.7159492548162234E-4</v>
      </c>
      <c r="H449" s="41">
        <f t="shared" si="34"/>
        <v>213.43</v>
      </c>
      <c r="I449" s="41">
        <f t="shared" si="38"/>
        <v>0</v>
      </c>
    </row>
    <row r="450" spans="1:9" ht="38.25">
      <c r="A450" s="18" t="s">
        <v>876</v>
      </c>
      <c r="B450" s="18" t="s">
        <v>554</v>
      </c>
      <c r="C450" s="17" t="s">
        <v>417</v>
      </c>
      <c r="D450" s="17">
        <v>50</v>
      </c>
      <c r="E450" s="19">
        <f t="shared" si="35"/>
        <v>71.14359053164182</v>
      </c>
      <c r="F450" s="20">
        <f t="shared" si="36"/>
        <v>71.14</v>
      </c>
      <c r="G450" s="19">
        <f t="shared" si="37"/>
        <v>-3.5905316418194388E-3</v>
      </c>
      <c r="H450" s="41">
        <f t="shared" si="34"/>
        <v>71.14</v>
      </c>
      <c r="I450" s="41">
        <f t="shared" si="38"/>
        <v>0</v>
      </c>
    </row>
    <row r="451" spans="1:9" ht="22.5" customHeight="1">
      <c r="A451" s="18">
        <v>46</v>
      </c>
      <c r="B451" s="18" t="s">
        <v>569</v>
      </c>
      <c r="C451" s="18"/>
      <c r="D451" s="17"/>
      <c r="E451" s="19"/>
      <c r="F451" s="20"/>
      <c r="G451" s="19"/>
      <c r="H451" s="41"/>
      <c r="I451" s="41"/>
    </row>
    <row r="452" spans="1:9" ht="38.25">
      <c r="A452" s="18" t="s">
        <v>877</v>
      </c>
      <c r="B452" s="18" t="s">
        <v>543</v>
      </c>
      <c r="C452" s="17" t="s">
        <v>417</v>
      </c>
      <c r="D452" s="17">
        <v>50</v>
      </c>
      <c r="E452" s="19">
        <f t="shared" si="35"/>
        <v>71.14359053164182</v>
      </c>
      <c r="F452" s="20">
        <f t="shared" si="36"/>
        <v>71.14</v>
      </c>
      <c r="G452" s="19">
        <f t="shared" si="37"/>
        <v>-3.5905316418194388E-3</v>
      </c>
      <c r="H452" s="41">
        <f t="shared" si="34"/>
        <v>71.14</v>
      </c>
      <c r="I452" s="41">
        <f t="shared" si="38"/>
        <v>0</v>
      </c>
    </row>
    <row r="453" spans="1:9" ht="38.25">
      <c r="A453" s="18" t="s">
        <v>878</v>
      </c>
      <c r="B453" s="18" t="s">
        <v>553</v>
      </c>
      <c r="C453" s="17" t="s">
        <v>417</v>
      </c>
      <c r="D453" s="17">
        <v>400</v>
      </c>
      <c r="E453" s="19">
        <f t="shared" si="35"/>
        <v>569.14872425313456</v>
      </c>
      <c r="F453" s="20">
        <f t="shared" si="36"/>
        <v>569.15</v>
      </c>
      <c r="G453" s="19">
        <f t="shared" si="37"/>
        <v>1.2757468654172044E-3</v>
      </c>
      <c r="H453" s="41">
        <f t="shared" si="34"/>
        <v>569.15</v>
      </c>
      <c r="I453" s="41">
        <f t="shared" si="38"/>
        <v>0</v>
      </c>
    </row>
    <row r="454" spans="1:9" ht="38.25">
      <c r="A454" s="18" t="s">
        <v>879</v>
      </c>
      <c r="B454" s="18" t="s">
        <v>554</v>
      </c>
      <c r="C454" s="17" t="s">
        <v>417</v>
      </c>
      <c r="D454" s="17">
        <v>50</v>
      </c>
      <c r="E454" s="19">
        <f t="shared" si="35"/>
        <v>71.14359053164182</v>
      </c>
      <c r="F454" s="20">
        <f t="shared" si="36"/>
        <v>71.14</v>
      </c>
      <c r="G454" s="19">
        <f t="shared" si="37"/>
        <v>-3.5905316418194388E-3</v>
      </c>
      <c r="H454" s="41">
        <f t="shared" si="34"/>
        <v>71.14</v>
      </c>
      <c r="I454" s="41">
        <f t="shared" si="38"/>
        <v>0</v>
      </c>
    </row>
    <row r="455" spans="1:9" ht="22.5" customHeight="1">
      <c r="A455" s="18">
        <v>47</v>
      </c>
      <c r="B455" s="18" t="s">
        <v>570</v>
      </c>
      <c r="C455" s="18"/>
      <c r="D455" s="17"/>
      <c r="E455" s="19"/>
      <c r="F455" s="20"/>
      <c r="G455" s="19"/>
      <c r="H455" s="41"/>
      <c r="I455" s="41"/>
    </row>
    <row r="456" spans="1:9" ht="38.25">
      <c r="A456" s="18" t="s">
        <v>542</v>
      </c>
      <c r="B456" s="18" t="s">
        <v>543</v>
      </c>
      <c r="C456" s="17" t="s">
        <v>417</v>
      </c>
      <c r="D456" s="17">
        <v>50</v>
      </c>
      <c r="E456" s="19">
        <f t="shared" si="35"/>
        <v>71.14359053164182</v>
      </c>
      <c r="F456" s="20">
        <f t="shared" si="36"/>
        <v>71.14</v>
      </c>
      <c r="G456" s="19">
        <f t="shared" si="37"/>
        <v>-3.5905316418194388E-3</v>
      </c>
      <c r="H456" s="41">
        <f t="shared" si="34"/>
        <v>71.14</v>
      </c>
      <c r="I456" s="41">
        <f t="shared" si="38"/>
        <v>0</v>
      </c>
    </row>
    <row r="457" spans="1:9" ht="38.25">
      <c r="A457" s="18" t="s">
        <v>544</v>
      </c>
      <c r="B457" s="18" t="s">
        <v>553</v>
      </c>
      <c r="C457" s="17" t="s">
        <v>417</v>
      </c>
      <c r="D457" s="17">
        <v>150</v>
      </c>
      <c r="E457" s="19">
        <f t="shared" si="35"/>
        <v>213.43077159492549</v>
      </c>
      <c r="F457" s="20">
        <f t="shared" si="36"/>
        <v>213.43</v>
      </c>
      <c r="G457" s="19">
        <f t="shared" si="37"/>
        <v>-7.7159492548162234E-4</v>
      </c>
      <c r="H457" s="41">
        <f t="shared" si="34"/>
        <v>213.43</v>
      </c>
      <c r="I457" s="41">
        <f t="shared" si="38"/>
        <v>0</v>
      </c>
    </row>
    <row r="458" spans="1:9" ht="38.25">
      <c r="A458" s="18" t="s">
        <v>546</v>
      </c>
      <c r="B458" s="18" t="s">
        <v>554</v>
      </c>
      <c r="C458" s="17" t="s">
        <v>417</v>
      </c>
      <c r="D458" s="17">
        <v>50</v>
      </c>
      <c r="E458" s="19">
        <f t="shared" si="35"/>
        <v>71.14359053164182</v>
      </c>
      <c r="F458" s="20">
        <f t="shared" si="36"/>
        <v>71.14</v>
      </c>
      <c r="G458" s="19">
        <f t="shared" si="37"/>
        <v>-3.5905316418194388E-3</v>
      </c>
      <c r="H458" s="41">
        <f t="shared" si="34"/>
        <v>71.14</v>
      </c>
      <c r="I458" s="41">
        <f t="shared" si="38"/>
        <v>0</v>
      </c>
    </row>
    <row r="459" spans="1:9" ht="51">
      <c r="A459" s="18">
        <v>48</v>
      </c>
      <c r="B459" s="18" t="s">
        <v>571</v>
      </c>
      <c r="C459" s="17" t="s">
        <v>417</v>
      </c>
      <c r="D459" s="17">
        <v>300</v>
      </c>
      <c r="E459" s="19">
        <f t="shared" si="35"/>
        <v>426.86154318985098</v>
      </c>
      <c r="F459" s="20">
        <f t="shared" si="36"/>
        <v>426.86</v>
      </c>
      <c r="G459" s="19">
        <f t="shared" si="37"/>
        <v>-1.5431898509632447E-3</v>
      </c>
      <c r="H459" s="41">
        <f t="shared" si="34"/>
        <v>426.86</v>
      </c>
      <c r="I459" s="41">
        <f t="shared" si="38"/>
        <v>0</v>
      </c>
    </row>
    <row r="460" spans="1:9" ht="51">
      <c r="A460" s="18">
        <v>49</v>
      </c>
      <c r="B460" s="18" t="s">
        <v>572</v>
      </c>
      <c r="C460" s="17" t="s">
        <v>417</v>
      </c>
      <c r="D460" s="17">
        <v>50</v>
      </c>
      <c r="E460" s="19">
        <f t="shared" si="35"/>
        <v>71.14359053164182</v>
      </c>
      <c r="F460" s="20">
        <f t="shared" si="36"/>
        <v>71.14</v>
      </c>
      <c r="G460" s="19">
        <f t="shared" si="37"/>
        <v>-3.5905316418194388E-3</v>
      </c>
      <c r="H460" s="41">
        <f t="shared" si="34"/>
        <v>71.14</v>
      </c>
      <c r="I460" s="41">
        <f t="shared" si="38"/>
        <v>0</v>
      </c>
    </row>
    <row r="461" spans="1:9" ht="51">
      <c r="A461" s="18">
        <v>50</v>
      </c>
      <c r="B461" s="18" t="s">
        <v>573</v>
      </c>
      <c r="C461" s="17" t="s">
        <v>417</v>
      </c>
      <c r="D461" s="17">
        <v>100</v>
      </c>
      <c r="E461" s="19">
        <f t="shared" si="35"/>
        <v>142.28718106328364</v>
      </c>
      <c r="F461" s="20">
        <f t="shared" si="36"/>
        <v>142.29</v>
      </c>
      <c r="G461" s="19">
        <f t="shared" si="37"/>
        <v>2.8189367163520274E-3</v>
      </c>
      <c r="H461" s="41">
        <f t="shared" si="34"/>
        <v>142.29</v>
      </c>
      <c r="I461" s="41">
        <f t="shared" si="38"/>
        <v>0</v>
      </c>
    </row>
    <row r="462" spans="1:9" ht="38.25">
      <c r="A462" s="18">
        <v>51</v>
      </c>
      <c r="B462" s="18" t="s">
        <v>574</v>
      </c>
      <c r="C462" s="17" t="s">
        <v>417</v>
      </c>
      <c r="D462" s="17">
        <v>150</v>
      </c>
      <c r="E462" s="19">
        <f t="shared" si="35"/>
        <v>213.43077159492549</v>
      </c>
      <c r="F462" s="20">
        <f t="shared" si="36"/>
        <v>213.43</v>
      </c>
      <c r="G462" s="19">
        <f t="shared" si="37"/>
        <v>-7.7159492548162234E-4</v>
      </c>
      <c r="H462" s="41">
        <f t="shared" si="34"/>
        <v>213.43</v>
      </c>
      <c r="I462" s="41">
        <f t="shared" si="38"/>
        <v>0</v>
      </c>
    </row>
    <row r="463" spans="1:9" ht="38.25">
      <c r="A463" s="18">
        <v>52</v>
      </c>
      <c r="B463" s="18" t="s">
        <v>575</v>
      </c>
      <c r="C463" s="17" t="s">
        <v>417</v>
      </c>
      <c r="D463" s="17">
        <v>500</v>
      </c>
      <c r="E463" s="19">
        <f t="shared" si="35"/>
        <v>711.43590531641826</v>
      </c>
      <c r="F463" s="20">
        <f t="shared" si="36"/>
        <v>711.44</v>
      </c>
      <c r="G463" s="19">
        <f t="shared" si="37"/>
        <v>4.0946835817976535E-3</v>
      </c>
      <c r="H463" s="41">
        <f t="shared" si="34"/>
        <v>711.44</v>
      </c>
      <c r="I463" s="41">
        <f t="shared" si="38"/>
        <v>0</v>
      </c>
    </row>
    <row r="464" spans="1:9" ht="25.5">
      <c r="A464" s="18">
        <v>53</v>
      </c>
      <c r="B464" s="18" t="s">
        <v>576</v>
      </c>
      <c r="C464" s="42"/>
      <c r="D464" s="43"/>
      <c r="E464" s="19"/>
      <c r="F464" s="20"/>
      <c r="G464" s="19"/>
      <c r="H464" s="41"/>
      <c r="I464" s="41"/>
    </row>
    <row r="465" spans="1:9" ht="38.25">
      <c r="A465" s="18" t="s">
        <v>560</v>
      </c>
      <c r="B465" s="18" t="s">
        <v>543</v>
      </c>
      <c r="C465" s="17" t="s">
        <v>417</v>
      </c>
      <c r="D465" s="17">
        <v>100</v>
      </c>
      <c r="E465" s="19">
        <f t="shared" si="35"/>
        <v>142.28718106328364</v>
      </c>
      <c r="F465" s="20">
        <f t="shared" si="36"/>
        <v>142.29</v>
      </c>
      <c r="G465" s="19">
        <f t="shared" si="37"/>
        <v>2.8189367163520274E-3</v>
      </c>
      <c r="H465" s="41">
        <f t="shared" si="34"/>
        <v>142.29</v>
      </c>
      <c r="I465" s="41">
        <f t="shared" si="38"/>
        <v>0</v>
      </c>
    </row>
    <row r="466" spans="1:9" ht="38.25">
      <c r="A466" s="18" t="s">
        <v>561</v>
      </c>
      <c r="B466" s="18" t="s">
        <v>577</v>
      </c>
      <c r="C466" s="17" t="s">
        <v>417</v>
      </c>
      <c r="D466" s="17">
        <v>2800</v>
      </c>
      <c r="E466" s="19">
        <f t="shared" si="35"/>
        <v>3984.0410697719421</v>
      </c>
      <c r="F466" s="20">
        <f t="shared" si="36"/>
        <v>3984.04</v>
      </c>
      <c r="G466" s="19">
        <f t="shared" si="37"/>
        <v>-1.0697719421841612E-3</v>
      </c>
      <c r="H466" s="41">
        <f t="shared" si="34"/>
        <v>3984.04</v>
      </c>
      <c r="I466" s="41">
        <f t="shared" si="38"/>
        <v>0</v>
      </c>
    </row>
    <row r="467" spans="1:9" ht="38.25">
      <c r="A467" s="18" t="s">
        <v>562</v>
      </c>
      <c r="B467" s="18" t="s">
        <v>554</v>
      </c>
      <c r="C467" s="17" t="s">
        <v>417</v>
      </c>
      <c r="D467" s="17">
        <v>100</v>
      </c>
      <c r="E467" s="19">
        <f t="shared" si="35"/>
        <v>142.28718106328364</v>
      </c>
      <c r="F467" s="20">
        <f t="shared" si="36"/>
        <v>142.29</v>
      </c>
      <c r="G467" s="19">
        <f t="shared" si="37"/>
        <v>2.8189367163520274E-3</v>
      </c>
      <c r="H467" s="41">
        <f t="shared" si="34"/>
        <v>142.29</v>
      </c>
      <c r="I467" s="41">
        <f t="shared" si="38"/>
        <v>0</v>
      </c>
    </row>
    <row r="468" spans="1:9" ht="25.5">
      <c r="A468" s="18">
        <v>54</v>
      </c>
      <c r="B468" s="18" t="s">
        <v>578</v>
      </c>
      <c r="C468" s="42"/>
      <c r="D468" s="43"/>
      <c r="E468" s="19"/>
      <c r="F468" s="20"/>
      <c r="G468" s="19"/>
      <c r="H468" s="41">
        <f t="shared" si="34"/>
        <v>0</v>
      </c>
      <c r="I468" s="41">
        <f t="shared" si="38"/>
        <v>0</v>
      </c>
    </row>
    <row r="469" spans="1:9" ht="38.25">
      <c r="A469" s="18" t="s">
        <v>564</v>
      </c>
      <c r="B469" s="18" t="s">
        <v>543</v>
      </c>
      <c r="C469" s="17" t="s">
        <v>417</v>
      </c>
      <c r="D469" s="17">
        <v>50</v>
      </c>
      <c r="E469" s="19">
        <f t="shared" si="35"/>
        <v>71.14359053164182</v>
      </c>
      <c r="F469" s="20">
        <f t="shared" si="36"/>
        <v>71.14</v>
      </c>
      <c r="G469" s="19">
        <f t="shared" si="37"/>
        <v>-3.5905316418194388E-3</v>
      </c>
      <c r="H469" s="41">
        <f t="shared" si="34"/>
        <v>71.14</v>
      </c>
      <c r="I469" s="41">
        <f t="shared" si="38"/>
        <v>0</v>
      </c>
    </row>
    <row r="470" spans="1:9" ht="38.25">
      <c r="A470" s="18" t="s">
        <v>565</v>
      </c>
      <c r="B470" s="18" t="s">
        <v>581</v>
      </c>
      <c r="C470" s="17" t="s">
        <v>417</v>
      </c>
      <c r="D470" s="17">
        <v>400</v>
      </c>
      <c r="E470" s="19">
        <f t="shared" si="35"/>
        <v>569.14872425313456</v>
      </c>
      <c r="F470" s="20">
        <f t="shared" si="36"/>
        <v>569.15</v>
      </c>
      <c r="G470" s="19">
        <f t="shared" si="37"/>
        <v>1.2757468654172044E-3</v>
      </c>
      <c r="H470" s="41">
        <f t="shared" ref="H470:H532" si="39">F470</f>
        <v>569.15</v>
      </c>
      <c r="I470" s="41">
        <f t="shared" si="38"/>
        <v>0</v>
      </c>
    </row>
    <row r="471" spans="1:9" ht="38.25">
      <c r="A471" s="18" t="s">
        <v>566</v>
      </c>
      <c r="B471" s="18" t="s">
        <v>554</v>
      </c>
      <c r="C471" s="17" t="s">
        <v>417</v>
      </c>
      <c r="D471" s="17">
        <v>50</v>
      </c>
      <c r="E471" s="19">
        <f t="shared" si="35"/>
        <v>71.14359053164182</v>
      </c>
      <c r="F471" s="20">
        <f t="shared" si="36"/>
        <v>71.14</v>
      </c>
      <c r="G471" s="19">
        <f t="shared" si="37"/>
        <v>-3.5905316418194388E-3</v>
      </c>
      <c r="H471" s="41">
        <f t="shared" si="39"/>
        <v>71.14</v>
      </c>
      <c r="I471" s="41">
        <f t="shared" si="38"/>
        <v>0</v>
      </c>
    </row>
    <row r="472" spans="1:9" ht="38.25">
      <c r="A472" s="18">
        <v>55</v>
      </c>
      <c r="B472" s="18" t="s">
        <v>582</v>
      </c>
      <c r="C472" s="17" t="s">
        <v>417</v>
      </c>
      <c r="D472" s="17">
        <v>100</v>
      </c>
      <c r="E472" s="19">
        <f t="shared" si="35"/>
        <v>142.28718106328364</v>
      </c>
      <c r="F472" s="20">
        <f t="shared" si="36"/>
        <v>142.29</v>
      </c>
      <c r="G472" s="19">
        <f t="shared" si="37"/>
        <v>2.8189367163520274E-3</v>
      </c>
      <c r="H472" s="41">
        <f t="shared" si="39"/>
        <v>142.29</v>
      </c>
      <c r="I472" s="41">
        <f t="shared" si="38"/>
        <v>0</v>
      </c>
    </row>
    <row r="473" spans="1:9" ht="38.25">
      <c r="A473" s="18">
        <v>56</v>
      </c>
      <c r="B473" s="18" t="s">
        <v>583</v>
      </c>
      <c r="C473" s="17" t="s">
        <v>417</v>
      </c>
      <c r="D473" s="17">
        <v>300</v>
      </c>
      <c r="E473" s="19">
        <f t="shared" si="35"/>
        <v>426.86154318985098</v>
      </c>
      <c r="F473" s="20">
        <f t="shared" si="36"/>
        <v>426.86</v>
      </c>
      <c r="G473" s="19">
        <f t="shared" si="37"/>
        <v>-1.5431898509632447E-3</v>
      </c>
      <c r="H473" s="41">
        <f t="shared" si="39"/>
        <v>426.86</v>
      </c>
      <c r="I473" s="41">
        <f t="shared" si="38"/>
        <v>0</v>
      </c>
    </row>
    <row r="474" spans="1:9" ht="38.25">
      <c r="A474" s="18">
        <v>57</v>
      </c>
      <c r="B474" s="18" t="s">
        <v>584</v>
      </c>
      <c r="C474" s="17" t="s">
        <v>417</v>
      </c>
      <c r="D474" s="17">
        <v>100</v>
      </c>
      <c r="E474" s="19">
        <f t="shared" si="35"/>
        <v>142.28718106328364</v>
      </c>
      <c r="F474" s="20">
        <f t="shared" si="36"/>
        <v>142.29</v>
      </c>
      <c r="G474" s="19">
        <f t="shared" si="37"/>
        <v>2.8189367163520274E-3</v>
      </c>
      <c r="H474" s="41">
        <f t="shared" si="39"/>
        <v>142.29</v>
      </c>
      <c r="I474" s="41">
        <f t="shared" si="38"/>
        <v>0</v>
      </c>
    </row>
    <row r="475" spans="1:9" ht="38.25">
      <c r="A475" s="18">
        <v>58</v>
      </c>
      <c r="B475" s="18" t="s">
        <v>585</v>
      </c>
      <c r="C475" s="17" t="s">
        <v>417</v>
      </c>
      <c r="D475" s="17">
        <v>50</v>
      </c>
      <c r="E475" s="19">
        <f t="shared" si="35"/>
        <v>71.14359053164182</v>
      </c>
      <c r="F475" s="20">
        <f t="shared" si="36"/>
        <v>71.14</v>
      </c>
      <c r="G475" s="19">
        <f t="shared" si="37"/>
        <v>-3.5905316418194388E-3</v>
      </c>
      <c r="H475" s="41">
        <f t="shared" si="39"/>
        <v>71.14</v>
      </c>
      <c r="I475" s="41">
        <f t="shared" si="38"/>
        <v>0</v>
      </c>
    </row>
    <row r="476" spans="1:9" ht="38.25">
      <c r="A476" s="18">
        <v>59</v>
      </c>
      <c r="B476" s="18" t="s">
        <v>586</v>
      </c>
      <c r="C476" s="17" t="s">
        <v>587</v>
      </c>
      <c r="D476" s="17">
        <v>50</v>
      </c>
      <c r="E476" s="19">
        <f t="shared" si="35"/>
        <v>71.14359053164182</v>
      </c>
      <c r="F476" s="20">
        <f t="shared" si="36"/>
        <v>71.14</v>
      </c>
      <c r="G476" s="19">
        <f t="shared" si="37"/>
        <v>-3.5905316418194388E-3</v>
      </c>
      <c r="H476" s="41">
        <f t="shared" si="39"/>
        <v>71.14</v>
      </c>
      <c r="I476" s="41">
        <f t="shared" si="38"/>
        <v>0</v>
      </c>
    </row>
    <row r="477" spans="1:9" ht="25.5">
      <c r="A477" s="18">
        <v>60</v>
      </c>
      <c r="B477" s="18" t="s">
        <v>588</v>
      </c>
      <c r="C477" s="17" t="s">
        <v>587</v>
      </c>
      <c r="D477" s="17">
        <v>25</v>
      </c>
      <c r="E477" s="19">
        <f t="shared" si="35"/>
        <v>35.57179526582091</v>
      </c>
      <c r="F477" s="20">
        <f t="shared" si="36"/>
        <v>35.57</v>
      </c>
      <c r="G477" s="19">
        <f t="shared" si="37"/>
        <v>-1.7952658209097194E-3</v>
      </c>
      <c r="H477" s="41">
        <f t="shared" si="39"/>
        <v>35.57</v>
      </c>
      <c r="I477" s="41">
        <f t="shared" si="38"/>
        <v>0</v>
      </c>
    </row>
    <row r="478" spans="1:9" ht="38.25">
      <c r="A478" s="49">
        <v>61</v>
      </c>
      <c r="B478" s="18" t="s">
        <v>589</v>
      </c>
      <c r="C478" s="17" t="s">
        <v>417</v>
      </c>
      <c r="D478" s="17">
        <v>500</v>
      </c>
      <c r="E478" s="19">
        <f t="shared" si="35"/>
        <v>711.43590531641826</v>
      </c>
      <c r="F478" s="20">
        <f t="shared" si="36"/>
        <v>711.44</v>
      </c>
      <c r="G478" s="19">
        <f t="shared" si="37"/>
        <v>4.0946835817976535E-3</v>
      </c>
      <c r="H478" s="41">
        <f t="shared" si="39"/>
        <v>711.44</v>
      </c>
      <c r="I478" s="41">
        <f t="shared" si="38"/>
        <v>0</v>
      </c>
    </row>
    <row r="479" spans="1:9" ht="38.25">
      <c r="A479" s="49">
        <v>62</v>
      </c>
      <c r="B479" s="18" t="s">
        <v>590</v>
      </c>
      <c r="C479" s="17" t="s">
        <v>417</v>
      </c>
      <c r="D479" s="17">
        <v>100</v>
      </c>
      <c r="E479" s="19">
        <f t="shared" si="35"/>
        <v>142.28718106328364</v>
      </c>
      <c r="F479" s="20">
        <f t="shared" si="36"/>
        <v>142.29</v>
      </c>
      <c r="G479" s="19">
        <f t="shared" si="37"/>
        <v>2.8189367163520274E-3</v>
      </c>
      <c r="H479" s="41">
        <f t="shared" si="39"/>
        <v>142.29</v>
      </c>
      <c r="I479" s="41">
        <f t="shared" si="38"/>
        <v>0</v>
      </c>
    </row>
    <row r="480" spans="1:9" ht="63.75">
      <c r="A480" s="49">
        <v>63</v>
      </c>
      <c r="B480" s="18" t="s">
        <v>591</v>
      </c>
      <c r="C480" s="17" t="s">
        <v>592</v>
      </c>
      <c r="D480" s="17">
        <v>100</v>
      </c>
      <c r="E480" s="19">
        <f t="shared" si="35"/>
        <v>142.28718106328364</v>
      </c>
      <c r="F480" s="20">
        <f t="shared" si="36"/>
        <v>142.29</v>
      </c>
      <c r="G480" s="19">
        <f t="shared" si="37"/>
        <v>2.8189367163520274E-3</v>
      </c>
      <c r="H480" s="41">
        <f t="shared" si="39"/>
        <v>142.29</v>
      </c>
      <c r="I480" s="41">
        <f t="shared" si="38"/>
        <v>0</v>
      </c>
    </row>
    <row r="481" spans="1:9" ht="38.25">
      <c r="A481" s="49">
        <v>64</v>
      </c>
      <c r="B481" s="18" t="s">
        <v>593</v>
      </c>
      <c r="C481" s="17" t="s">
        <v>592</v>
      </c>
      <c r="D481" s="17">
        <v>500</v>
      </c>
      <c r="E481" s="19">
        <f t="shared" si="35"/>
        <v>711.43590531641826</v>
      </c>
      <c r="F481" s="20">
        <f t="shared" si="36"/>
        <v>711.44</v>
      </c>
      <c r="G481" s="19">
        <f t="shared" si="37"/>
        <v>4.0946835817976535E-3</v>
      </c>
      <c r="H481" s="41">
        <f t="shared" si="39"/>
        <v>711.44</v>
      </c>
      <c r="I481" s="41">
        <f t="shared" si="38"/>
        <v>0</v>
      </c>
    </row>
    <row r="482" spans="1:9" ht="51">
      <c r="A482" s="49">
        <v>65</v>
      </c>
      <c r="B482" s="18" t="s">
        <v>594</v>
      </c>
      <c r="C482" s="42"/>
      <c r="D482" s="43"/>
      <c r="E482" s="19"/>
      <c r="F482" s="20"/>
      <c r="G482" s="19"/>
      <c r="H482" s="41"/>
      <c r="I482" s="41"/>
    </row>
    <row r="483" spans="1:9" ht="38.25">
      <c r="A483" s="49" t="s">
        <v>579</v>
      </c>
      <c r="B483" s="18" t="s">
        <v>595</v>
      </c>
      <c r="C483" s="17" t="s">
        <v>592</v>
      </c>
      <c r="D483" s="17">
        <v>200</v>
      </c>
      <c r="E483" s="19">
        <f t="shared" ref="E483:E539" si="40">D483/0.702804</f>
        <v>284.57436212656728</v>
      </c>
      <c r="F483" s="20">
        <f t="shared" ref="F483:F539" si="41">ROUND(E483,2)</f>
        <v>284.57</v>
      </c>
      <c r="G483" s="19">
        <f t="shared" ref="G483:G539" si="42">F483-E483</f>
        <v>-4.3621265672868503E-3</v>
      </c>
      <c r="H483" s="41">
        <f t="shared" si="39"/>
        <v>284.57</v>
      </c>
      <c r="I483" s="41">
        <f t="shared" si="38"/>
        <v>0</v>
      </c>
    </row>
    <row r="484" spans="1:9" ht="38.25">
      <c r="A484" s="49" t="s">
        <v>580</v>
      </c>
      <c r="B484" s="18" t="s">
        <v>596</v>
      </c>
      <c r="C484" s="17" t="s">
        <v>592</v>
      </c>
      <c r="D484" s="17">
        <v>400</v>
      </c>
      <c r="E484" s="19">
        <f t="shared" si="40"/>
        <v>569.14872425313456</v>
      </c>
      <c r="F484" s="20">
        <f t="shared" si="41"/>
        <v>569.15</v>
      </c>
      <c r="G484" s="19">
        <f t="shared" si="42"/>
        <v>1.2757468654172044E-3</v>
      </c>
      <c r="H484" s="41">
        <f t="shared" si="39"/>
        <v>569.15</v>
      </c>
      <c r="I484" s="41">
        <f t="shared" si="38"/>
        <v>0</v>
      </c>
    </row>
    <row r="485" spans="1:9" ht="38.25">
      <c r="A485" s="49">
        <v>66</v>
      </c>
      <c r="B485" s="18" t="s">
        <v>597</v>
      </c>
      <c r="C485" s="17" t="s">
        <v>592</v>
      </c>
      <c r="D485" s="17">
        <v>200</v>
      </c>
      <c r="E485" s="19">
        <f t="shared" si="40"/>
        <v>284.57436212656728</v>
      </c>
      <c r="F485" s="20">
        <f t="shared" si="41"/>
        <v>284.57</v>
      </c>
      <c r="G485" s="19">
        <f t="shared" si="42"/>
        <v>-4.3621265672868503E-3</v>
      </c>
      <c r="H485" s="41">
        <f t="shared" si="39"/>
        <v>284.57</v>
      </c>
      <c r="I485" s="41">
        <f t="shared" si="38"/>
        <v>0</v>
      </c>
    </row>
    <row r="486" spans="1:9" ht="63.75">
      <c r="A486" s="49">
        <v>67</v>
      </c>
      <c r="B486" s="18" t="s">
        <v>598</v>
      </c>
      <c r="C486" s="42"/>
      <c r="D486" s="43"/>
      <c r="E486" s="19"/>
      <c r="F486" s="20"/>
      <c r="G486" s="19"/>
      <c r="H486" s="41">
        <f t="shared" si="39"/>
        <v>0</v>
      </c>
      <c r="I486" s="41">
        <f t="shared" si="38"/>
        <v>0</v>
      </c>
    </row>
    <row r="487" spans="1:9" ht="38.25">
      <c r="A487" s="49" t="s">
        <v>880</v>
      </c>
      <c r="B487" s="18" t="s">
        <v>543</v>
      </c>
      <c r="C487" s="17" t="s">
        <v>417</v>
      </c>
      <c r="D487" s="17">
        <v>400</v>
      </c>
      <c r="E487" s="19">
        <f t="shared" si="40"/>
        <v>569.14872425313456</v>
      </c>
      <c r="F487" s="20">
        <f t="shared" si="41"/>
        <v>569.15</v>
      </c>
      <c r="G487" s="19">
        <f t="shared" si="42"/>
        <v>1.2757468654172044E-3</v>
      </c>
      <c r="H487" s="41">
        <f t="shared" si="39"/>
        <v>569.15</v>
      </c>
      <c r="I487" s="41">
        <f t="shared" si="38"/>
        <v>0</v>
      </c>
    </row>
    <row r="488" spans="1:9" ht="38.25">
      <c r="A488" s="49" t="s">
        <v>881</v>
      </c>
      <c r="B488" s="18" t="s">
        <v>545</v>
      </c>
      <c r="C488" s="17" t="s">
        <v>417</v>
      </c>
      <c r="D488" s="17">
        <v>400</v>
      </c>
      <c r="E488" s="19">
        <f t="shared" si="40"/>
        <v>569.14872425313456</v>
      </c>
      <c r="F488" s="20">
        <f t="shared" si="41"/>
        <v>569.15</v>
      </c>
      <c r="G488" s="19">
        <f t="shared" si="42"/>
        <v>1.2757468654172044E-3</v>
      </c>
      <c r="H488" s="41">
        <f t="shared" si="39"/>
        <v>569.15</v>
      </c>
      <c r="I488" s="41">
        <f t="shared" si="38"/>
        <v>0</v>
      </c>
    </row>
    <row r="489" spans="1:9" ht="38.25">
      <c r="A489" s="49" t="s">
        <v>882</v>
      </c>
      <c r="B489" s="18" t="s">
        <v>547</v>
      </c>
      <c r="C489" s="17" t="s">
        <v>417</v>
      </c>
      <c r="D489" s="17">
        <v>1000</v>
      </c>
      <c r="E489" s="19">
        <f t="shared" si="40"/>
        <v>1422.8718106328365</v>
      </c>
      <c r="F489" s="20">
        <f t="shared" si="41"/>
        <v>1422.87</v>
      </c>
      <c r="G489" s="19">
        <f t="shared" si="42"/>
        <v>-1.8106328366229718E-3</v>
      </c>
      <c r="H489" s="41">
        <f t="shared" si="39"/>
        <v>1422.87</v>
      </c>
      <c r="I489" s="41">
        <f t="shared" si="38"/>
        <v>0</v>
      </c>
    </row>
    <row r="490" spans="1:9" ht="38.25">
      <c r="A490" s="49" t="s">
        <v>883</v>
      </c>
      <c r="B490" s="18" t="s">
        <v>601</v>
      </c>
      <c r="C490" s="17" t="s">
        <v>417</v>
      </c>
      <c r="D490" s="17">
        <v>1000</v>
      </c>
      <c r="E490" s="19">
        <f t="shared" si="40"/>
        <v>1422.8718106328365</v>
      </c>
      <c r="F490" s="20">
        <f t="shared" si="41"/>
        <v>1422.87</v>
      </c>
      <c r="G490" s="19">
        <f t="shared" si="42"/>
        <v>-1.8106328366229718E-3</v>
      </c>
      <c r="H490" s="41">
        <f t="shared" si="39"/>
        <v>1422.87</v>
      </c>
      <c r="I490" s="41">
        <f t="shared" si="38"/>
        <v>0</v>
      </c>
    </row>
    <row r="491" spans="1:9" ht="38.25">
      <c r="A491" s="49" t="s">
        <v>884</v>
      </c>
      <c r="B491" s="18" t="s">
        <v>549</v>
      </c>
      <c r="C491" s="17" t="s">
        <v>417</v>
      </c>
      <c r="D491" s="17">
        <v>1200</v>
      </c>
      <c r="E491" s="19">
        <f t="shared" si="40"/>
        <v>1707.4461727594039</v>
      </c>
      <c r="F491" s="20">
        <f t="shared" si="41"/>
        <v>1707.45</v>
      </c>
      <c r="G491" s="19">
        <f t="shared" si="42"/>
        <v>3.8272405961379263E-3</v>
      </c>
      <c r="H491" s="41">
        <f t="shared" si="39"/>
        <v>1707.45</v>
      </c>
      <c r="I491" s="41">
        <f t="shared" ref="I491:I554" si="43">F491-H491</f>
        <v>0</v>
      </c>
    </row>
    <row r="492" spans="1:9" ht="38.25">
      <c r="A492" s="49" t="s">
        <v>885</v>
      </c>
      <c r="B492" s="18" t="s">
        <v>550</v>
      </c>
      <c r="C492" s="17" t="s">
        <v>417</v>
      </c>
      <c r="D492" s="17">
        <v>1200</v>
      </c>
      <c r="E492" s="19">
        <f t="shared" si="40"/>
        <v>1707.4461727594039</v>
      </c>
      <c r="F492" s="20">
        <f t="shared" si="41"/>
        <v>1707.45</v>
      </c>
      <c r="G492" s="19">
        <f t="shared" si="42"/>
        <v>3.8272405961379263E-3</v>
      </c>
      <c r="H492" s="41">
        <f t="shared" si="39"/>
        <v>1707.45</v>
      </c>
      <c r="I492" s="41">
        <f t="shared" si="43"/>
        <v>0</v>
      </c>
    </row>
    <row r="493" spans="1:9" ht="38.25">
      <c r="A493" s="49" t="s">
        <v>886</v>
      </c>
      <c r="B493" s="18" t="s">
        <v>551</v>
      </c>
      <c r="C493" s="17" t="s">
        <v>417</v>
      </c>
      <c r="D493" s="17">
        <v>800</v>
      </c>
      <c r="E493" s="19">
        <f t="shared" si="40"/>
        <v>1138.2974485062691</v>
      </c>
      <c r="F493" s="20">
        <f t="shared" si="41"/>
        <v>1138.3</v>
      </c>
      <c r="G493" s="19">
        <f t="shared" si="42"/>
        <v>2.5514937308344088E-3</v>
      </c>
      <c r="H493" s="41">
        <f t="shared" si="39"/>
        <v>1138.3</v>
      </c>
      <c r="I493" s="41">
        <f t="shared" si="43"/>
        <v>0</v>
      </c>
    </row>
    <row r="494" spans="1:9" ht="76.5">
      <c r="A494" s="49">
        <v>68</v>
      </c>
      <c r="B494" s="18" t="s">
        <v>602</v>
      </c>
      <c r="C494" s="42"/>
      <c r="D494" s="43"/>
      <c r="E494" s="19"/>
      <c r="F494" s="20"/>
      <c r="G494" s="19"/>
      <c r="H494" s="41"/>
      <c r="I494" s="41"/>
    </row>
    <row r="495" spans="1:9" ht="38.25">
      <c r="A495" s="49" t="s">
        <v>887</v>
      </c>
      <c r="B495" s="18" t="s">
        <v>543</v>
      </c>
      <c r="C495" s="17" t="s">
        <v>417</v>
      </c>
      <c r="D495" s="17">
        <v>50</v>
      </c>
      <c r="E495" s="19">
        <f t="shared" si="40"/>
        <v>71.14359053164182</v>
      </c>
      <c r="F495" s="20">
        <f t="shared" si="41"/>
        <v>71.14</v>
      </c>
      <c r="G495" s="19">
        <f t="shared" si="42"/>
        <v>-3.5905316418194388E-3</v>
      </c>
      <c r="H495" s="41">
        <f t="shared" si="39"/>
        <v>71.14</v>
      </c>
      <c r="I495" s="41">
        <f t="shared" si="43"/>
        <v>0</v>
      </c>
    </row>
    <row r="496" spans="1:9" ht="38.25">
      <c r="A496" s="49" t="s">
        <v>888</v>
      </c>
      <c r="B496" s="18" t="s">
        <v>553</v>
      </c>
      <c r="C496" s="17" t="s">
        <v>417</v>
      </c>
      <c r="D496" s="17">
        <v>400</v>
      </c>
      <c r="E496" s="19">
        <f t="shared" si="40"/>
        <v>569.14872425313456</v>
      </c>
      <c r="F496" s="20">
        <f t="shared" si="41"/>
        <v>569.15</v>
      </c>
      <c r="G496" s="19">
        <f t="shared" si="42"/>
        <v>1.2757468654172044E-3</v>
      </c>
      <c r="H496" s="41">
        <f t="shared" si="39"/>
        <v>569.15</v>
      </c>
      <c r="I496" s="41">
        <f t="shared" si="43"/>
        <v>0</v>
      </c>
    </row>
    <row r="497" spans="1:9" ht="38.25">
      <c r="A497" s="49" t="s">
        <v>889</v>
      </c>
      <c r="B497" s="18" t="s">
        <v>554</v>
      </c>
      <c r="C497" s="17" t="s">
        <v>417</v>
      </c>
      <c r="D497" s="17">
        <v>50</v>
      </c>
      <c r="E497" s="19">
        <f t="shared" si="40"/>
        <v>71.14359053164182</v>
      </c>
      <c r="F497" s="20">
        <f t="shared" si="41"/>
        <v>71.14</v>
      </c>
      <c r="G497" s="19">
        <f t="shared" si="42"/>
        <v>-3.5905316418194388E-3</v>
      </c>
      <c r="H497" s="41">
        <f t="shared" si="39"/>
        <v>71.14</v>
      </c>
      <c r="I497" s="41">
        <f t="shared" si="43"/>
        <v>0</v>
      </c>
    </row>
    <row r="498" spans="1:9" ht="76.5">
      <c r="A498" s="49">
        <v>69</v>
      </c>
      <c r="B498" s="18" t="s">
        <v>603</v>
      </c>
      <c r="C498" s="42"/>
      <c r="D498" s="43"/>
      <c r="E498" s="19"/>
      <c r="F498" s="20"/>
      <c r="G498" s="19"/>
      <c r="H498" s="41"/>
      <c r="I498" s="41"/>
    </row>
    <row r="499" spans="1:9" ht="38.25">
      <c r="A499" s="49" t="s">
        <v>890</v>
      </c>
      <c r="B499" s="18" t="s">
        <v>543</v>
      </c>
      <c r="C499" s="17" t="s">
        <v>417</v>
      </c>
      <c r="D499" s="17">
        <v>100</v>
      </c>
      <c r="E499" s="19">
        <f t="shared" si="40"/>
        <v>142.28718106328364</v>
      </c>
      <c r="F499" s="20">
        <f t="shared" si="41"/>
        <v>142.29</v>
      </c>
      <c r="G499" s="19">
        <f t="shared" si="42"/>
        <v>2.8189367163520274E-3</v>
      </c>
      <c r="H499" s="41">
        <f t="shared" si="39"/>
        <v>142.29</v>
      </c>
      <c r="I499" s="41">
        <f t="shared" si="43"/>
        <v>0</v>
      </c>
    </row>
    <row r="500" spans="1:9" ht="38.25">
      <c r="A500" s="49" t="s">
        <v>891</v>
      </c>
      <c r="B500" s="18" t="s">
        <v>553</v>
      </c>
      <c r="C500" s="17" t="s">
        <v>417</v>
      </c>
      <c r="D500" s="17">
        <v>800</v>
      </c>
      <c r="E500" s="19">
        <f t="shared" si="40"/>
        <v>1138.2974485062691</v>
      </c>
      <c r="F500" s="20">
        <f t="shared" si="41"/>
        <v>1138.3</v>
      </c>
      <c r="G500" s="19">
        <f t="shared" si="42"/>
        <v>2.5514937308344088E-3</v>
      </c>
      <c r="H500" s="41">
        <f t="shared" si="39"/>
        <v>1138.3</v>
      </c>
      <c r="I500" s="41">
        <f t="shared" si="43"/>
        <v>0</v>
      </c>
    </row>
    <row r="501" spans="1:9" ht="38.25">
      <c r="A501" s="49" t="s">
        <v>892</v>
      </c>
      <c r="B501" s="18" t="s">
        <v>554</v>
      </c>
      <c r="C501" s="17" t="s">
        <v>417</v>
      </c>
      <c r="D501" s="17">
        <v>100</v>
      </c>
      <c r="E501" s="19">
        <f t="shared" si="40"/>
        <v>142.28718106328364</v>
      </c>
      <c r="F501" s="20">
        <f t="shared" si="41"/>
        <v>142.29</v>
      </c>
      <c r="G501" s="19">
        <f t="shared" si="42"/>
        <v>2.8189367163520274E-3</v>
      </c>
      <c r="H501" s="41">
        <f t="shared" si="39"/>
        <v>142.29</v>
      </c>
      <c r="I501" s="41">
        <f t="shared" si="43"/>
        <v>0</v>
      </c>
    </row>
    <row r="502" spans="1:9" ht="25.5">
      <c r="A502" s="49">
        <v>70</v>
      </c>
      <c r="B502" s="18" t="s">
        <v>604</v>
      </c>
      <c r="C502" s="42"/>
      <c r="D502" s="43"/>
      <c r="E502" s="19"/>
      <c r="F502" s="20"/>
      <c r="G502" s="19"/>
      <c r="H502" s="41"/>
      <c r="I502" s="41"/>
    </row>
    <row r="503" spans="1:9" ht="38.25">
      <c r="A503" s="49" t="s">
        <v>893</v>
      </c>
      <c r="B503" s="18" t="s">
        <v>605</v>
      </c>
      <c r="C503" s="42"/>
      <c r="D503" s="43"/>
      <c r="E503" s="19"/>
      <c r="F503" s="20"/>
      <c r="G503" s="19"/>
      <c r="H503" s="41"/>
      <c r="I503" s="41"/>
    </row>
    <row r="504" spans="1:9" ht="25.5">
      <c r="A504" s="49" t="s">
        <v>894</v>
      </c>
      <c r="B504" s="18" t="s">
        <v>543</v>
      </c>
      <c r="C504" s="17" t="s">
        <v>426</v>
      </c>
      <c r="D504" s="17">
        <v>3600</v>
      </c>
      <c r="E504" s="19">
        <f t="shared" si="40"/>
        <v>5122.3385182782113</v>
      </c>
      <c r="F504" s="20">
        <f t="shared" si="41"/>
        <v>5122.34</v>
      </c>
      <c r="G504" s="19">
        <f t="shared" si="42"/>
        <v>1.4817217888776213E-3</v>
      </c>
      <c r="H504" s="41">
        <f t="shared" si="39"/>
        <v>5122.34</v>
      </c>
      <c r="I504" s="41">
        <f t="shared" si="43"/>
        <v>0</v>
      </c>
    </row>
    <row r="505" spans="1:9" ht="25.5">
      <c r="A505" s="49" t="s">
        <v>895</v>
      </c>
      <c r="B505" s="18" t="s">
        <v>545</v>
      </c>
      <c r="C505" s="17" t="s">
        <v>426</v>
      </c>
      <c r="D505" s="17">
        <v>2700</v>
      </c>
      <c r="E505" s="19">
        <f t="shared" si="40"/>
        <v>3841.7538887086585</v>
      </c>
      <c r="F505" s="20">
        <f t="shared" si="41"/>
        <v>3841.75</v>
      </c>
      <c r="G505" s="19">
        <f t="shared" si="42"/>
        <v>-3.8887086584509234E-3</v>
      </c>
      <c r="H505" s="41">
        <f t="shared" si="39"/>
        <v>3841.75</v>
      </c>
      <c r="I505" s="41">
        <f t="shared" si="43"/>
        <v>0</v>
      </c>
    </row>
    <row r="506" spans="1:9" ht="25.5">
      <c r="A506" s="49" t="s">
        <v>896</v>
      </c>
      <c r="B506" s="18" t="s">
        <v>547</v>
      </c>
      <c r="C506" s="18" t="s">
        <v>426</v>
      </c>
      <c r="D506" s="17">
        <v>8100</v>
      </c>
      <c r="E506" s="19">
        <f t="shared" si="40"/>
        <v>11525.261666125976</v>
      </c>
      <c r="F506" s="20">
        <f t="shared" si="41"/>
        <v>11525.26</v>
      </c>
      <c r="G506" s="19">
        <f t="shared" si="42"/>
        <v>-1.6661259760439862E-3</v>
      </c>
      <c r="H506" s="41">
        <f t="shared" si="39"/>
        <v>11525.26</v>
      </c>
      <c r="I506" s="41">
        <f t="shared" si="43"/>
        <v>0</v>
      </c>
    </row>
    <row r="507" spans="1:9" ht="25.5">
      <c r="A507" s="49" t="s">
        <v>897</v>
      </c>
      <c r="B507" s="18" t="s">
        <v>548</v>
      </c>
      <c r="C507" s="18" t="s">
        <v>426</v>
      </c>
      <c r="D507" s="17">
        <v>8100</v>
      </c>
      <c r="E507" s="19">
        <f t="shared" si="40"/>
        <v>11525.261666125976</v>
      </c>
      <c r="F507" s="20">
        <f t="shared" si="41"/>
        <v>11525.26</v>
      </c>
      <c r="G507" s="19">
        <f t="shared" si="42"/>
        <v>-1.6661259760439862E-3</v>
      </c>
      <c r="H507" s="41">
        <f t="shared" si="39"/>
        <v>11525.26</v>
      </c>
      <c r="I507" s="41">
        <f t="shared" si="43"/>
        <v>0</v>
      </c>
    </row>
    <row r="508" spans="1:9" ht="25.5">
      <c r="A508" s="49" t="s">
        <v>898</v>
      </c>
      <c r="B508" s="18" t="s">
        <v>549</v>
      </c>
      <c r="C508" s="17" t="s">
        <v>426</v>
      </c>
      <c r="D508" s="17">
        <v>9000</v>
      </c>
      <c r="E508" s="19">
        <f t="shared" si="40"/>
        <v>12805.846295695528</v>
      </c>
      <c r="F508" s="20">
        <f t="shared" si="41"/>
        <v>12805.85</v>
      </c>
      <c r="G508" s="19">
        <f t="shared" si="42"/>
        <v>3.7043044721940532E-3</v>
      </c>
      <c r="H508" s="41">
        <f t="shared" si="39"/>
        <v>12805.85</v>
      </c>
      <c r="I508" s="41">
        <f t="shared" si="43"/>
        <v>0</v>
      </c>
    </row>
    <row r="509" spans="1:9" ht="25.5">
      <c r="A509" s="49" t="s">
        <v>899</v>
      </c>
      <c r="B509" s="18" t="s">
        <v>550</v>
      </c>
      <c r="C509" s="17" t="s">
        <v>426</v>
      </c>
      <c r="D509" s="17">
        <v>9000</v>
      </c>
      <c r="E509" s="19">
        <f t="shared" si="40"/>
        <v>12805.846295695528</v>
      </c>
      <c r="F509" s="20">
        <f t="shared" si="41"/>
        <v>12805.85</v>
      </c>
      <c r="G509" s="19">
        <f t="shared" si="42"/>
        <v>3.7043044721940532E-3</v>
      </c>
      <c r="H509" s="41">
        <f t="shared" si="39"/>
        <v>12805.85</v>
      </c>
      <c r="I509" s="41">
        <f t="shared" si="43"/>
        <v>0</v>
      </c>
    </row>
    <row r="510" spans="1:9" ht="25.5">
      <c r="A510" s="49" t="s">
        <v>900</v>
      </c>
      <c r="B510" s="18" t="s">
        <v>551</v>
      </c>
      <c r="C510" s="17" t="s">
        <v>426</v>
      </c>
      <c r="D510" s="17">
        <v>1000</v>
      </c>
      <c r="E510" s="19">
        <f t="shared" si="40"/>
        <v>1422.8718106328365</v>
      </c>
      <c r="F510" s="20">
        <f t="shared" si="41"/>
        <v>1422.87</v>
      </c>
      <c r="G510" s="19">
        <f t="shared" si="42"/>
        <v>-1.8106328366229718E-3</v>
      </c>
      <c r="H510" s="41">
        <f t="shared" si="39"/>
        <v>1422.87</v>
      </c>
      <c r="I510" s="41">
        <f t="shared" si="43"/>
        <v>0</v>
      </c>
    </row>
    <row r="511" spans="1:9" ht="25.5">
      <c r="A511" s="49" t="s">
        <v>901</v>
      </c>
      <c r="B511" s="18" t="s">
        <v>606</v>
      </c>
      <c r="C511" s="42"/>
      <c r="D511" s="43"/>
      <c r="E511" s="19"/>
      <c r="F511" s="20"/>
      <c r="G511" s="19"/>
      <c r="H511" s="41"/>
      <c r="I511" s="41"/>
    </row>
    <row r="512" spans="1:9" ht="25.5">
      <c r="A512" s="49" t="s">
        <v>902</v>
      </c>
      <c r="B512" s="18" t="s">
        <v>543</v>
      </c>
      <c r="C512" s="17" t="s">
        <v>426</v>
      </c>
      <c r="D512" s="17">
        <v>1800</v>
      </c>
      <c r="E512" s="19">
        <f t="shared" si="40"/>
        <v>2561.1692591391056</v>
      </c>
      <c r="F512" s="20">
        <f t="shared" si="41"/>
        <v>2561.17</v>
      </c>
      <c r="G512" s="19">
        <f t="shared" si="42"/>
        <v>7.4086089443881065E-4</v>
      </c>
      <c r="H512" s="41">
        <f t="shared" si="39"/>
        <v>2561.17</v>
      </c>
      <c r="I512" s="41">
        <f t="shared" si="43"/>
        <v>0</v>
      </c>
    </row>
    <row r="513" spans="1:9" ht="25.5">
      <c r="A513" s="49" t="s">
        <v>903</v>
      </c>
      <c r="B513" s="18" t="s">
        <v>545</v>
      </c>
      <c r="C513" s="17" t="s">
        <v>426</v>
      </c>
      <c r="D513" s="17">
        <v>1300</v>
      </c>
      <c r="E513" s="19">
        <f t="shared" si="40"/>
        <v>1849.7333538226874</v>
      </c>
      <c r="F513" s="20">
        <f t="shared" si="41"/>
        <v>1849.73</v>
      </c>
      <c r="G513" s="19">
        <f t="shared" si="42"/>
        <v>-3.3538226873588428E-3</v>
      </c>
      <c r="H513" s="41">
        <f t="shared" si="39"/>
        <v>1849.73</v>
      </c>
      <c r="I513" s="41">
        <f t="shared" si="43"/>
        <v>0</v>
      </c>
    </row>
    <row r="514" spans="1:9" ht="25.5">
      <c r="A514" s="49" t="s">
        <v>904</v>
      </c>
      <c r="B514" s="18" t="s">
        <v>547</v>
      </c>
      <c r="C514" s="18" t="s">
        <v>426</v>
      </c>
      <c r="D514" s="17">
        <v>4100</v>
      </c>
      <c r="E514" s="19">
        <f t="shared" si="40"/>
        <v>5833.7744235946293</v>
      </c>
      <c r="F514" s="20">
        <f t="shared" si="41"/>
        <v>5833.77</v>
      </c>
      <c r="G514" s="19">
        <f t="shared" si="42"/>
        <v>-4.4235946288608829E-3</v>
      </c>
      <c r="H514" s="41">
        <f t="shared" si="39"/>
        <v>5833.77</v>
      </c>
      <c r="I514" s="41">
        <f t="shared" si="43"/>
        <v>0</v>
      </c>
    </row>
    <row r="515" spans="1:9" ht="25.5">
      <c r="A515" s="49" t="s">
        <v>905</v>
      </c>
      <c r="B515" s="18" t="s">
        <v>548</v>
      </c>
      <c r="C515" s="18" t="s">
        <v>426</v>
      </c>
      <c r="D515" s="17">
        <v>4100</v>
      </c>
      <c r="E515" s="19">
        <f t="shared" si="40"/>
        <v>5833.7744235946293</v>
      </c>
      <c r="F515" s="20">
        <f t="shared" si="41"/>
        <v>5833.77</v>
      </c>
      <c r="G515" s="19">
        <f t="shared" si="42"/>
        <v>-4.4235946288608829E-3</v>
      </c>
      <c r="H515" s="41">
        <f t="shared" si="39"/>
        <v>5833.77</v>
      </c>
      <c r="I515" s="41">
        <f t="shared" si="43"/>
        <v>0</v>
      </c>
    </row>
    <row r="516" spans="1:9" ht="25.5">
      <c r="A516" s="49" t="s">
        <v>906</v>
      </c>
      <c r="B516" s="18" t="s">
        <v>549</v>
      </c>
      <c r="C516" s="17" t="s">
        <v>426</v>
      </c>
      <c r="D516" s="17">
        <v>4500</v>
      </c>
      <c r="E516" s="19">
        <f t="shared" si="40"/>
        <v>6402.9231478477641</v>
      </c>
      <c r="F516" s="20">
        <f t="shared" si="41"/>
        <v>6402.92</v>
      </c>
      <c r="G516" s="19">
        <f t="shared" si="42"/>
        <v>-3.1478477640121127E-3</v>
      </c>
      <c r="H516" s="41">
        <f t="shared" si="39"/>
        <v>6402.92</v>
      </c>
      <c r="I516" s="41">
        <f t="shared" si="43"/>
        <v>0</v>
      </c>
    </row>
    <row r="517" spans="1:9" ht="25.5">
      <c r="A517" s="49" t="s">
        <v>907</v>
      </c>
      <c r="B517" s="18" t="s">
        <v>550</v>
      </c>
      <c r="C517" s="17" t="s">
        <v>426</v>
      </c>
      <c r="D517" s="17">
        <v>4500</v>
      </c>
      <c r="E517" s="19">
        <f t="shared" si="40"/>
        <v>6402.9231478477641</v>
      </c>
      <c r="F517" s="20">
        <f t="shared" si="41"/>
        <v>6402.92</v>
      </c>
      <c r="G517" s="19">
        <f t="shared" si="42"/>
        <v>-3.1478477640121127E-3</v>
      </c>
      <c r="H517" s="41">
        <f t="shared" si="39"/>
        <v>6402.92</v>
      </c>
      <c r="I517" s="41">
        <f t="shared" si="43"/>
        <v>0</v>
      </c>
    </row>
    <row r="518" spans="1:9" ht="25.5">
      <c r="A518" s="49" t="s">
        <v>908</v>
      </c>
      <c r="B518" s="18" t="s">
        <v>551</v>
      </c>
      <c r="C518" s="17" t="s">
        <v>426</v>
      </c>
      <c r="D518" s="17">
        <v>500</v>
      </c>
      <c r="E518" s="19">
        <f t="shared" si="40"/>
        <v>711.43590531641826</v>
      </c>
      <c r="F518" s="20">
        <f t="shared" si="41"/>
        <v>711.44</v>
      </c>
      <c r="G518" s="19">
        <f t="shared" si="42"/>
        <v>4.0946835817976535E-3</v>
      </c>
      <c r="H518" s="41">
        <f t="shared" si="39"/>
        <v>711.44</v>
      </c>
      <c r="I518" s="41">
        <f t="shared" si="43"/>
        <v>0</v>
      </c>
    </row>
    <row r="519" spans="1:9" ht="38.25">
      <c r="A519" s="49">
        <v>71</v>
      </c>
      <c r="B519" s="18" t="s">
        <v>607</v>
      </c>
      <c r="C519" s="42"/>
      <c r="D519" s="43"/>
      <c r="E519" s="19"/>
      <c r="F519" s="20"/>
      <c r="G519" s="19"/>
      <c r="H519" s="41"/>
      <c r="I519" s="41"/>
    </row>
    <row r="520" spans="1:9" ht="89.25">
      <c r="A520" s="49" t="s">
        <v>909</v>
      </c>
      <c r="B520" s="18" t="s">
        <v>608</v>
      </c>
      <c r="C520" s="17" t="s">
        <v>609</v>
      </c>
      <c r="D520" s="17">
        <v>2000</v>
      </c>
      <c r="E520" s="19">
        <f t="shared" si="40"/>
        <v>2845.743621265673</v>
      </c>
      <c r="F520" s="20">
        <f t="shared" si="41"/>
        <v>2845.74</v>
      </c>
      <c r="G520" s="19">
        <f t="shared" si="42"/>
        <v>-3.6212656732459436E-3</v>
      </c>
      <c r="H520" s="41">
        <f t="shared" si="39"/>
        <v>2845.74</v>
      </c>
      <c r="I520" s="41">
        <f t="shared" si="43"/>
        <v>0</v>
      </c>
    </row>
    <row r="521" spans="1:9" ht="25.5">
      <c r="A521" s="49" t="s">
        <v>910</v>
      </c>
      <c r="B521" s="18" t="s">
        <v>610</v>
      </c>
      <c r="C521" s="17" t="s">
        <v>426</v>
      </c>
      <c r="D521" s="17">
        <v>3000</v>
      </c>
      <c r="E521" s="19">
        <f t="shared" si="40"/>
        <v>4268.6154318985091</v>
      </c>
      <c r="F521" s="20">
        <f t="shared" si="41"/>
        <v>4268.62</v>
      </c>
      <c r="G521" s="19">
        <f t="shared" si="42"/>
        <v>4.5681014908041107E-3</v>
      </c>
      <c r="H521" s="41">
        <f t="shared" si="39"/>
        <v>4268.62</v>
      </c>
      <c r="I521" s="41">
        <f t="shared" si="43"/>
        <v>0</v>
      </c>
    </row>
    <row r="522" spans="1:9">
      <c r="A522" s="49" t="s">
        <v>911</v>
      </c>
      <c r="B522" s="18" t="s">
        <v>611</v>
      </c>
      <c r="C522" s="17" t="s">
        <v>612</v>
      </c>
      <c r="D522" s="17">
        <v>200</v>
      </c>
      <c r="E522" s="19">
        <f t="shared" si="40"/>
        <v>284.57436212656728</v>
      </c>
      <c r="F522" s="20">
        <f t="shared" si="41"/>
        <v>284.57</v>
      </c>
      <c r="G522" s="19">
        <f t="shared" si="42"/>
        <v>-4.3621265672868503E-3</v>
      </c>
      <c r="H522" s="41">
        <f t="shared" si="39"/>
        <v>284.57</v>
      </c>
      <c r="I522" s="41">
        <f t="shared" si="43"/>
        <v>0</v>
      </c>
    </row>
    <row r="523" spans="1:9" ht="76.5">
      <c r="A523" s="49">
        <v>71.400000000000006</v>
      </c>
      <c r="B523" s="18" t="s">
        <v>613</v>
      </c>
      <c r="C523" s="17" t="s">
        <v>614</v>
      </c>
      <c r="D523" s="17">
        <v>500</v>
      </c>
      <c r="E523" s="19">
        <f t="shared" si="40"/>
        <v>711.43590531641826</v>
      </c>
      <c r="F523" s="20">
        <f t="shared" si="41"/>
        <v>711.44</v>
      </c>
      <c r="G523" s="19">
        <f t="shared" si="42"/>
        <v>4.0946835817976535E-3</v>
      </c>
      <c r="H523" s="41">
        <f t="shared" si="39"/>
        <v>711.44</v>
      </c>
      <c r="I523" s="41">
        <f t="shared" si="43"/>
        <v>0</v>
      </c>
    </row>
    <row r="524" spans="1:9" ht="25.5">
      <c r="A524" s="49">
        <v>72</v>
      </c>
      <c r="B524" s="18" t="s">
        <v>615</v>
      </c>
      <c r="C524" s="42"/>
      <c r="D524" s="43"/>
      <c r="E524" s="19"/>
      <c r="F524" s="20"/>
      <c r="G524" s="19"/>
      <c r="H524" s="41"/>
      <c r="I524" s="41"/>
    </row>
    <row r="525" spans="1:9" ht="38.25">
      <c r="A525" s="49" t="s">
        <v>912</v>
      </c>
      <c r="B525" s="18" t="s">
        <v>605</v>
      </c>
      <c r="C525" s="42"/>
      <c r="D525" s="43"/>
      <c r="E525" s="19"/>
      <c r="F525" s="20"/>
      <c r="G525" s="19"/>
      <c r="H525" s="41"/>
      <c r="I525" s="41"/>
    </row>
    <row r="526" spans="1:9" ht="25.5">
      <c r="A526" s="49" t="s">
        <v>913</v>
      </c>
      <c r="B526" s="18" t="s">
        <v>543</v>
      </c>
      <c r="C526" s="17" t="s">
        <v>426</v>
      </c>
      <c r="D526" s="17">
        <v>1800</v>
      </c>
      <c r="E526" s="19">
        <f t="shared" si="40"/>
        <v>2561.1692591391056</v>
      </c>
      <c r="F526" s="20">
        <f t="shared" si="41"/>
        <v>2561.17</v>
      </c>
      <c r="G526" s="19">
        <f t="shared" si="42"/>
        <v>7.4086089443881065E-4</v>
      </c>
      <c r="H526" s="41">
        <f t="shared" si="39"/>
        <v>2561.17</v>
      </c>
      <c r="I526" s="41">
        <f t="shared" si="43"/>
        <v>0</v>
      </c>
    </row>
    <row r="527" spans="1:9" ht="25.5">
      <c r="A527" s="49" t="s">
        <v>914</v>
      </c>
      <c r="B527" s="18" t="s">
        <v>545</v>
      </c>
      <c r="C527" s="17" t="s">
        <v>426</v>
      </c>
      <c r="D527" s="17">
        <v>1300</v>
      </c>
      <c r="E527" s="19">
        <f t="shared" si="40"/>
        <v>1849.7333538226874</v>
      </c>
      <c r="F527" s="20">
        <f t="shared" si="41"/>
        <v>1849.73</v>
      </c>
      <c r="G527" s="19">
        <f t="shared" si="42"/>
        <v>-3.3538226873588428E-3</v>
      </c>
      <c r="H527" s="41">
        <f t="shared" si="39"/>
        <v>1849.73</v>
      </c>
      <c r="I527" s="41">
        <f t="shared" si="43"/>
        <v>0</v>
      </c>
    </row>
    <row r="528" spans="1:9" ht="25.5">
      <c r="A528" s="49" t="s">
        <v>915</v>
      </c>
      <c r="B528" s="18" t="s">
        <v>547</v>
      </c>
      <c r="C528" s="17" t="s">
        <v>426</v>
      </c>
      <c r="D528" s="17">
        <v>4100</v>
      </c>
      <c r="E528" s="19">
        <f t="shared" si="40"/>
        <v>5833.7744235946293</v>
      </c>
      <c r="F528" s="20">
        <f t="shared" si="41"/>
        <v>5833.77</v>
      </c>
      <c r="G528" s="19">
        <f t="shared" si="42"/>
        <v>-4.4235946288608829E-3</v>
      </c>
      <c r="H528" s="41">
        <f t="shared" si="39"/>
        <v>5833.77</v>
      </c>
      <c r="I528" s="41">
        <f t="shared" si="43"/>
        <v>0</v>
      </c>
    </row>
    <row r="529" spans="1:9" ht="25.5">
      <c r="A529" s="49" t="s">
        <v>916</v>
      </c>
      <c r="B529" s="18" t="s">
        <v>548</v>
      </c>
      <c r="C529" s="17" t="s">
        <v>426</v>
      </c>
      <c r="D529" s="17">
        <v>4100</v>
      </c>
      <c r="E529" s="19">
        <f t="shared" si="40"/>
        <v>5833.7744235946293</v>
      </c>
      <c r="F529" s="20">
        <f t="shared" si="41"/>
        <v>5833.77</v>
      </c>
      <c r="G529" s="19">
        <f t="shared" si="42"/>
        <v>-4.4235946288608829E-3</v>
      </c>
      <c r="H529" s="41">
        <f t="shared" si="39"/>
        <v>5833.77</v>
      </c>
      <c r="I529" s="41">
        <f t="shared" si="43"/>
        <v>0</v>
      </c>
    </row>
    <row r="530" spans="1:9" ht="25.5">
      <c r="A530" s="49" t="s">
        <v>917</v>
      </c>
      <c r="B530" s="18" t="s">
        <v>549</v>
      </c>
      <c r="C530" s="17" t="s">
        <v>426</v>
      </c>
      <c r="D530" s="17">
        <v>4500</v>
      </c>
      <c r="E530" s="19">
        <f t="shared" si="40"/>
        <v>6402.9231478477641</v>
      </c>
      <c r="F530" s="20">
        <f t="shared" si="41"/>
        <v>6402.92</v>
      </c>
      <c r="G530" s="19">
        <f t="shared" si="42"/>
        <v>-3.1478477640121127E-3</v>
      </c>
      <c r="H530" s="41">
        <f t="shared" si="39"/>
        <v>6402.92</v>
      </c>
      <c r="I530" s="41">
        <f t="shared" si="43"/>
        <v>0</v>
      </c>
    </row>
    <row r="531" spans="1:9" ht="25.5">
      <c r="A531" s="49" t="s">
        <v>918</v>
      </c>
      <c r="B531" s="18" t="s">
        <v>550</v>
      </c>
      <c r="C531" s="17" t="s">
        <v>426</v>
      </c>
      <c r="D531" s="17">
        <v>4500</v>
      </c>
      <c r="E531" s="19">
        <f t="shared" si="40"/>
        <v>6402.9231478477641</v>
      </c>
      <c r="F531" s="20">
        <f t="shared" si="41"/>
        <v>6402.92</v>
      </c>
      <c r="G531" s="19">
        <f t="shared" si="42"/>
        <v>-3.1478477640121127E-3</v>
      </c>
      <c r="H531" s="41">
        <f t="shared" si="39"/>
        <v>6402.92</v>
      </c>
      <c r="I531" s="41">
        <f t="shared" si="43"/>
        <v>0</v>
      </c>
    </row>
    <row r="532" spans="1:9" ht="25.5">
      <c r="A532" s="49" t="s">
        <v>919</v>
      </c>
      <c r="B532" s="18" t="s">
        <v>551</v>
      </c>
      <c r="C532" s="17" t="s">
        <v>426</v>
      </c>
      <c r="D532" s="17">
        <v>500</v>
      </c>
      <c r="E532" s="19">
        <f t="shared" si="40"/>
        <v>711.43590531641826</v>
      </c>
      <c r="F532" s="20">
        <f t="shared" si="41"/>
        <v>711.44</v>
      </c>
      <c r="G532" s="19">
        <f t="shared" si="42"/>
        <v>4.0946835817976535E-3</v>
      </c>
      <c r="H532" s="41">
        <f t="shared" si="39"/>
        <v>711.44</v>
      </c>
      <c r="I532" s="41">
        <f t="shared" si="43"/>
        <v>0</v>
      </c>
    </row>
    <row r="533" spans="1:9" ht="25.5">
      <c r="A533" s="49" t="s">
        <v>920</v>
      </c>
      <c r="B533" s="18" t="s">
        <v>606</v>
      </c>
      <c r="C533" s="17" t="s">
        <v>426</v>
      </c>
      <c r="D533" s="43"/>
      <c r="E533" s="19"/>
      <c r="F533" s="20"/>
      <c r="G533" s="19"/>
      <c r="H533" s="41"/>
      <c r="I533" s="41"/>
    </row>
    <row r="534" spans="1:9" ht="25.5">
      <c r="A534" s="49" t="s">
        <v>921</v>
      </c>
      <c r="B534" s="18" t="s">
        <v>543</v>
      </c>
      <c r="C534" s="17" t="s">
        <v>426</v>
      </c>
      <c r="D534" s="17">
        <v>200</v>
      </c>
      <c r="E534" s="19">
        <f t="shared" si="40"/>
        <v>284.57436212656728</v>
      </c>
      <c r="F534" s="20">
        <f t="shared" si="41"/>
        <v>284.57</v>
      </c>
      <c r="G534" s="19">
        <f t="shared" si="42"/>
        <v>-4.3621265672868503E-3</v>
      </c>
      <c r="H534" s="41">
        <f t="shared" ref="H534:H596" si="44">F534</f>
        <v>284.57</v>
      </c>
      <c r="I534" s="41">
        <f t="shared" si="43"/>
        <v>0</v>
      </c>
    </row>
    <row r="535" spans="1:9" ht="25.5">
      <c r="A535" s="49" t="s">
        <v>922</v>
      </c>
      <c r="B535" s="18" t="s">
        <v>545</v>
      </c>
      <c r="C535" s="17" t="s">
        <v>426</v>
      </c>
      <c r="D535" s="17">
        <v>650</v>
      </c>
      <c r="E535" s="19">
        <f t="shared" si="40"/>
        <v>924.86667691134369</v>
      </c>
      <c r="F535" s="20">
        <f t="shared" si="41"/>
        <v>924.87</v>
      </c>
      <c r="G535" s="19">
        <f t="shared" si="42"/>
        <v>3.3230886563160311E-3</v>
      </c>
      <c r="H535" s="41">
        <f t="shared" si="44"/>
        <v>924.87</v>
      </c>
      <c r="I535" s="41">
        <f t="shared" si="43"/>
        <v>0</v>
      </c>
    </row>
    <row r="536" spans="1:9" ht="25.5">
      <c r="A536" s="49" t="s">
        <v>923</v>
      </c>
      <c r="B536" s="18" t="s">
        <v>547</v>
      </c>
      <c r="C536" s="18" t="s">
        <v>426</v>
      </c>
      <c r="D536" s="17">
        <v>2050</v>
      </c>
      <c r="E536" s="19">
        <f t="shared" si="40"/>
        <v>2916.8872117973146</v>
      </c>
      <c r="F536" s="20">
        <f t="shared" si="41"/>
        <v>2916.89</v>
      </c>
      <c r="G536" s="19">
        <f t="shared" si="42"/>
        <v>2.7882026852239505E-3</v>
      </c>
      <c r="H536" s="41">
        <f t="shared" si="44"/>
        <v>2916.89</v>
      </c>
      <c r="I536" s="41">
        <f t="shared" si="43"/>
        <v>0</v>
      </c>
    </row>
    <row r="537" spans="1:9" ht="25.5">
      <c r="A537" s="49" t="s">
        <v>924</v>
      </c>
      <c r="B537" s="18" t="s">
        <v>548</v>
      </c>
      <c r="C537" s="18" t="s">
        <v>426</v>
      </c>
      <c r="D537" s="17">
        <v>2050</v>
      </c>
      <c r="E537" s="19">
        <f t="shared" si="40"/>
        <v>2916.8872117973146</v>
      </c>
      <c r="F537" s="20">
        <f t="shared" si="41"/>
        <v>2916.89</v>
      </c>
      <c r="G537" s="19">
        <f t="shared" si="42"/>
        <v>2.7882026852239505E-3</v>
      </c>
      <c r="H537" s="41">
        <f t="shared" si="44"/>
        <v>2916.89</v>
      </c>
      <c r="I537" s="41">
        <f t="shared" si="43"/>
        <v>0</v>
      </c>
    </row>
    <row r="538" spans="1:9" ht="25.5">
      <c r="A538" s="49" t="s">
        <v>925</v>
      </c>
      <c r="B538" s="18" t="s">
        <v>549</v>
      </c>
      <c r="C538" s="17" t="s">
        <v>426</v>
      </c>
      <c r="D538" s="17">
        <v>2250</v>
      </c>
      <c r="E538" s="19">
        <f t="shared" si="40"/>
        <v>3201.461573923882</v>
      </c>
      <c r="F538" s="20">
        <f t="shared" si="41"/>
        <v>3201.46</v>
      </c>
      <c r="G538" s="19">
        <f t="shared" si="42"/>
        <v>-1.5739238820060564E-3</v>
      </c>
      <c r="H538" s="41">
        <f t="shared" si="44"/>
        <v>3201.46</v>
      </c>
      <c r="I538" s="41">
        <f t="shared" si="43"/>
        <v>0</v>
      </c>
    </row>
    <row r="539" spans="1:9" ht="25.5">
      <c r="A539" s="49" t="s">
        <v>926</v>
      </c>
      <c r="B539" s="18" t="s">
        <v>550</v>
      </c>
      <c r="C539" s="17" t="s">
        <v>426</v>
      </c>
      <c r="D539" s="17">
        <v>2250</v>
      </c>
      <c r="E539" s="19">
        <f t="shared" si="40"/>
        <v>3201.461573923882</v>
      </c>
      <c r="F539" s="20">
        <f t="shared" si="41"/>
        <v>3201.46</v>
      </c>
      <c r="G539" s="19">
        <f t="shared" si="42"/>
        <v>-1.5739238820060564E-3</v>
      </c>
      <c r="H539" s="41">
        <f t="shared" si="44"/>
        <v>3201.46</v>
      </c>
      <c r="I539" s="41">
        <f t="shared" si="43"/>
        <v>0</v>
      </c>
    </row>
    <row r="540" spans="1:9" ht="25.5">
      <c r="A540" s="49" t="s">
        <v>927</v>
      </c>
      <c r="B540" s="18" t="s">
        <v>551</v>
      </c>
      <c r="C540" s="17" t="s">
        <v>426</v>
      </c>
      <c r="D540" s="17">
        <v>250</v>
      </c>
      <c r="E540" s="19">
        <f t="shared" ref="E540:E593" si="45">D540/0.702804</f>
        <v>355.71795265820913</v>
      </c>
      <c r="F540" s="20">
        <f t="shared" ref="F540:F593" si="46">ROUND(E540,2)</f>
        <v>355.72</v>
      </c>
      <c r="G540" s="19">
        <f t="shared" ref="G540:G593" si="47">F540-E540</f>
        <v>2.0473417908988267E-3</v>
      </c>
      <c r="H540" s="41">
        <f t="shared" si="44"/>
        <v>355.72</v>
      </c>
      <c r="I540" s="41">
        <f t="shared" si="43"/>
        <v>0</v>
      </c>
    </row>
    <row r="541" spans="1:9" ht="25.5">
      <c r="A541" s="49">
        <v>73</v>
      </c>
      <c r="B541" s="18" t="s">
        <v>616</v>
      </c>
      <c r="C541" s="42"/>
      <c r="D541" s="43"/>
      <c r="E541" s="19"/>
      <c r="F541" s="20"/>
      <c r="G541" s="19"/>
      <c r="H541" s="41"/>
      <c r="I541" s="41"/>
    </row>
    <row r="542" spans="1:9" ht="38.25">
      <c r="A542" s="49" t="s">
        <v>928</v>
      </c>
      <c r="B542" s="18" t="s">
        <v>605</v>
      </c>
      <c r="C542" s="42"/>
      <c r="D542" s="43"/>
      <c r="E542" s="19"/>
      <c r="F542" s="20"/>
      <c r="G542" s="19"/>
      <c r="H542" s="41"/>
      <c r="I542" s="41"/>
    </row>
    <row r="543" spans="1:9" ht="25.5">
      <c r="A543" s="49" t="s">
        <v>929</v>
      </c>
      <c r="B543" s="18" t="s">
        <v>543</v>
      </c>
      <c r="C543" s="17" t="s">
        <v>426</v>
      </c>
      <c r="D543" s="17">
        <v>1200</v>
      </c>
      <c r="E543" s="19">
        <f t="shared" si="45"/>
        <v>1707.4461727594039</v>
      </c>
      <c r="F543" s="20">
        <f t="shared" si="46"/>
        <v>1707.45</v>
      </c>
      <c r="G543" s="19">
        <f t="shared" si="47"/>
        <v>3.8272405961379263E-3</v>
      </c>
      <c r="H543" s="41">
        <f t="shared" si="44"/>
        <v>1707.45</v>
      </c>
      <c r="I543" s="41">
        <f t="shared" si="43"/>
        <v>0</v>
      </c>
    </row>
    <row r="544" spans="1:9" ht="25.5">
      <c r="A544" s="49" t="s">
        <v>930</v>
      </c>
      <c r="B544" s="18" t="s">
        <v>545</v>
      </c>
      <c r="C544" s="17" t="s">
        <v>426</v>
      </c>
      <c r="D544" s="17">
        <v>900</v>
      </c>
      <c r="E544" s="19">
        <f t="shared" si="45"/>
        <v>1280.5846295695528</v>
      </c>
      <c r="F544" s="20">
        <f t="shared" si="46"/>
        <v>1280.58</v>
      </c>
      <c r="G544" s="19">
        <f t="shared" si="47"/>
        <v>-4.629569552889734E-3</v>
      </c>
      <c r="H544" s="41">
        <f t="shared" si="44"/>
        <v>1280.58</v>
      </c>
      <c r="I544" s="41">
        <f t="shared" si="43"/>
        <v>0</v>
      </c>
    </row>
    <row r="545" spans="1:9" ht="25.5">
      <c r="A545" s="49" t="s">
        <v>931</v>
      </c>
      <c r="B545" s="18" t="s">
        <v>547</v>
      </c>
      <c r="C545" s="18" t="s">
        <v>426</v>
      </c>
      <c r="D545" s="17">
        <v>2700</v>
      </c>
      <c r="E545" s="19">
        <f t="shared" si="45"/>
        <v>3841.7538887086585</v>
      </c>
      <c r="F545" s="20">
        <f t="shared" si="46"/>
        <v>3841.75</v>
      </c>
      <c r="G545" s="19">
        <f t="shared" si="47"/>
        <v>-3.8887086584509234E-3</v>
      </c>
      <c r="H545" s="41">
        <f t="shared" si="44"/>
        <v>3841.75</v>
      </c>
      <c r="I545" s="41">
        <f t="shared" si="43"/>
        <v>0</v>
      </c>
    </row>
    <row r="546" spans="1:9" ht="25.5">
      <c r="A546" s="49" t="s">
        <v>932</v>
      </c>
      <c r="B546" s="18" t="s">
        <v>548</v>
      </c>
      <c r="C546" s="18" t="s">
        <v>426</v>
      </c>
      <c r="D546" s="17">
        <v>2700</v>
      </c>
      <c r="E546" s="19">
        <f t="shared" si="45"/>
        <v>3841.7538887086585</v>
      </c>
      <c r="F546" s="20">
        <f t="shared" si="46"/>
        <v>3841.75</v>
      </c>
      <c r="G546" s="19">
        <f t="shared" si="47"/>
        <v>-3.8887086584509234E-3</v>
      </c>
      <c r="H546" s="41">
        <f t="shared" si="44"/>
        <v>3841.75</v>
      </c>
      <c r="I546" s="41">
        <f t="shared" si="43"/>
        <v>0</v>
      </c>
    </row>
    <row r="547" spans="1:9" ht="25.5">
      <c r="A547" s="49" t="s">
        <v>933</v>
      </c>
      <c r="B547" s="18" t="s">
        <v>549</v>
      </c>
      <c r="C547" s="17" t="s">
        <v>426</v>
      </c>
      <c r="D547" s="17">
        <v>3000</v>
      </c>
      <c r="E547" s="19">
        <f t="shared" si="45"/>
        <v>4268.6154318985091</v>
      </c>
      <c r="F547" s="20">
        <f t="shared" si="46"/>
        <v>4268.62</v>
      </c>
      <c r="G547" s="19">
        <f t="shared" si="47"/>
        <v>4.5681014908041107E-3</v>
      </c>
      <c r="H547" s="41">
        <f t="shared" si="44"/>
        <v>4268.62</v>
      </c>
      <c r="I547" s="41">
        <f t="shared" si="43"/>
        <v>0</v>
      </c>
    </row>
    <row r="548" spans="1:9" ht="25.5">
      <c r="A548" s="49" t="s">
        <v>934</v>
      </c>
      <c r="B548" s="18" t="s">
        <v>550</v>
      </c>
      <c r="C548" s="17" t="s">
        <v>426</v>
      </c>
      <c r="D548" s="17">
        <v>3000</v>
      </c>
      <c r="E548" s="19">
        <f t="shared" si="45"/>
        <v>4268.6154318985091</v>
      </c>
      <c r="F548" s="20">
        <f t="shared" si="46"/>
        <v>4268.62</v>
      </c>
      <c r="G548" s="19">
        <f t="shared" si="47"/>
        <v>4.5681014908041107E-3</v>
      </c>
      <c r="H548" s="41">
        <f t="shared" si="44"/>
        <v>4268.62</v>
      </c>
      <c r="I548" s="41">
        <f t="shared" si="43"/>
        <v>0</v>
      </c>
    </row>
    <row r="549" spans="1:9" ht="25.5">
      <c r="A549" s="49" t="s">
        <v>935</v>
      </c>
      <c r="B549" s="18" t="s">
        <v>551</v>
      </c>
      <c r="C549" s="17" t="s">
        <v>426</v>
      </c>
      <c r="D549" s="17">
        <v>500</v>
      </c>
      <c r="E549" s="19">
        <f t="shared" si="45"/>
        <v>711.43590531641826</v>
      </c>
      <c r="F549" s="20">
        <f t="shared" si="46"/>
        <v>711.44</v>
      </c>
      <c r="G549" s="19">
        <f t="shared" si="47"/>
        <v>4.0946835817976535E-3</v>
      </c>
      <c r="H549" s="41">
        <f t="shared" si="44"/>
        <v>711.44</v>
      </c>
      <c r="I549" s="41">
        <f t="shared" si="43"/>
        <v>0</v>
      </c>
    </row>
    <row r="550" spans="1:9" ht="25.5">
      <c r="A550" s="49" t="s">
        <v>936</v>
      </c>
      <c r="B550" s="18" t="s">
        <v>606</v>
      </c>
      <c r="C550" s="17" t="s">
        <v>426</v>
      </c>
      <c r="D550" s="43"/>
      <c r="E550" s="19"/>
      <c r="F550" s="20"/>
      <c r="G550" s="19"/>
      <c r="H550" s="41"/>
      <c r="I550" s="41"/>
    </row>
    <row r="551" spans="1:9" ht="25.5">
      <c r="A551" s="49" t="s">
        <v>937</v>
      </c>
      <c r="B551" s="18" t="s">
        <v>543</v>
      </c>
      <c r="C551" s="17" t="s">
        <v>426</v>
      </c>
      <c r="D551" s="17">
        <v>200</v>
      </c>
      <c r="E551" s="19">
        <f t="shared" si="45"/>
        <v>284.57436212656728</v>
      </c>
      <c r="F551" s="20">
        <f t="shared" si="46"/>
        <v>284.57</v>
      </c>
      <c r="G551" s="19">
        <f t="shared" si="47"/>
        <v>-4.3621265672868503E-3</v>
      </c>
      <c r="H551" s="41">
        <f t="shared" si="44"/>
        <v>284.57</v>
      </c>
      <c r="I551" s="41">
        <f t="shared" si="43"/>
        <v>0</v>
      </c>
    </row>
    <row r="552" spans="1:9" ht="25.5">
      <c r="A552" s="49" t="s">
        <v>938</v>
      </c>
      <c r="B552" s="18" t="s">
        <v>545</v>
      </c>
      <c r="C552" s="17" t="s">
        <v>426</v>
      </c>
      <c r="D552" s="17">
        <v>450</v>
      </c>
      <c r="E552" s="19">
        <f t="shared" si="45"/>
        <v>640.29231478477641</v>
      </c>
      <c r="F552" s="20">
        <f t="shared" si="46"/>
        <v>640.29</v>
      </c>
      <c r="G552" s="19">
        <f t="shared" si="47"/>
        <v>-2.314784776444867E-3</v>
      </c>
      <c r="H552" s="41">
        <f t="shared" si="44"/>
        <v>640.29</v>
      </c>
      <c r="I552" s="41">
        <f t="shared" si="43"/>
        <v>0</v>
      </c>
    </row>
    <row r="553" spans="1:9" ht="25.5">
      <c r="A553" s="49" t="s">
        <v>939</v>
      </c>
      <c r="B553" s="18" t="s">
        <v>547</v>
      </c>
      <c r="C553" s="18" t="s">
        <v>426</v>
      </c>
      <c r="D553" s="17">
        <v>1350</v>
      </c>
      <c r="E553" s="19">
        <f t="shared" si="45"/>
        <v>1920.8769443543292</v>
      </c>
      <c r="F553" s="20">
        <f t="shared" si="46"/>
        <v>1920.88</v>
      </c>
      <c r="G553" s="19">
        <f t="shared" si="47"/>
        <v>3.0556456708836777E-3</v>
      </c>
      <c r="H553" s="41">
        <f t="shared" si="44"/>
        <v>1920.88</v>
      </c>
      <c r="I553" s="41">
        <f t="shared" si="43"/>
        <v>0</v>
      </c>
    </row>
    <row r="554" spans="1:9" ht="25.5">
      <c r="A554" s="49" t="s">
        <v>940</v>
      </c>
      <c r="B554" s="18" t="s">
        <v>548</v>
      </c>
      <c r="C554" s="18" t="s">
        <v>426</v>
      </c>
      <c r="D554" s="17">
        <v>1350</v>
      </c>
      <c r="E554" s="19">
        <f t="shared" si="45"/>
        <v>1920.8769443543292</v>
      </c>
      <c r="F554" s="20">
        <f t="shared" si="46"/>
        <v>1920.88</v>
      </c>
      <c r="G554" s="19">
        <f t="shared" si="47"/>
        <v>3.0556456708836777E-3</v>
      </c>
      <c r="H554" s="41">
        <f t="shared" si="44"/>
        <v>1920.88</v>
      </c>
      <c r="I554" s="41">
        <f t="shared" si="43"/>
        <v>0</v>
      </c>
    </row>
    <row r="555" spans="1:9" ht="25.5">
      <c r="A555" s="49" t="s">
        <v>941</v>
      </c>
      <c r="B555" s="18" t="s">
        <v>549</v>
      </c>
      <c r="C555" s="17" t="s">
        <v>426</v>
      </c>
      <c r="D555" s="17">
        <v>1500</v>
      </c>
      <c r="E555" s="19">
        <f t="shared" si="45"/>
        <v>2134.3077159492545</v>
      </c>
      <c r="F555" s="20">
        <f t="shared" si="46"/>
        <v>2134.31</v>
      </c>
      <c r="G555" s="19">
        <f t="shared" si="47"/>
        <v>2.2840507454020553E-3</v>
      </c>
      <c r="H555" s="41">
        <f t="shared" si="44"/>
        <v>2134.31</v>
      </c>
      <c r="I555" s="41">
        <f t="shared" ref="I555:I612" si="48">F555-H555</f>
        <v>0</v>
      </c>
    </row>
    <row r="556" spans="1:9" ht="25.5">
      <c r="A556" s="49" t="s">
        <v>942</v>
      </c>
      <c r="B556" s="18" t="s">
        <v>550</v>
      </c>
      <c r="C556" s="17" t="s">
        <v>426</v>
      </c>
      <c r="D556" s="17">
        <v>1500</v>
      </c>
      <c r="E556" s="19">
        <f t="shared" si="45"/>
        <v>2134.3077159492545</v>
      </c>
      <c r="F556" s="20">
        <f t="shared" si="46"/>
        <v>2134.31</v>
      </c>
      <c r="G556" s="19">
        <f t="shared" si="47"/>
        <v>2.2840507454020553E-3</v>
      </c>
      <c r="H556" s="41">
        <f t="shared" si="44"/>
        <v>2134.31</v>
      </c>
      <c r="I556" s="41">
        <f t="shared" si="48"/>
        <v>0</v>
      </c>
    </row>
    <row r="557" spans="1:9" ht="25.5">
      <c r="A557" s="49" t="s">
        <v>943</v>
      </c>
      <c r="B557" s="18" t="s">
        <v>551</v>
      </c>
      <c r="C557" s="17" t="s">
        <v>426</v>
      </c>
      <c r="D557" s="17">
        <v>250</v>
      </c>
      <c r="E557" s="19">
        <f t="shared" si="45"/>
        <v>355.71795265820913</v>
      </c>
      <c r="F557" s="20">
        <f t="shared" si="46"/>
        <v>355.72</v>
      </c>
      <c r="G557" s="19">
        <f t="shared" si="47"/>
        <v>2.0473417908988267E-3</v>
      </c>
      <c r="H557" s="41">
        <f t="shared" si="44"/>
        <v>355.72</v>
      </c>
      <c r="I557" s="41">
        <f t="shared" si="48"/>
        <v>0</v>
      </c>
    </row>
    <row r="558" spans="1:9" ht="25.5">
      <c r="A558" s="49">
        <v>74</v>
      </c>
      <c r="B558" s="18" t="s">
        <v>617</v>
      </c>
      <c r="C558" s="42"/>
      <c r="D558" s="43"/>
      <c r="E558" s="19"/>
      <c r="F558" s="20"/>
      <c r="G558" s="19"/>
      <c r="H558" s="41"/>
      <c r="I558" s="41"/>
    </row>
    <row r="559" spans="1:9" ht="38.25">
      <c r="A559" s="49" t="s">
        <v>944</v>
      </c>
      <c r="B559" s="18" t="s">
        <v>605</v>
      </c>
      <c r="C559" s="42"/>
      <c r="D559" s="43"/>
      <c r="E559" s="19"/>
      <c r="F559" s="20"/>
      <c r="G559" s="19"/>
      <c r="H559" s="41"/>
      <c r="I559" s="41"/>
    </row>
    <row r="560" spans="1:9" ht="25.5">
      <c r="A560" s="49" t="s">
        <v>945</v>
      </c>
      <c r="B560" s="18" t="s">
        <v>543</v>
      </c>
      <c r="C560" s="17" t="s">
        <v>426</v>
      </c>
      <c r="D560" s="17">
        <v>600</v>
      </c>
      <c r="E560" s="19">
        <f t="shared" si="45"/>
        <v>853.72308637970195</v>
      </c>
      <c r="F560" s="20">
        <f t="shared" si="46"/>
        <v>853.72</v>
      </c>
      <c r="G560" s="19">
        <f t="shared" si="47"/>
        <v>-3.0863797019264894E-3</v>
      </c>
      <c r="H560" s="41">
        <f t="shared" si="44"/>
        <v>853.72</v>
      </c>
      <c r="I560" s="41">
        <f t="shared" si="48"/>
        <v>0</v>
      </c>
    </row>
    <row r="561" spans="1:9" ht="25.5">
      <c r="A561" s="49" t="s">
        <v>946</v>
      </c>
      <c r="B561" s="18" t="s">
        <v>545</v>
      </c>
      <c r="C561" s="17" t="s">
        <v>426</v>
      </c>
      <c r="D561" s="17">
        <v>450</v>
      </c>
      <c r="E561" s="19">
        <f t="shared" si="45"/>
        <v>640.29231478477641</v>
      </c>
      <c r="F561" s="20">
        <f t="shared" si="46"/>
        <v>640.29</v>
      </c>
      <c r="G561" s="19">
        <f t="shared" si="47"/>
        <v>-2.314784776444867E-3</v>
      </c>
      <c r="H561" s="41">
        <f t="shared" si="44"/>
        <v>640.29</v>
      </c>
      <c r="I561" s="41">
        <f t="shared" si="48"/>
        <v>0</v>
      </c>
    </row>
    <row r="562" spans="1:9" ht="25.5">
      <c r="A562" s="49" t="s">
        <v>947</v>
      </c>
      <c r="B562" s="18" t="s">
        <v>547</v>
      </c>
      <c r="C562" s="18" t="s">
        <v>426</v>
      </c>
      <c r="D562" s="17">
        <v>1350</v>
      </c>
      <c r="E562" s="19">
        <f t="shared" si="45"/>
        <v>1920.8769443543292</v>
      </c>
      <c r="F562" s="20">
        <f t="shared" si="46"/>
        <v>1920.88</v>
      </c>
      <c r="G562" s="19">
        <f t="shared" si="47"/>
        <v>3.0556456708836777E-3</v>
      </c>
      <c r="H562" s="41">
        <f t="shared" si="44"/>
        <v>1920.88</v>
      </c>
      <c r="I562" s="41">
        <f t="shared" si="48"/>
        <v>0</v>
      </c>
    </row>
    <row r="563" spans="1:9" ht="25.5">
      <c r="A563" s="49" t="s">
        <v>948</v>
      </c>
      <c r="B563" s="18" t="s">
        <v>548</v>
      </c>
      <c r="C563" s="18" t="s">
        <v>426</v>
      </c>
      <c r="D563" s="17">
        <v>1350</v>
      </c>
      <c r="E563" s="19">
        <f t="shared" si="45"/>
        <v>1920.8769443543292</v>
      </c>
      <c r="F563" s="20">
        <f t="shared" si="46"/>
        <v>1920.88</v>
      </c>
      <c r="G563" s="19">
        <f t="shared" si="47"/>
        <v>3.0556456708836777E-3</v>
      </c>
      <c r="H563" s="41">
        <f t="shared" si="44"/>
        <v>1920.88</v>
      </c>
      <c r="I563" s="41">
        <f t="shared" si="48"/>
        <v>0</v>
      </c>
    </row>
    <row r="564" spans="1:9" ht="25.5">
      <c r="A564" s="49" t="s">
        <v>949</v>
      </c>
      <c r="B564" s="18" t="s">
        <v>549</v>
      </c>
      <c r="C564" s="17" t="s">
        <v>426</v>
      </c>
      <c r="D564" s="17">
        <v>1500</v>
      </c>
      <c r="E564" s="19">
        <f t="shared" si="45"/>
        <v>2134.3077159492545</v>
      </c>
      <c r="F564" s="20">
        <f t="shared" si="46"/>
        <v>2134.31</v>
      </c>
      <c r="G564" s="19">
        <f t="shared" si="47"/>
        <v>2.2840507454020553E-3</v>
      </c>
      <c r="H564" s="41">
        <f t="shared" si="44"/>
        <v>2134.31</v>
      </c>
      <c r="I564" s="41">
        <f t="shared" si="48"/>
        <v>0</v>
      </c>
    </row>
    <row r="565" spans="1:9" ht="25.5">
      <c r="A565" s="49" t="s">
        <v>950</v>
      </c>
      <c r="B565" s="18" t="s">
        <v>550</v>
      </c>
      <c r="C565" s="17" t="s">
        <v>426</v>
      </c>
      <c r="D565" s="17">
        <v>1500</v>
      </c>
      <c r="E565" s="19">
        <f t="shared" si="45"/>
        <v>2134.3077159492545</v>
      </c>
      <c r="F565" s="20">
        <f t="shared" si="46"/>
        <v>2134.31</v>
      </c>
      <c r="G565" s="19">
        <f t="shared" si="47"/>
        <v>2.2840507454020553E-3</v>
      </c>
      <c r="H565" s="41">
        <f t="shared" si="44"/>
        <v>2134.31</v>
      </c>
      <c r="I565" s="41">
        <f t="shared" si="48"/>
        <v>0</v>
      </c>
    </row>
    <row r="566" spans="1:9" ht="25.5">
      <c r="A566" s="49" t="s">
        <v>951</v>
      </c>
      <c r="B566" s="18" t="s">
        <v>551</v>
      </c>
      <c r="C566" s="17" t="s">
        <v>426</v>
      </c>
      <c r="D566" s="17">
        <v>250</v>
      </c>
      <c r="E566" s="19">
        <f t="shared" si="45"/>
        <v>355.71795265820913</v>
      </c>
      <c r="F566" s="20">
        <f t="shared" si="46"/>
        <v>355.72</v>
      </c>
      <c r="G566" s="19">
        <f t="shared" si="47"/>
        <v>2.0473417908988267E-3</v>
      </c>
      <c r="H566" s="41">
        <f t="shared" si="44"/>
        <v>355.72</v>
      </c>
      <c r="I566" s="41">
        <f t="shared" si="48"/>
        <v>0</v>
      </c>
    </row>
    <row r="567" spans="1:9" ht="25.5">
      <c r="A567" s="49" t="s">
        <v>952</v>
      </c>
      <c r="B567" s="18" t="s">
        <v>606</v>
      </c>
      <c r="C567" s="17" t="s">
        <v>426</v>
      </c>
      <c r="D567" s="43"/>
      <c r="E567" s="19"/>
      <c r="F567" s="20"/>
      <c r="G567" s="19"/>
      <c r="H567" s="41"/>
      <c r="I567" s="41"/>
    </row>
    <row r="568" spans="1:9" ht="25.5">
      <c r="A568" s="49" t="s">
        <v>953</v>
      </c>
      <c r="B568" s="18" t="s">
        <v>543</v>
      </c>
      <c r="C568" s="17" t="s">
        <v>426</v>
      </c>
      <c r="D568" s="17">
        <v>200</v>
      </c>
      <c r="E568" s="19">
        <f t="shared" si="45"/>
        <v>284.57436212656728</v>
      </c>
      <c r="F568" s="20">
        <f t="shared" si="46"/>
        <v>284.57</v>
      </c>
      <c r="G568" s="19">
        <f t="shared" si="47"/>
        <v>-4.3621265672868503E-3</v>
      </c>
      <c r="H568" s="41">
        <f t="shared" si="44"/>
        <v>284.57</v>
      </c>
      <c r="I568" s="41">
        <f t="shared" si="48"/>
        <v>0</v>
      </c>
    </row>
    <row r="569" spans="1:9" ht="25.5">
      <c r="A569" s="49" t="s">
        <v>954</v>
      </c>
      <c r="B569" s="18" t="s">
        <v>545</v>
      </c>
      <c r="C569" s="17" t="s">
        <v>426</v>
      </c>
      <c r="D569" s="17">
        <v>225</v>
      </c>
      <c r="E569" s="19">
        <f t="shared" si="45"/>
        <v>320.1461573923882</v>
      </c>
      <c r="F569" s="20">
        <f t="shared" si="46"/>
        <v>320.14999999999998</v>
      </c>
      <c r="G569" s="19">
        <f t="shared" si="47"/>
        <v>3.842607611773019E-3</v>
      </c>
      <c r="H569" s="41">
        <f t="shared" si="44"/>
        <v>320.14999999999998</v>
      </c>
      <c r="I569" s="41">
        <f t="shared" si="48"/>
        <v>0</v>
      </c>
    </row>
    <row r="570" spans="1:9" ht="25.5">
      <c r="A570" s="49" t="s">
        <v>955</v>
      </c>
      <c r="B570" s="18" t="s">
        <v>547</v>
      </c>
      <c r="C570" s="18" t="s">
        <v>426</v>
      </c>
      <c r="D570" s="17">
        <v>675</v>
      </c>
      <c r="E570" s="19">
        <f t="shared" si="45"/>
        <v>960.43847217716461</v>
      </c>
      <c r="F570" s="20">
        <f t="shared" si="46"/>
        <v>960.44</v>
      </c>
      <c r="G570" s="19">
        <f t="shared" si="47"/>
        <v>1.5278228354418388E-3</v>
      </c>
      <c r="H570" s="41">
        <f t="shared" si="44"/>
        <v>960.44</v>
      </c>
      <c r="I570" s="41">
        <f t="shared" si="48"/>
        <v>0</v>
      </c>
    </row>
    <row r="571" spans="1:9" ht="25.5">
      <c r="A571" s="49" t="s">
        <v>956</v>
      </c>
      <c r="B571" s="18" t="s">
        <v>548</v>
      </c>
      <c r="C571" s="18" t="s">
        <v>426</v>
      </c>
      <c r="D571" s="17">
        <v>675</v>
      </c>
      <c r="E571" s="19">
        <f t="shared" si="45"/>
        <v>960.43847217716461</v>
      </c>
      <c r="F571" s="20">
        <f t="shared" si="46"/>
        <v>960.44</v>
      </c>
      <c r="G571" s="19">
        <f t="shared" si="47"/>
        <v>1.5278228354418388E-3</v>
      </c>
      <c r="H571" s="41">
        <f t="shared" si="44"/>
        <v>960.44</v>
      </c>
      <c r="I571" s="41">
        <f t="shared" si="48"/>
        <v>0</v>
      </c>
    </row>
    <row r="572" spans="1:9" ht="25.5">
      <c r="A572" s="49" t="s">
        <v>957</v>
      </c>
      <c r="B572" s="18" t="s">
        <v>549</v>
      </c>
      <c r="C572" s="17" t="s">
        <v>426</v>
      </c>
      <c r="D572" s="17">
        <v>750</v>
      </c>
      <c r="E572" s="19">
        <f t="shared" si="45"/>
        <v>1067.1538579746273</v>
      </c>
      <c r="F572" s="20">
        <f t="shared" si="46"/>
        <v>1067.1500000000001</v>
      </c>
      <c r="G572" s="19">
        <f t="shared" si="47"/>
        <v>-3.857974627180738E-3</v>
      </c>
      <c r="H572" s="41">
        <f t="shared" si="44"/>
        <v>1067.1500000000001</v>
      </c>
      <c r="I572" s="41">
        <f t="shared" si="48"/>
        <v>0</v>
      </c>
    </row>
    <row r="573" spans="1:9" ht="25.5">
      <c r="A573" s="49" t="s">
        <v>958</v>
      </c>
      <c r="B573" s="18" t="s">
        <v>550</v>
      </c>
      <c r="C573" s="17" t="s">
        <v>426</v>
      </c>
      <c r="D573" s="17">
        <v>750</v>
      </c>
      <c r="E573" s="19">
        <f t="shared" si="45"/>
        <v>1067.1538579746273</v>
      </c>
      <c r="F573" s="20">
        <f t="shared" si="46"/>
        <v>1067.1500000000001</v>
      </c>
      <c r="G573" s="19">
        <f t="shared" si="47"/>
        <v>-3.857974627180738E-3</v>
      </c>
      <c r="H573" s="41">
        <f t="shared" si="44"/>
        <v>1067.1500000000001</v>
      </c>
      <c r="I573" s="41">
        <f t="shared" si="48"/>
        <v>0</v>
      </c>
    </row>
    <row r="574" spans="1:9" ht="25.5">
      <c r="A574" s="49" t="s">
        <v>959</v>
      </c>
      <c r="B574" s="18" t="s">
        <v>551</v>
      </c>
      <c r="C574" s="17" t="s">
        <v>426</v>
      </c>
      <c r="D574" s="17">
        <v>150</v>
      </c>
      <c r="E574" s="19">
        <f t="shared" si="45"/>
        <v>213.43077159492549</v>
      </c>
      <c r="F574" s="20">
        <f t="shared" si="46"/>
        <v>213.43</v>
      </c>
      <c r="G574" s="19">
        <f t="shared" si="47"/>
        <v>-7.7159492548162234E-4</v>
      </c>
      <c r="H574" s="41">
        <f t="shared" si="44"/>
        <v>213.43</v>
      </c>
      <c r="I574" s="41">
        <f t="shared" si="48"/>
        <v>0</v>
      </c>
    </row>
    <row r="575" spans="1:9" ht="25.5">
      <c r="A575" s="49">
        <v>75</v>
      </c>
      <c r="B575" s="18" t="s">
        <v>618</v>
      </c>
      <c r="C575" s="17" t="s">
        <v>426</v>
      </c>
      <c r="D575" s="43"/>
      <c r="E575" s="19"/>
      <c r="F575" s="20"/>
      <c r="G575" s="19"/>
      <c r="H575" s="41"/>
      <c r="I575" s="41"/>
    </row>
    <row r="576" spans="1:9" ht="25.5">
      <c r="A576" s="49" t="s">
        <v>960</v>
      </c>
      <c r="B576" s="18" t="s">
        <v>543</v>
      </c>
      <c r="C576" s="17" t="s">
        <v>426</v>
      </c>
      <c r="D576" s="17">
        <v>200</v>
      </c>
      <c r="E576" s="19">
        <f t="shared" si="45"/>
        <v>284.57436212656728</v>
      </c>
      <c r="F576" s="20">
        <f t="shared" si="46"/>
        <v>284.57</v>
      </c>
      <c r="G576" s="19">
        <f t="shared" si="47"/>
        <v>-4.3621265672868503E-3</v>
      </c>
      <c r="H576" s="41">
        <f t="shared" si="44"/>
        <v>284.57</v>
      </c>
      <c r="I576" s="41">
        <f t="shared" si="48"/>
        <v>0</v>
      </c>
    </row>
    <row r="577" spans="1:9" ht="25.5">
      <c r="A577" s="49" t="s">
        <v>961</v>
      </c>
      <c r="B577" s="18" t="s">
        <v>545</v>
      </c>
      <c r="C577" s="17" t="s">
        <v>426</v>
      </c>
      <c r="D577" s="17">
        <v>200</v>
      </c>
      <c r="E577" s="19">
        <f t="shared" si="45"/>
        <v>284.57436212656728</v>
      </c>
      <c r="F577" s="20">
        <f t="shared" si="46"/>
        <v>284.57</v>
      </c>
      <c r="G577" s="19">
        <f t="shared" si="47"/>
        <v>-4.3621265672868503E-3</v>
      </c>
      <c r="H577" s="41">
        <f t="shared" si="44"/>
        <v>284.57</v>
      </c>
      <c r="I577" s="41">
        <f t="shared" si="48"/>
        <v>0</v>
      </c>
    </row>
    <row r="578" spans="1:9" ht="25.5">
      <c r="A578" s="49" t="s">
        <v>962</v>
      </c>
      <c r="B578" s="18" t="s">
        <v>547</v>
      </c>
      <c r="C578" s="18" t="s">
        <v>426</v>
      </c>
      <c r="D578" s="17">
        <v>350</v>
      </c>
      <c r="E578" s="19">
        <f t="shared" si="45"/>
        <v>498.00513372149277</v>
      </c>
      <c r="F578" s="20">
        <f t="shared" si="46"/>
        <v>498.01</v>
      </c>
      <c r="G578" s="19">
        <f t="shared" si="47"/>
        <v>4.8662785072224324E-3</v>
      </c>
      <c r="H578" s="41">
        <f t="shared" si="44"/>
        <v>498.01</v>
      </c>
      <c r="I578" s="41">
        <f t="shared" si="48"/>
        <v>0</v>
      </c>
    </row>
    <row r="579" spans="1:9" ht="25.5">
      <c r="A579" s="49" t="s">
        <v>963</v>
      </c>
      <c r="B579" s="18" t="s">
        <v>548</v>
      </c>
      <c r="C579" s="18" t="s">
        <v>426</v>
      </c>
      <c r="D579" s="17">
        <v>350</v>
      </c>
      <c r="E579" s="19">
        <f t="shared" si="45"/>
        <v>498.00513372149277</v>
      </c>
      <c r="F579" s="20">
        <f t="shared" si="46"/>
        <v>498.01</v>
      </c>
      <c r="G579" s="19">
        <f t="shared" si="47"/>
        <v>4.8662785072224324E-3</v>
      </c>
      <c r="H579" s="41">
        <f t="shared" si="44"/>
        <v>498.01</v>
      </c>
      <c r="I579" s="41">
        <f t="shared" si="48"/>
        <v>0</v>
      </c>
    </row>
    <row r="580" spans="1:9" ht="25.5">
      <c r="A580" s="49" t="s">
        <v>964</v>
      </c>
      <c r="B580" s="18" t="s">
        <v>549</v>
      </c>
      <c r="C580" s="17" t="s">
        <v>426</v>
      </c>
      <c r="D580" s="17">
        <v>350</v>
      </c>
      <c r="E580" s="19">
        <f t="shared" si="45"/>
        <v>498.00513372149277</v>
      </c>
      <c r="F580" s="20">
        <f t="shared" si="46"/>
        <v>498.01</v>
      </c>
      <c r="G580" s="19">
        <f t="shared" si="47"/>
        <v>4.8662785072224324E-3</v>
      </c>
      <c r="H580" s="41">
        <f t="shared" si="44"/>
        <v>498.01</v>
      </c>
      <c r="I580" s="41">
        <f t="shared" si="48"/>
        <v>0</v>
      </c>
    </row>
    <row r="581" spans="1:9" ht="25.5">
      <c r="A581" s="49" t="s">
        <v>965</v>
      </c>
      <c r="B581" s="18" t="s">
        <v>550</v>
      </c>
      <c r="C581" s="17" t="s">
        <v>426</v>
      </c>
      <c r="D581" s="17">
        <v>350</v>
      </c>
      <c r="E581" s="19">
        <f t="shared" si="45"/>
        <v>498.00513372149277</v>
      </c>
      <c r="F581" s="20">
        <f t="shared" si="46"/>
        <v>498.01</v>
      </c>
      <c r="G581" s="19">
        <f t="shared" si="47"/>
        <v>4.8662785072224324E-3</v>
      </c>
      <c r="H581" s="41">
        <f t="shared" si="44"/>
        <v>498.01</v>
      </c>
      <c r="I581" s="41">
        <f t="shared" si="48"/>
        <v>0</v>
      </c>
    </row>
    <row r="582" spans="1:9" ht="25.5">
      <c r="A582" s="49" t="s">
        <v>966</v>
      </c>
      <c r="B582" s="18" t="s">
        <v>551</v>
      </c>
      <c r="C582" s="17" t="s">
        <v>426</v>
      </c>
      <c r="D582" s="17">
        <v>350</v>
      </c>
      <c r="E582" s="19">
        <f t="shared" si="45"/>
        <v>498.00513372149277</v>
      </c>
      <c r="F582" s="20">
        <f t="shared" si="46"/>
        <v>498.01</v>
      </c>
      <c r="G582" s="19">
        <f t="shared" si="47"/>
        <v>4.8662785072224324E-3</v>
      </c>
      <c r="H582" s="41">
        <f t="shared" si="44"/>
        <v>498.01</v>
      </c>
      <c r="I582" s="41">
        <f t="shared" si="48"/>
        <v>0</v>
      </c>
    </row>
    <row r="583" spans="1:9" ht="38.25">
      <c r="A583" s="49">
        <v>76</v>
      </c>
      <c r="B583" s="18" t="s">
        <v>619</v>
      </c>
      <c r="C583" s="17" t="s">
        <v>620</v>
      </c>
      <c r="D583" s="17">
        <v>100</v>
      </c>
      <c r="E583" s="19">
        <f t="shared" si="45"/>
        <v>142.28718106328364</v>
      </c>
      <c r="F583" s="20">
        <f t="shared" si="46"/>
        <v>142.29</v>
      </c>
      <c r="G583" s="19">
        <f t="shared" si="47"/>
        <v>2.8189367163520274E-3</v>
      </c>
      <c r="H583" s="41">
        <f t="shared" si="44"/>
        <v>142.29</v>
      </c>
      <c r="I583" s="41">
        <f t="shared" si="48"/>
        <v>0</v>
      </c>
    </row>
    <row r="584" spans="1:9" ht="25.5">
      <c r="A584" s="49">
        <v>77</v>
      </c>
      <c r="B584" s="18" t="s">
        <v>621</v>
      </c>
      <c r="C584" s="17" t="s">
        <v>374</v>
      </c>
      <c r="D584" s="17">
        <v>35</v>
      </c>
      <c r="E584" s="19">
        <f t="shared" si="45"/>
        <v>49.800513372149275</v>
      </c>
      <c r="F584" s="20">
        <f t="shared" si="46"/>
        <v>49.8</v>
      </c>
      <c r="G584" s="19">
        <f t="shared" si="47"/>
        <v>-5.1337214927826835E-4</v>
      </c>
      <c r="H584" s="41">
        <f t="shared" si="44"/>
        <v>49.8</v>
      </c>
      <c r="I584" s="41">
        <f t="shared" si="48"/>
        <v>0</v>
      </c>
    </row>
    <row r="585" spans="1:9" ht="25.5">
      <c r="A585" s="49">
        <v>78</v>
      </c>
      <c r="B585" s="18" t="s">
        <v>622</v>
      </c>
      <c r="C585" s="42"/>
      <c r="D585" s="43"/>
      <c r="E585" s="19"/>
      <c r="F585" s="20"/>
      <c r="G585" s="19"/>
      <c r="H585" s="41">
        <f t="shared" si="44"/>
        <v>0</v>
      </c>
      <c r="I585" s="41">
        <f t="shared" si="48"/>
        <v>0</v>
      </c>
    </row>
    <row r="586" spans="1:9" ht="38.25">
      <c r="A586" s="49" t="s">
        <v>599</v>
      </c>
      <c r="B586" s="18" t="s">
        <v>624</v>
      </c>
      <c r="C586" s="17" t="s">
        <v>417</v>
      </c>
      <c r="D586" s="17">
        <v>200</v>
      </c>
      <c r="E586" s="19">
        <f t="shared" si="45"/>
        <v>284.57436212656728</v>
      </c>
      <c r="F586" s="20">
        <f t="shared" si="46"/>
        <v>284.57</v>
      </c>
      <c r="G586" s="19">
        <f t="shared" si="47"/>
        <v>-4.3621265672868503E-3</v>
      </c>
      <c r="H586" s="41">
        <f t="shared" si="44"/>
        <v>284.57</v>
      </c>
      <c r="I586" s="41">
        <f t="shared" si="48"/>
        <v>0</v>
      </c>
    </row>
    <row r="587" spans="1:9" ht="38.25">
      <c r="A587" s="49" t="s">
        <v>600</v>
      </c>
      <c r="B587" s="18" t="s">
        <v>626</v>
      </c>
      <c r="C587" s="17" t="s">
        <v>417</v>
      </c>
      <c r="D587" s="17">
        <v>500</v>
      </c>
      <c r="E587" s="19">
        <f t="shared" si="45"/>
        <v>711.43590531641826</v>
      </c>
      <c r="F587" s="20">
        <f t="shared" si="46"/>
        <v>711.44</v>
      </c>
      <c r="G587" s="19">
        <f t="shared" si="47"/>
        <v>4.0946835817976535E-3</v>
      </c>
      <c r="H587" s="41">
        <f t="shared" si="44"/>
        <v>711.44</v>
      </c>
      <c r="I587" s="41">
        <f t="shared" si="48"/>
        <v>0</v>
      </c>
    </row>
    <row r="588" spans="1:9" ht="38.25">
      <c r="A588" s="49">
        <v>79</v>
      </c>
      <c r="B588" s="18" t="s">
        <v>627</v>
      </c>
      <c r="C588" s="17" t="s">
        <v>628</v>
      </c>
      <c r="D588" s="17">
        <v>16</v>
      </c>
      <c r="E588" s="19">
        <f t="shared" si="45"/>
        <v>22.765948970125383</v>
      </c>
      <c r="F588" s="20">
        <f t="shared" si="46"/>
        <v>22.77</v>
      </c>
      <c r="G588" s="19">
        <f t="shared" si="47"/>
        <v>4.0510298746170292E-3</v>
      </c>
      <c r="H588" s="41">
        <f t="shared" si="44"/>
        <v>22.77</v>
      </c>
      <c r="I588" s="41">
        <f t="shared" si="48"/>
        <v>0</v>
      </c>
    </row>
    <row r="589" spans="1:9" ht="89.25">
      <c r="A589" s="49">
        <v>80</v>
      </c>
      <c r="B589" s="18" t="s">
        <v>629</v>
      </c>
      <c r="C589" s="17" t="s">
        <v>630</v>
      </c>
      <c r="D589" s="17">
        <v>100</v>
      </c>
      <c r="E589" s="19">
        <f t="shared" si="45"/>
        <v>142.28718106328364</v>
      </c>
      <c r="F589" s="20">
        <f t="shared" si="46"/>
        <v>142.29</v>
      </c>
      <c r="G589" s="19">
        <f t="shared" si="47"/>
        <v>2.8189367163520274E-3</v>
      </c>
      <c r="H589" s="41">
        <f t="shared" si="44"/>
        <v>142.29</v>
      </c>
      <c r="I589" s="41">
        <f t="shared" si="48"/>
        <v>0</v>
      </c>
    </row>
    <row r="590" spans="1:9" ht="38.25">
      <c r="A590" s="49">
        <v>81</v>
      </c>
      <c r="B590" s="18" t="s">
        <v>631</v>
      </c>
      <c r="C590" s="17" t="s">
        <v>374</v>
      </c>
      <c r="D590" s="17">
        <v>35</v>
      </c>
      <c r="E590" s="19">
        <f t="shared" si="45"/>
        <v>49.800513372149275</v>
      </c>
      <c r="F590" s="20">
        <f t="shared" si="46"/>
        <v>49.8</v>
      </c>
      <c r="G590" s="19">
        <f t="shared" si="47"/>
        <v>-5.1337214927826835E-4</v>
      </c>
      <c r="H590" s="41">
        <f t="shared" si="44"/>
        <v>49.8</v>
      </c>
      <c r="I590" s="41">
        <f t="shared" si="48"/>
        <v>0</v>
      </c>
    </row>
    <row r="591" spans="1:9" ht="25.5">
      <c r="A591" s="49">
        <v>82</v>
      </c>
      <c r="B591" s="18" t="s">
        <v>632</v>
      </c>
      <c r="C591" s="17" t="s">
        <v>633</v>
      </c>
      <c r="D591" s="17">
        <v>100</v>
      </c>
      <c r="E591" s="19">
        <f t="shared" si="45"/>
        <v>142.28718106328364</v>
      </c>
      <c r="F591" s="20">
        <f t="shared" si="46"/>
        <v>142.29</v>
      </c>
      <c r="G591" s="19">
        <f t="shared" si="47"/>
        <v>2.8189367163520274E-3</v>
      </c>
      <c r="H591" s="41">
        <f t="shared" si="44"/>
        <v>142.29</v>
      </c>
      <c r="I591" s="41">
        <f t="shared" si="48"/>
        <v>0</v>
      </c>
    </row>
    <row r="592" spans="1:9" ht="38.25">
      <c r="A592" s="49">
        <v>83</v>
      </c>
      <c r="B592" s="18" t="s">
        <v>634</v>
      </c>
      <c r="C592" s="17" t="s">
        <v>417</v>
      </c>
      <c r="D592" s="17">
        <v>1000</v>
      </c>
      <c r="E592" s="19">
        <f t="shared" si="45"/>
        <v>1422.8718106328365</v>
      </c>
      <c r="F592" s="20">
        <f t="shared" si="46"/>
        <v>1422.87</v>
      </c>
      <c r="G592" s="19">
        <f t="shared" si="47"/>
        <v>-1.8106328366229718E-3</v>
      </c>
      <c r="H592" s="41">
        <f t="shared" si="44"/>
        <v>1422.87</v>
      </c>
      <c r="I592" s="41">
        <f t="shared" si="48"/>
        <v>0</v>
      </c>
    </row>
    <row r="593" spans="1:9" ht="38.25">
      <c r="A593" s="49">
        <v>84</v>
      </c>
      <c r="B593" s="18" t="s">
        <v>635</v>
      </c>
      <c r="C593" s="17" t="s">
        <v>620</v>
      </c>
      <c r="D593" s="17">
        <v>50</v>
      </c>
      <c r="E593" s="19">
        <f t="shared" si="45"/>
        <v>71.14359053164182</v>
      </c>
      <c r="F593" s="20">
        <f t="shared" si="46"/>
        <v>71.14</v>
      </c>
      <c r="G593" s="19">
        <f t="shared" si="47"/>
        <v>-3.5905316418194388E-3</v>
      </c>
      <c r="H593" s="41">
        <f t="shared" si="44"/>
        <v>71.14</v>
      </c>
      <c r="I593" s="41">
        <f t="shared" si="48"/>
        <v>0</v>
      </c>
    </row>
    <row r="594" spans="1:9">
      <c r="A594" s="49">
        <v>85</v>
      </c>
      <c r="B594" s="18" t="s">
        <v>636</v>
      </c>
      <c r="C594" s="17" t="s">
        <v>637</v>
      </c>
      <c r="D594" s="17">
        <v>1.5</v>
      </c>
      <c r="E594" s="19">
        <f t="shared" ref="E594:E628" si="49">D594/0.702804</f>
        <v>2.1343077159492547</v>
      </c>
      <c r="F594" s="20">
        <f t="shared" ref="F594:F628" si="50">ROUND(E594,2)</f>
        <v>2.13</v>
      </c>
      <c r="G594" s="19">
        <f t="shared" ref="G594:G628" si="51">F594-E594</f>
        <v>-4.3077159492548311E-3</v>
      </c>
      <c r="H594" s="41">
        <f t="shared" si="44"/>
        <v>2.13</v>
      </c>
      <c r="I594" s="41">
        <f t="shared" si="48"/>
        <v>0</v>
      </c>
    </row>
    <row r="595" spans="1:9" ht="38.25">
      <c r="A595" s="49">
        <v>86</v>
      </c>
      <c r="B595" s="18" t="s">
        <v>638</v>
      </c>
      <c r="C595" s="17" t="s">
        <v>620</v>
      </c>
      <c r="D595" s="17">
        <v>25</v>
      </c>
      <c r="E595" s="19">
        <f t="shared" si="49"/>
        <v>35.57179526582091</v>
      </c>
      <c r="F595" s="20">
        <f t="shared" si="50"/>
        <v>35.57</v>
      </c>
      <c r="G595" s="19">
        <f t="shared" si="51"/>
        <v>-1.7952658209097194E-3</v>
      </c>
      <c r="H595" s="41">
        <f t="shared" si="44"/>
        <v>35.57</v>
      </c>
      <c r="I595" s="41">
        <f t="shared" si="48"/>
        <v>0</v>
      </c>
    </row>
    <row r="596" spans="1:9" ht="38.25">
      <c r="A596" s="49" t="s">
        <v>967</v>
      </c>
      <c r="B596" s="18" t="s">
        <v>639</v>
      </c>
      <c r="C596" s="17" t="s">
        <v>417</v>
      </c>
      <c r="D596" s="17">
        <v>800</v>
      </c>
      <c r="E596" s="19">
        <f t="shared" si="49"/>
        <v>1138.2974485062691</v>
      </c>
      <c r="F596" s="20">
        <f t="shared" si="50"/>
        <v>1138.3</v>
      </c>
      <c r="G596" s="19">
        <f t="shared" si="51"/>
        <v>2.5514937308344088E-3</v>
      </c>
      <c r="H596" s="41">
        <f t="shared" si="44"/>
        <v>1138.3</v>
      </c>
      <c r="I596" s="41">
        <f t="shared" si="48"/>
        <v>0</v>
      </c>
    </row>
    <row r="597" spans="1:9" ht="25.5">
      <c r="A597" s="49" t="s">
        <v>968</v>
      </c>
      <c r="B597" s="18" t="s">
        <v>415</v>
      </c>
      <c r="C597" s="42"/>
      <c r="D597" s="43"/>
      <c r="E597" s="19"/>
      <c r="F597" s="20"/>
      <c r="G597" s="19"/>
      <c r="H597" s="41"/>
      <c r="I597" s="41"/>
    </row>
    <row r="598" spans="1:9" ht="38.25">
      <c r="A598" s="49" t="s">
        <v>969</v>
      </c>
      <c r="B598" s="18" t="s">
        <v>416</v>
      </c>
      <c r="C598" s="17" t="s">
        <v>417</v>
      </c>
      <c r="D598" s="17">
        <v>2000</v>
      </c>
      <c r="E598" s="19">
        <f t="shared" si="49"/>
        <v>2845.743621265673</v>
      </c>
      <c r="F598" s="20">
        <f t="shared" si="50"/>
        <v>2845.74</v>
      </c>
      <c r="G598" s="19">
        <f t="shared" si="51"/>
        <v>-3.6212656732459436E-3</v>
      </c>
      <c r="H598" s="41">
        <f t="shared" ref="H598:H612" si="52">F598</f>
        <v>2845.74</v>
      </c>
      <c r="I598" s="41">
        <f t="shared" si="48"/>
        <v>0</v>
      </c>
    </row>
    <row r="599" spans="1:9" ht="38.25">
      <c r="A599" s="49" t="s">
        <v>970</v>
      </c>
      <c r="B599" s="18" t="s">
        <v>418</v>
      </c>
      <c r="C599" s="17" t="s">
        <v>417</v>
      </c>
      <c r="D599" s="17">
        <v>500</v>
      </c>
      <c r="E599" s="19">
        <f t="shared" si="49"/>
        <v>711.43590531641826</v>
      </c>
      <c r="F599" s="20">
        <f t="shared" si="50"/>
        <v>711.44</v>
      </c>
      <c r="G599" s="19">
        <f t="shared" si="51"/>
        <v>4.0946835817976535E-3</v>
      </c>
      <c r="H599" s="41">
        <f t="shared" si="52"/>
        <v>711.44</v>
      </c>
      <c r="I599" s="41">
        <f t="shared" si="48"/>
        <v>0</v>
      </c>
    </row>
    <row r="600" spans="1:9" ht="38.25">
      <c r="A600" s="49" t="s">
        <v>971</v>
      </c>
      <c r="B600" s="18" t="s">
        <v>419</v>
      </c>
      <c r="C600" s="17" t="s">
        <v>417</v>
      </c>
      <c r="D600" s="17">
        <v>2000</v>
      </c>
      <c r="E600" s="19">
        <f t="shared" si="49"/>
        <v>2845.743621265673</v>
      </c>
      <c r="F600" s="20">
        <f t="shared" si="50"/>
        <v>2845.74</v>
      </c>
      <c r="G600" s="19">
        <f t="shared" si="51"/>
        <v>-3.6212656732459436E-3</v>
      </c>
      <c r="H600" s="41">
        <f t="shared" si="52"/>
        <v>2845.74</v>
      </c>
      <c r="I600" s="41">
        <f t="shared" si="48"/>
        <v>0</v>
      </c>
    </row>
    <row r="601" spans="1:9" ht="38.25">
      <c r="A601" s="49" t="s">
        <v>972</v>
      </c>
      <c r="B601" s="18" t="s">
        <v>420</v>
      </c>
      <c r="C601" s="17" t="s">
        <v>417</v>
      </c>
      <c r="D601" s="17">
        <v>500</v>
      </c>
      <c r="E601" s="19">
        <f t="shared" si="49"/>
        <v>711.43590531641826</v>
      </c>
      <c r="F601" s="20">
        <f t="shared" si="50"/>
        <v>711.44</v>
      </c>
      <c r="G601" s="19">
        <f t="shared" si="51"/>
        <v>4.0946835817976535E-3</v>
      </c>
      <c r="H601" s="41">
        <f t="shared" si="52"/>
        <v>711.44</v>
      </c>
      <c r="I601" s="41">
        <f t="shared" si="48"/>
        <v>0</v>
      </c>
    </row>
    <row r="602" spans="1:9" ht="25.5">
      <c r="A602" s="49" t="s">
        <v>973</v>
      </c>
      <c r="B602" s="18" t="s">
        <v>644</v>
      </c>
      <c r="C602" s="42"/>
      <c r="D602" s="43"/>
      <c r="E602" s="19"/>
      <c r="F602" s="20"/>
      <c r="G602" s="19"/>
      <c r="H602" s="41"/>
      <c r="I602" s="41"/>
    </row>
    <row r="603" spans="1:9" ht="44.25" customHeight="1">
      <c r="A603" s="49" t="s">
        <v>623</v>
      </c>
      <c r="B603" s="18" t="s">
        <v>645</v>
      </c>
      <c r="C603" s="17" t="s">
        <v>417</v>
      </c>
      <c r="D603" s="17">
        <v>800</v>
      </c>
      <c r="E603" s="19">
        <f t="shared" si="49"/>
        <v>1138.2974485062691</v>
      </c>
      <c r="F603" s="20">
        <f t="shared" si="50"/>
        <v>1138.3</v>
      </c>
      <c r="G603" s="19">
        <f t="shared" si="51"/>
        <v>2.5514937308344088E-3</v>
      </c>
      <c r="H603" s="41">
        <f t="shared" si="52"/>
        <v>1138.3</v>
      </c>
      <c r="I603" s="41">
        <f t="shared" si="48"/>
        <v>0</v>
      </c>
    </row>
    <row r="604" spans="1:9" ht="39.75" customHeight="1">
      <c r="A604" s="49" t="s">
        <v>625</v>
      </c>
      <c r="B604" s="18" t="s">
        <v>646</v>
      </c>
      <c r="C604" s="17" t="s">
        <v>417</v>
      </c>
      <c r="D604" s="17">
        <v>300</v>
      </c>
      <c r="E604" s="19">
        <f t="shared" si="49"/>
        <v>426.86154318985098</v>
      </c>
      <c r="F604" s="20">
        <f t="shared" si="50"/>
        <v>426.86</v>
      </c>
      <c r="G604" s="19">
        <f t="shared" si="51"/>
        <v>-1.5431898509632447E-3</v>
      </c>
      <c r="H604" s="41">
        <f t="shared" si="52"/>
        <v>426.86</v>
      </c>
      <c r="I604" s="41">
        <f t="shared" si="48"/>
        <v>0</v>
      </c>
    </row>
    <row r="605" spans="1:9" ht="38.25">
      <c r="A605" s="49" t="s">
        <v>974</v>
      </c>
      <c r="B605" s="18" t="s">
        <v>647</v>
      </c>
      <c r="C605" s="17" t="s">
        <v>417</v>
      </c>
      <c r="D605" s="17">
        <v>100</v>
      </c>
      <c r="E605" s="19">
        <f t="shared" si="49"/>
        <v>142.28718106328364</v>
      </c>
      <c r="F605" s="20">
        <f t="shared" si="50"/>
        <v>142.29</v>
      </c>
      <c r="G605" s="19">
        <f t="shared" si="51"/>
        <v>2.8189367163520274E-3</v>
      </c>
      <c r="H605" s="41">
        <f t="shared" si="52"/>
        <v>142.29</v>
      </c>
      <c r="I605" s="41">
        <f t="shared" si="48"/>
        <v>0</v>
      </c>
    </row>
    <row r="606" spans="1:9" ht="38.25">
      <c r="A606" s="49" t="s">
        <v>975</v>
      </c>
      <c r="B606" s="18" t="s">
        <v>648</v>
      </c>
      <c r="C606" s="17" t="s">
        <v>417</v>
      </c>
      <c r="D606" s="17">
        <v>100</v>
      </c>
      <c r="E606" s="19">
        <f t="shared" si="49"/>
        <v>142.28718106328364</v>
      </c>
      <c r="F606" s="20">
        <f t="shared" si="50"/>
        <v>142.29</v>
      </c>
      <c r="G606" s="19">
        <f t="shared" si="51"/>
        <v>2.8189367163520274E-3</v>
      </c>
      <c r="H606" s="41">
        <f t="shared" si="52"/>
        <v>142.29</v>
      </c>
      <c r="I606" s="41">
        <f t="shared" si="48"/>
        <v>0</v>
      </c>
    </row>
    <row r="607" spans="1:9" ht="38.25">
      <c r="A607" s="49" t="s">
        <v>976</v>
      </c>
      <c r="B607" s="18" t="s">
        <v>649</v>
      </c>
      <c r="C607" s="17" t="s">
        <v>417</v>
      </c>
      <c r="D607" s="17">
        <v>300</v>
      </c>
      <c r="E607" s="19">
        <f t="shared" si="49"/>
        <v>426.86154318985098</v>
      </c>
      <c r="F607" s="20">
        <f t="shared" si="50"/>
        <v>426.86</v>
      </c>
      <c r="G607" s="19">
        <f t="shared" si="51"/>
        <v>-1.5431898509632447E-3</v>
      </c>
      <c r="H607" s="41">
        <f t="shared" si="52"/>
        <v>426.86</v>
      </c>
      <c r="I607" s="41">
        <f t="shared" si="48"/>
        <v>0</v>
      </c>
    </row>
    <row r="608" spans="1:9" ht="38.25">
      <c r="A608" s="49" t="s">
        <v>977</v>
      </c>
      <c r="B608" s="18" t="s">
        <v>650</v>
      </c>
      <c r="C608" s="17" t="s">
        <v>417</v>
      </c>
      <c r="D608" s="17">
        <v>100</v>
      </c>
      <c r="E608" s="19">
        <f t="shared" si="49"/>
        <v>142.28718106328364</v>
      </c>
      <c r="F608" s="20">
        <f t="shared" si="50"/>
        <v>142.29</v>
      </c>
      <c r="G608" s="19">
        <f t="shared" si="51"/>
        <v>2.8189367163520274E-3</v>
      </c>
      <c r="H608" s="41">
        <f t="shared" si="52"/>
        <v>142.29</v>
      </c>
      <c r="I608" s="41">
        <f t="shared" si="48"/>
        <v>0</v>
      </c>
    </row>
    <row r="609" spans="1:9" ht="38.25">
      <c r="A609" s="49" t="s">
        <v>978</v>
      </c>
      <c r="B609" s="18" t="s">
        <v>651</v>
      </c>
      <c r="C609" s="17" t="s">
        <v>417</v>
      </c>
      <c r="D609" s="17">
        <v>50</v>
      </c>
      <c r="E609" s="19">
        <f t="shared" si="49"/>
        <v>71.14359053164182</v>
      </c>
      <c r="F609" s="20">
        <f t="shared" si="50"/>
        <v>71.14</v>
      </c>
      <c r="G609" s="19">
        <f t="shared" si="51"/>
        <v>-3.5905316418194388E-3</v>
      </c>
      <c r="H609" s="41">
        <f t="shared" si="52"/>
        <v>71.14</v>
      </c>
      <c r="I609" s="41">
        <f t="shared" si="48"/>
        <v>0</v>
      </c>
    </row>
    <row r="610" spans="1:9" ht="38.25">
      <c r="A610" s="49" t="s">
        <v>979</v>
      </c>
      <c r="B610" s="18" t="s">
        <v>652</v>
      </c>
      <c r="C610" s="17" t="s">
        <v>417</v>
      </c>
      <c r="D610" s="17">
        <v>500</v>
      </c>
      <c r="E610" s="19">
        <f t="shared" si="49"/>
        <v>711.43590531641826</v>
      </c>
      <c r="F610" s="20">
        <f t="shared" si="50"/>
        <v>711.44</v>
      </c>
      <c r="G610" s="19">
        <f t="shared" si="51"/>
        <v>4.0946835817976535E-3</v>
      </c>
      <c r="H610" s="41">
        <f t="shared" si="52"/>
        <v>711.44</v>
      </c>
      <c r="I610" s="41">
        <f t="shared" si="48"/>
        <v>0</v>
      </c>
    </row>
    <row r="611" spans="1:9" ht="38.25">
      <c r="A611" s="49" t="s">
        <v>980</v>
      </c>
      <c r="B611" s="18" t="s">
        <v>634</v>
      </c>
      <c r="C611" s="17" t="s">
        <v>417</v>
      </c>
      <c r="D611" s="17">
        <v>1000</v>
      </c>
      <c r="E611" s="19">
        <f t="shared" si="49"/>
        <v>1422.8718106328365</v>
      </c>
      <c r="F611" s="20">
        <f t="shared" si="50"/>
        <v>1422.87</v>
      </c>
      <c r="G611" s="19">
        <f t="shared" si="51"/>
        <v>-1.8106328366229718E-3</v>
      </c>
      <c r="H611" s="41">
        <f t="shared" si="52"/>
        <v>1422.87</v>
      </c>
      <c r="I611" s="41">
        <f t="shared" si="48"/>
        <v>0</v>
      </c>
    </row>
    <row r="612" spans="1:9" ht="25.5">
      <c r="A612" s="49" t="s">
        <v>981</v>
      </c>
      <c r="B612" s="18" t="s">
        <v>653</v>
      </c>
      <c r="C612" s="17" t="s">
        <v>426</v>
      </c>
      <c r="D612" s="17">
        <v>300</v>
      </c>
      <c r="E612" s="19">
        <f t="shared" si="49"/>
        <v>426.86154318985098</v>
      </c>
      <c r="F612" s="20">
        <f t="shared" si="50"/>
        <v>426.86</v>
      </c>
      <c r="G612" s="19">
        <f t="shared" si="51"/>
        <v>-1.5431898509632447E-3</v>
      </c>
      <c r="H612" s="41">
        <f t="shared" si="52"/>
        <v>426.86</v>
      </c>
      <c r="I612" s="41">
        <f t="shared" si="48"/>
        <v>0</v>
      </c>
    </row>
    <row r="613" spans="1:9">
      <c r="A613" s="49">
        <v>97</v>
      </c>
      <c r="B613" s="18" t="s">
        <v>654</v>
      </c>
      <c r="C613" s="17" t="s">
        <v>655</v>
      </c>
      <c r="D613" s="17">
        <v>0.06</v>
      </c>
      <c r="E613" s="19">
        <f t="shared" si="49"/>
        <v>8.5372308637970185E-2</v>
      </c>
      <c r="F613" s="20">
        <f t="shared" si="50"/>
        <v>0.09</v>
      </c>
      <c r="G613" s="19">
        <f t="shared" si="51"/>
        <v>4.6276913620298121E-3</v>
      </c>
      <c r="H613" s="41">
        <f>F613/121%</f>
        <v>7.43801652892562E-2</v>
      </c>
      <c r="I613" s="48">
        <f>F613-H613</f>
        <v>1.5619834710743796E-2</v>
      </c>
    </row>
    <row r="614" spans="1:9" ht="51">
      <c r="A614" s="22">
        <v>98</v>
      </c>
      <c r="B614" s="18" t="s">
        <v>713</v>
      </c>
      <c r="C614" s="17" t="s">
        <v>620</v>
      </c>
      <c r="D614" s="21">
        <v>100</v>
      </c>
      <c r="E614" s="19">
        <f t="shared" si="49"/>
        <v>142.28718106328364</v>
      </c>
      <c r="F614" s="20">
        <f t="shared" si="50"/>
        <v>142.29</v>
      </c>
      <c r="G614" s="19">
        <f t="shared" si="51"/>
        <v>2.8189367163520274E-3</v>
      </c>
      <c r="H614" s="41">
        <f>F614</f>
        <v>142.29</v>
      </c>
      <c r="I614" s="41">
        <f>F614-H614</f>
        <v>0</v>
      </c>
    </row>
    <row r="615" spans="1:9" ht="25.5">
      <c r="A615" s="22">
        <v>99</v>
      </c>
      <c r="B615" s="18" t="s">
        <v>706</v>
      </c>
      <c r="C615" s="21"/>
      <c r="D615" s="21"/>
      <c r="E615" s="19"/>
      <c r="F615" s="20"/>
      <c r="G615" s="19"/>
      <c r="H615" s="41"/>
      <c r="I615" s="41"/>
    </row>
    <row r="616" spans="1:9" ht="38.25">
      <c r="A616" s="21" t="s">
        <v>640</v>
      </c>
      <c r="B616" s="18" t="s">
        <v>707</v>
      </c>
      <c r="C616" s="17" t="s">
        <v>708</v>
      </c>
      <c r="D616" s="21">
        <v>10</v>
      </c>
      <c r="E616" s="19">
        <f t="shared" si="49"/>
        <v>14.228718106328365</v>
      </c>
      <c r="F616" s="20">
        <f t="shared" si="50"/>
        <v>14.23</v>
      </c>
      <c r="G616" s="19">
        <f t="shared" si="51"/>
        <v>1.2818936716350038E-3</v>
      </c>
      <c r="H616" s="41">
        <f t="shared" ref="H616:H620" si="53">F616</f>
        <v>14.23</v>
      </c>
      <c r="I616" s="41">
        <f t="shared" ref="I616:I620" si="54">F616-H616</f>
        <v>0</v>
      </c>
    </row>
    <row r="617" spans="1:9" ht="38.25">
      <c r="A617" s="21" t="s">
        <v>641</v>
      </c>
      <c r="B617" s="18" t="s">
        <v>709</v>
      </c>
      <c r="C617" s="17" t="s">
        <v>708</v>
      </c>
      <c r="D617" s="21">
        <v>7</v>
      </c>
      <c r="E617" s="19">
        <f t="shared" si="49"/>
        <v>9.9601026744298551</v>
      </c>
      <c r="F617" s="20">
        <f t="shared" si="50"/>
        <v>9.9600000000000009</v>
      </c>
      <c r="G617" s="19">
        <f t="shared" si="51"/>
        <v>-1.0267442985423259E-4</v>
      </c>
      <c r="H617" s="41">
        <f t="shared" si="53"/>
        <v>9.9600000000000009</v>
      </c>
      <c r="I617" s="41">
        <f t="shared" si="54"/>
        <v>0</v>
      </c>
    </row>
    <row r="618" spans="1:9" ht="38.25">
      <c r="A618" s="21" t="s">
        <v>642</v>
      </c>
      <c r="B618" s="18" t="s">
        <v>710</v>
      </c>
      <c r="C618" s="17" t="s">
        <v>708</v>
      </c>
      <c r="D618" s="21">
        <v>25</v>
      </c>
      <c r="E618" s="19">
        <f t="shared" si="49"/>
        <v>35.57179526582091</v>
      </c>
      <c r="F618" s="20">
        <f t="shared" si="50"/>
        <v>35.57</v>
      </c>
      <c r="G618" s="19">
        <f t="shared" si="51"/>
        <v>-1.7952658209097194E-3</v>
      </c>
      <c r="H618" s="41">
        <f t="shared" si="53"/>
        <v>35.57</v>
      </c>
      <c r="I618" s="41">
        <f t="shared" si="54"/>
        <v>0</v>
      </c>
    </row>
    <row r="619" spans="1:9" ht="38.25">
      <c r="A619" s="21" t="s">
        <v>643</v>
      </c>
      <c r="B619" s="18" t="s">
        <v>711</v>
      </c>
      <c r="C619" s="17" t="s">
        <v>708</v>
      </c>
      <c r="D619" s="21">
        <v>7</v>
      </c>
      <c r="E619" s="19">
        <f t="shared" si="49"/>
        <v>9.9601026744298551</v>
      </c>
      <c r="F619" s="20">
        <f t="shared" si="50"/>
        <v>9.9600000000000009</v>
      </c>
      <c r="G619" s="19">
        <f t="shared" si="51"/>
        <v>-1.0267442985423259E-4</v>
      </c>
      <c r="H619" s="41">
        <f t="shared" si="53"/>
        <v>9.9600000000000009</v>
      </c>
      <c r="I619" s="41">
        <f t="shared" si="54"/>
        <v>0</v>
      </c>
    </row>
    <row r="620" spans="1:9" ht="25.5">
      <c r="A620" s="22">
        <v>100</v>
      </c>
      <c r="B620" s="18" t="s">
        <v>712</v>
      </c>
      <c r="C620" s="21" t="s">
        <v>414</v>
      </c>
      <c r="D620" s="21">
        <v>1</v>
      </c>
      <c r="E620" s="19">
        <f t="shared" si="49"/>
        <v>1.4228718106328364</v>
      </c>
      <c r="F620" s="20">
        <f t="shared" si="50"/>
        <v>1.42</v>
      </c>
      <c r="G620" s="19">
        <f t="shared" si="51"/>
        <v>-2.8718106328364801E-3</v>
      </c>
      <c r="H620" s="41">
        <f t="shared" si="53"/>
        <v>1.42</v>
      </c>
      <c r="I620" s="41">
        <f t="shared" si="54"/>
        <v>0</v>
      </c>
    </row>
    <row r="621" spans="1:9" ht="25.5">
      <c r="A621" s="22">
        <v>101</v>
      </c>
      <c r="B621" s="18" t="s">
        <v>714</v>
      </c>
      <c r="C621" s="17" t="s">
        <v>537</v>
      </c>
      <c r="D621" s="17">
        <v>24.2</v>
      </c>
      <c r="E621" s="19">
        <f t="shared" si="49"/>
        <v>34.433497817314645</v>
      </c>
      <c r="F621" s="20">
        <f t="shared" si="50"/>
        <v>34.43</v>
      </c>
      <c r="G621" s="19">
        <f t="shared" si="51"/>
        <v>-3.4978173146456015E-3</v>
      </c>
      <c r="H621" s="41">
        <f>F621/121%</f>
        <v>28.454545454545457</v>
      </c>
      <c r="I621" s="48">
        <f>F621-H621</f>
        <v>5.9754545454545429</v>
      </c>
    </row>
    <row r="622" spans="1:9" ht="25.5">
      <c r="A622" s="22">
        <v>102</v>
      </c>
      <c r="B622" s="50" t="s">
        <v>715</v>
      </c>
      <c r="C622" s="17" t="s">
        <v>539</v>
      </c>
      <c r="D622" s="17">
        <v>24.2</v>
      </c>
      <c r="E622" s="19">
        <f t="shared" si="49"/>
        <v>34.433497817314645</v>
      </c>
      <c r="F622" s="20">
        <f t="shared" si="50"/>
        <v>34.43</v>
      </c>
      <c r="G622" s="19">
        <f t="shared" si="51"/>
        <v>-3.4978173146456015E-3</v>
      </c>
      <c r="H622" s="41">
        <f>F622/121%</f>
        <v>28.454545454545457</v>
      </c>
      <c r="I622" s="48">
        <f>F622-H622</f>
        <v>5.9754545454545429</v>
      </c>
    </row>
    <row r="623" spans="1:9" ht="51">
      <c r="A623" s="22">
        <v>103</v>
      </c>
      <c r="B623" s="49" t="s">
        <v>716</v>
      </c>
      <c r="C623" s="33" t="s">
        <v>620</v>
      </c>
      <c r="D623" s="17">
        <v>500</v>
      </c>
      <c r="E623" s="19">
        <f t="shared" si="49"/>
        <v>711.43590531641826</v>
      </c>
      <c r="F623" s="20">
        <f t="shared" si="50"/>
        <v>711.44</v>
      </c>
      <c r="G623" s="19">
        <f t="shared" si="51"/>
        <v>4.0946835817976535E-3</v>
      </c>
      <c r="H623" s="41">
        <f>F623</f>
        <v>711.44</v>
      </c>
      <c r="I623" s="41">
        <v>0</v>
      </c>
    </row>
    <row r="624" spans="1:9" ht="38.25">
      <c r="A624" s="22">
        <v>104</v>
      </c>
      <c r="B624" s="49" t="s">
        <v>985</v>
      </c>
      <c r="C624" s="33" t="s">
        <v>374</v>
      </c>
      <c r="D624" s="17">
        <v>75</v>
      </c>
      <c r="E624" s="19">
        <f t="shared" si="49"/>
        <v>106.71538579746274</v>
      </c>
      <c r="F624" s="20">
        <f t="shared" si="50"/>
        <v>106.72</v>
      </c>
      <c r="G624" s="19">
        <f t="shared" si="51"/>
        <v>4.6142025372546414E-3</v>
      </c>
      <c r="H624" s="41">
        <f t="shared" ref="H624:H628" si="55">F624</f>
        <v>106.72</v>
      </c>
      <c r="I624" s="41">
        <v>0</v>
      </c>
    </row>
    <row r="625" spans="1:9" ht="49.5" customHeight="1">
      <c r="A625" s="22">
        <v>105</v>
      </c>
      <c r="B625" s="49" t="s">
        <v>717</v>
      </c>
      <c r="C625" s="34" t="s">
        <v>537</v>
      </c>
      <c r="D625" s="17">
        <v>20</v>
      </c>
      <c r="E625" s="19">
        <f t="shared" si="49"/>
        <v>28.457436212656731</v>
      </c>
      <c r="F625" s="20">
        <f t="shared" si="50"/>
        <v>28.46</v>
      </c>
      <c r="G625" s="19">
        <f t="shared" si="51"/>
        <v>2.5637873432700076E-3</v>
      </c>
      <c r="H625" s="41">
        <f t="shared" si="55"/>
        <v>28.46</v>
      </c>
      <c r="I625" s="41">
        <v>0</v>
      </c>
    </row>
    <row r="626" spans="1:9" ht="49.5" customHeight="1">
      <c r="A626" s="22">
        <v>106</v>
      </c>
      <c r="B626" s="49" t="s">
        <v>718</v>
      </c>
      <c r="C626" s="34" t="s">
        <v>537</v>
      </c>
      <c r="D626" s="17">
        <v>20</v>
      </c>
      <c r="E626" s="19">
        <f t="shared" si="49"/>
        <v>28.457436212656731</v>
      </c>
      <c r="F626" s="20">
        <f t="shared" si="50"/>
        <v>28.46</v>
      </c>
      <c r="G626" s="19">
        <f t="shared" si="51"/>
        <v>2.5637873432700076E-3</v>
      </c>
      <c r="H626" s="41">
        <f t="shared" si="55"/>
        <v>28.46</v>
      </c>
      <c r="I626" s="41">
        <v>0</v>
      </c>
    </row>
    <row r="627" spans="1:9" ht="63.75">
      <c r="A627" s="22">
        <v>107</v>
      </c>
      <c r="B627" s="49" t="s">
        <v>719</v>
      </c>
      <c r="C627" s="33" t="s">
        <v>708</v>
      </c>
      <c r="D627" s="21">
        <v>25</v>
      </c>
      <c r="E627" s="19">
        <f t="shared" si="49"/>
        <v>35.57179526582091</v>
      </c>
      <c r="F627" s="20">
        <f t="shared" si="50"/>
        <v>35.57</v>
      </c>
      <c r="G627" s="19">
        <f t="shared" si="51"/>
        <v>-1.7952658209097194E-3</v>
      </c>
      <c r="H627" s="41">
        <f t="shared" si="55"/>
        <v>35.57</v>
      </c>
      <c r="I627" s="41">
        <v>0</v>
      </c>
    </row>
    <row r="628" spans="1:9" ht="51">
      <c r="A628" s="22">
        <v>108</v>
      </c>
      <c r="B628" s="49" t="s">
        <v>720</v>
      </c>
      <c r="C628" s="35" t="s">
        <v>414</v>
      </c>
      <c r="D628" s="21">
        <v>1</v>
      </c>
      <c r="E628" s="19">
        <f t="shared" si="49"/>
        <v>1.4228718106328364</v>
      </c>
      <c r="F628" s="20">
        <f t="shared" si="50"/>
        <v>1.42</v>
      </c>
      <c r="G628" s="19">
        <f t="shared" si="51"/>
        <v>-2.8718106328364801E-3</v>
      </c>
      <c r="H628" s="41">
        <f t="shared" si="55"/>
        <v>1.42</v>
      </c>
      <c r="I628" s="41">
        <v>0</v>
      </c>
    </row>
  </sheetData>
  <mergeCells count="3">
    <mergeCell ref="B4:C4"/>
    <mergeCell ref="F1:G1"/>
    <mergeCell ref="A2:G2"/>
  </mergeCells>
  <pageMargins left="0" right="0" top="0" bottom="0" header="0" footer="0"/>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3</vt:i4>
      </vt:variant>
      <vt:variant>
        <vt:lpstr>Diapazoni ar nosaukumiem</vt:lpstr>
      </vt:variant>
      <vt:variant>
        <vt:i4>1</vt:i4>
      </vt:variant>
    </vt:vector>
  </HeadingPairs>
  <TitlesOfParts>
    <vt:vector size="4" baseType="lpstr">
      <vt:lpstr>Sheet1</vt:lpstr>
      <vt:lpstr>Sheet2</vt:lpstr>
      <vt:lpstr>Sheet3</vt:lpstr>
      <vt:lpstr>Sheet1!OLE_LINK1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 Bluma</dc:creator>
  <cp:lastModifiedBy>Renārs Žagars</cp:lastModifiedBy>
  <cp:lastPrinted>2013-08-07T12:30:34Z</cp:lastPrinted>
  <dcterms:created xsi:type="dcterms:W3CDTF">2013-06-27T18:12:57Z</dcterms:created>
  <dcterms:modified xsi:type="dcterms:W3CDTF">2013-08-07T12:31:31Z</dcterms:modified>
</cp:coreProperties>
</file>