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28755" windowHeight="12585" activeTab="0"/>
  </bookViews>
  <sheets>
    <sheet name="III sadalas 1.punkts" sheetId="1" r:id="rId1"/>
    <sheet name="III sadalas 2.punkts " sheetId="2" r:id="rId2"/>
    <sheet name="III sadalas 3.punkts " sheetId="3" r:id="rId3"/>
    <sheet name="III sadalas 4.punkts" sheetId="4" r:id="rId4"/>
  </sheets>
  <definedNames>
    <definedName name="_xlnm.Print_Area" localSheetId="3">'III sadalas 4.punkts'!$A$1:$F$12</definedName>
  </definedNames>
  <calcPr fullCalcOnLoad="1"/>
</workbook>
</file>

<file path=xl/sharedStrings.xml><?xml version="1.0" encoding="utf-8"?>
<sst xmlns="http://schemas.openxmlformats.org/spreadsheetml/2006/main" count="174" uniqueCount="80">
  <si>
    <t>Izdevumu pozīcija</t>
  </si>
  <si>
    <t>Atlīdzība</t>
  </si>
  <si>
    <t xml:space="preserve">Pārdale starp 42.01.00.(-) un 70.08.00. (+) </t>
  </si>
  <si>
    <t xml:space="preserve">Papildus finansējums </t>
  </si>
  <si>
    <t xml:space="preserve">budžeta apakpšprogrammā 42.01.00. apstiprinātais finansējums </t>
  </si>
  <si>
    <t>2016.gads</t>
  </si>
  <si>
    <t>2017.gads</t>
  </si>
  <si>
    <t xml:space="preserve">budžeta apakpšprogrammā 05.01.00. apstiprinātais finansējums </t>
  </si>
  <si>
    <t>Piezīmes</t>
  </si>
  <si>
    <t>x</t>
  </si>
  <si>
    <t>Nr.</t>
  </si>
  <si>
    <t>1.1.</t>
  </si>
  <si>
    <t>1.2.</t>
  </si>
  <si>
    <t>1.3.</t>
  </si>
  <si>
    <t>1.4.</t>
  </si>
  <si>
    <t>Kapitālie izdevumi</t>
  </si>
  <si>
    <t>Preces, pakalpojumi</t>
  </si>
  <si>
    <t>Atvaļinājuma pabalsts</t>
  </si>
  <si>
    <t>Piemaksa par personisko darba ieguldījumu un darba kvalitāti</t>
  </si>
  <si>
    <t>1.5.</t>
  </si>
  <si>
    <t>saskaņā ar normatīviem aktiem indikatīvi 30% apmērā no vienas mēnešalgas</t>
  </si>
  <si>
    <t>Apdrošināšanas polise</t>
  </si>
  <si>
    <t>Pamatlīdzekļi darba vietu iekārtošanai: stacionārais dators (3 gab.)3900 euro, partatīvais dators (6 gab.) 7800 euro, printeris (2 gab.) 1600 euro, kopētājs (1 gab) 10 000 euro. Pamatlīdzekļi kopā 23 300 euro.</t>
  </si>
  <si>
    <t>2.1.</t>
  </si>
  <si>
    <t>komandējumi</t>
  </si>
  <si>
    <t>2.2.</t>
  </si>
  <si>
    <t>vidēji mēnesī uz vienu cilvēku 200 euro</t>
  </si>
  <si>
    <t xml:space="preserve">sakaru pakalpojumi, internets </t>
  </si>
  <si>
    <t>vidēji mēnesī uz vienu cilvēku 25 euro</t>
  </si>
  <si>
    <t>2.5.</t>
  </si>
  <si>
    <t xml:space="preserve">inventārs darba vietu iekārtošanai </t>
  </si>
  <si>
    <t>telpu noma, to uzturēšanas izdevumi</t>
  </si>
  <si>
    <t xml:space="preserve">saskaņā ar normatīviem aktiem </t>
  </si>
  <si>
    <t xml:space="preserve">Darba devēja valsts sociālās apdrošināšanas obligātās iemaksas, pabalsti un kompensācijas </t>
  </si>
  <si>
    <t>biroja preces</t>
  </si>
  <si>
    <t>2.6.</t>
  </si>
  <si>
    <t>Latvijas nominēto ekspertu komandējumu nodrošināšanai, vidēji 70 komandējumi vienā gadā</t>
  </si>
  <si>
    <t xml:space="preserve">pārējie izdevumi
</t>
  </si>
  <si>
    <r>
      <t xml:space="preserve">vidēji </t>
    </r>
    <r>
      <rPr>
        <sz val="8"/>
        <color indexed="57"/>
        <rFont val="Times New Roman"/>
        <family val="1"/>
      </rPr>
      <t>50%</t>
    </r>
    <r>
      <rPr>
        <sz val="8"/>
        <color indexed="8"/>
        <rFont val="Times New Roman"/>
        <family val="1"/>
      </rPr>
      <t xml:space="preserve"> no vienas mēnešalgas </t>
    </r>
  </si>
  <si>
    <r>
      <t xml:space="preserve">Inventāra aprēķins veikts uz 3 ekspertiem un 1 vadītāju: biroja galds (4gab.) 780euro; atvilkņu bloks (4 gab.) 380 euro; biroja krēsli (4 gab.) 260 euro; apmeklētāju krēsli (4 gab.) 100 euro; dokumentu plaukts (4 gab.) 260 euro;galda lampas (4 gab.) 180 euro, </t>
    </r>
    <r>
      <rPr>
        <b/>
        <sz val="8"/>
        <rFont val="Times New Roman"/>
        <family val="1"/>
      </rPr>
      <t>kopā: 1960 euro</t>
    </r>
  </si>
  <si>
    <r>
      <t xml:space="preserve">Pamatlīdzekļi darba vietu iekārtošanai: stacionārais dators (3 gab.)3900 euro, partatīvais dators (1 gab.) 1300 euro, printeris (1 gab.) 800 euro. Pamatlīdzekļi kopā </t>
    </r>
    <r>
      <rPr>
        <b/>
        <sz val="8"/>
        <color indexed="8"/>
        <rFont val="Times New Roman"/>
        <family val="1"/>
      </rPr>
      <t>6000 euro.</t>
    </r>
  </si>
  <si>
    <t>2.pielikums</t>
  </si>
  <si>
    <t>3.pielikums</t>
  </si>
  <si>
    <t>4.pielikums</t>
  </si>
  <si>
    <t>Piemaksas</t>
  </si>
  <si>
    <t>Citu ES programmu, kas veicina APVĀRNIS 2020 projektu veidošanu, plānotā finansējuma aprēķins</t>
  </si>
  <si>
    <t>Atalgojums</t>
  </si>
  <si>
    <t>Kontaktpunkta administratīvo funkciju īstenošanai plānotā finansējuma aprēķins</t>
  </si>
  <si>
    <t>Kontaktpunkta Latvijas nominētiem ekspertiem plānotā finansējuma aprēķins</t>
  </si>
  <si>
    <t>Subsīdijas, dotācijas,uzturēšanas izdevumi transferti</t>
  </si>
  <si>
    <t>Kopā izdevumi</t>
  </si>
  <si>
    <t>(Pielikuma par Valsts izglītības attīstības aģentūras noteikšanu par Nacionālo kontaktpunktu Eiropas Savienības ietvara programmai APVĀRSNIS 2020 (HORIZON 2020)” III sadaļa 1.punkts)</t>
  </si>
  <si>
    <t>(Pielikuma par Valsts izglītības attīstības aģentūras noteikšanu par Nacionālo kontaktpunktu Eiropas Savienības ietvara programmai APVĀRSNIS 2020 (HORIZON 2020)” III sadaļa 2.punkts)</t>
  </si>
  <si>
    <t>(Pielikuma par Valsts izglītības attīstības aģentūras noteikšanu par Nacionālo kontaktpunktu Eiropas Savienības ietvara programmai APVĀRSNIS 2020 (HORIZON 2020)” III sadaļa 3.punkts)</t>
  </si>
  <si>
    <t>(Pielikuma par Valsts izglītības attīstības aģentūras noteikšanu par Nacionālo kontaktpunktu Eiropas Savienības ietvara programmai APVĀRSNIS 2020 (HORIZON 2020)” III sadaļa 4.punkts)</t>
  </si>
  <si>
    <t>2014.gada 4 mēneši</t>
  </si>
  <si>
    <t>Piezīmes- attiecas uz 2015-2017.g. (2014.gadā finansējumu nodrošina IZM esošā budžeta ietvaros veicot pārdali starp apakšprogrammām)</t>
  </si>
  <si>
    <t xml:space="preserve">Pārdale starp 05.01.00.(-) un 42.05.00. (+) </t>
  </si>
  <si>
    <t xml:space="preserve">Izmaiņas 42.05.00. (+), </t>
  </si>
  <si>
    <t>Izmaiņas 42.05.00. (+), (7)+(9)</t>
  </si>
  <si>
    <t>Izmaiņas 42.05.00. (+), (11)+(13)</t>
  </si>
  <si>
    <t>Izmaiņas 42.05.00. (+), (15)+(17)</t>
  </si>
  <si>
    <t>Izmaiņas 42.05.00. (+)</t>
  </si>
  <si>
    <t xml:space="preserve">Pārdale starp 42.01.00.(-) un 42.05.00. (+) </t>
  </si>
  <si>
    <t>Bilaterālās sadarbības projekti</t>
  </si>
  <si>
    <t>Latvija-Lietuva-Taivāna, plānots atbalstīt 9 projektus</t>
  </si>
  <si>
    <t>Latvija-Baltkrievija, plānots atbalstīt 6 projektus</t>
  </si>
  <si>
    <t>Osmoze//Latvija-Francija, plānots atbaltīt 5 projektus</t>
  </si>
  <si>
    <t>1.pielikums</t>
  </si>
  <si>
    <t>2015.gadā un turpmāk ik gadu</t>
  </si>
  <si>
    <t>Piezīmes- attiecas uz 2015 un turpmāk ik gadu (2014.gadā finansējumu nodrošina IZM esošā budžeta ietvaros veicot pārdali starp apakšprogrammām)</t>
  </si>
  <si>
    <t xml:space="preserve">Saskaņā ar normatīviem aktiem </t>
  </si>
  <si>
    <t>Sabiedrisko attiecību īstenošanas izdevumi: informatīvie materiāli (700 euro gadā), 14 semināri x 500 euro par vienu semināru (telpu īre, kafijas pauzes, aprīkojuma īre).</t>
  </si>
  <si>
    <t>Sabiedrisko attiecību īstenošanas izdevumi: informatīvie materiāli (300 euro vienā gadā), 6 semināri x 500 euro par vienu semināru (telpu īre, kafijas pauzes, aprīkojuma īre).</t>
  </si>
  <si>
    <t>2.3.</t>
  </si>
  <si>
    <t>vidēji mēnesī uz vienu cilvēku 110 euro</t>
  </si>
  <si>
    <t>Atbilstoši 44.amatu saimei, 11.mēnešalgu grupas 3.kategorijas nodaļas vadītājs vietnieks 1382 euro/mēn.(1 slodze), 2 eksperti (2 slodzes) x 1382euro/mēn., 4 eksperti x 691 euro/mēn. (0.5 slodzes no 1382euro/mēn), tai skaitā vidēji mēnesī  241 euro piemaksas saskaņā ar normatīviem aktiem uz kopējo atalgojuma fondu.</t>
  </si>
  <si>
    <r>
      <t xml:space="preserve">Atbilstoši 44.amatu saimei, 12.mēnešalgu grupas, 3.kategorijas:  nodaļas vadītājs 1647 euro/mēn (1 slodze).,atbilstoši 44.amatu saimei, 11.mēnešalagu grupas 3.kategorijas: 1 eksperts x </t>
    </r>
    <r>
      <rPr>
        <sz val="8"/>
        <rFont val="Times New Roman"/>
        <family val="1"/>
      </rPr>
      <t>1382 euro/mēn (1 slodze).,</t>
    </r>
    <r>
      <rPr>
        <sz val="8"/>
        <color indexed="8"/>
        <rFont val="Times New Roman"/>
        <family val="1"/>
      </rPr>
      <t xml:space="preserve"> 1 eksperts x 691 euro/mēn. (0.5 slodzes no 1382euro/mēn.), tai skaitā vidēji mēnesī   140 euro piemaksas saskaņā ar normatīviem aktiem uz kopējo atalgojuma fondu.</t>
    </r>
  </si>
  <si>
    <r>
      <t xml:space="preserve">Ārvalstu mācību, darba un dienesta braucieni (tai skaitā pieredzes apmaiņa, Eiropas Komisijas vizītes), vienā komandējumā vidēji </t>
    </r>
    <r>
      <rPr>
        <b/>
        <sz val="8"/>
        <rFont val="Times New Roman"/>
        <family val="1"/>
      </rPr>
      <t>1000 euro</t>
    </r>
    <r>
      <rPr>
        <sz val="8"/>
        <rFont val="Times New Roman"/>
        <family val="1"/>
      </rPr>
      <t>: vidēji dienas nauda par 3 dienām 120 euro, vidēji viesnīcas izdevumi par 2 naktīm 340 euro, vidēji ceļa izdevumu 425 euro, pārējie ar ārvalstu komandējumu saistītie izdevumu 115 euru (tai skaitā apdrošināšana polise, pārbraukšanas izdevumi, par braukšanu ar kopējās lietošanas transportlīdzekļiem līdz lidostai, no lidostas, vietējais transports komandējuma laikā ārvalstīs,  par degvielu, ja brauc ar personīgo transportu no dzīvesvietas līdz lidostai un atpakaļ, izdevumi par autostāvvietu komadējuma laikā un citi izdevumi saskaņā ar Ministru kabineta noteikumos Nr.969 "Kārtība, kādā atlīdzināmi ar komandējumiem saistītie izdevumi" noteikto). Kopā vienā gadā 15 komandējumi.</t>
    </r>
  </si>
  <si>
    <r>
      <t xml:space="preserve">Ārvalstu mācību, darba un dienesta braucieni (tai skaitā pieredzes apmaiņa, Eiropas Komisijas vizītes), vienā komandējumā vidēji </t>
    </r>
    <r>
      <rPr>
        <b/>
        <sz val="8"/>
        <rFont val="Times New Roman"/>
        <family val="1"/>
      </rPr>
      <t>1000 euro</t>
    </r>
    <r>
      <rPr>
        <sz val="8"/>
        <rFont val="Times New Roman"/>
        <family val="1"/>
      </rPr>
      <t>: vidēji dienas nauda par 3 dienām 120 euro, vidēji viesnīcas izdevumi par 2 naktīm 340 euro, vidēji ceļa izdevumu 425 euro, pārējie ar ārvalstu komandējumu saistītie izdevumu 115 euru (tai skaitā apdrošināšana polise, pārbraukšanas izdevumi, par braukšanu ar kopējās lietošanas transportlīdzekļiem līdz lidostai, no lidostas, vietējais transports komandējuma laikā ārvalstīs,  par degvielu, ja brauc ar personīgo transportu no dzīvesvietas līdz lidostai un atpakaļ, izdevumi par autostāvvietu komadējuma laikā un citi izdevumi saskaņā ar Ministru kabineta noteikumos Nr.969 "Kārtība, kādā atlīdzināmi ar komandējumiem saistītie izdevumi" noteikto). Kopā vienā gadā 12 komandējumi.</t>
    </r>
  </si>
</sst>
</file>

<file path=xl/styles.xml><?xml version="1.0" encoding="utf-8"?>
<styleSheet xmlns="http://schemas.openxmlformats.org/spreadsheetml/2006/main">
  <numFmts count="12">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53">
    <font>
      <sz val="11"/>
      <color theme="1"/>
      <name val="Calibri"/>
      <family val="2"/>
    </font>
    <font>
      <sz val="11"/>
      <color indexed="8"/>
      <name val="Calibri"/>
      <family val="2"/>
    </font>
    <font>
      <b/>
      <sz val="8"/>
      <color indexed="8"/>
      <name val="Times New Roman"/>
      <family val="1"/>
    </font>
    <font>
      <sz val="8"/>
      <color indexed="8"/>
      <name val="Times New Roman"/>
      <family val="1"/>
    </font>
    <font>
      <sz val="8"/>
      <name val="Times New Roman"/>
      <family val="1"/>
    </font>
    <font>
      <sz val="8"/>
      <color indexed="57"/>
      <name val="Times New Roman"/>
      <family val="1"/>
    </font>
    <font>
      <b/>
      <sz val="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10"/>
      <name val="Times New Roman"/>
      <family val="1"/>
    </font>
    <font>
      <b/>
      <sz val="11"/>
      <color indexed="10"/>
      <name val="Calibri"/>
      <family val="2"/>
    </font>
    <font>
      <sz val="8"/>
      <color indexed="10"/>
      <name val="Times New Roman"/>
      <family val="1"/>
    </font>
    <font>
      <b/>
      <sz val="11"/>
      <color indexed="8"/>
      <name val="Times New Roman"/>
      <family val="1"/>
    </font>
    <font>
      <sz val="9"/>
      <color indexed="8"/>
      <name val="Times New Roman"/>
      <family val="1"/>
    </font>
    <font>
      <b/>
      <sz val="14"/>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FF0000"/>
      <name val="Times New Roman"/>
      <family val="1"/>
    </font>
    <font>
      <b/>
      <sz val="11"/>
      <color rgb="FFFF0000"/>
      <name val="Calibri"/>
      <family val="2"/>
    </font>
    <font>
      <b/>
      <sz val="8"/>
      <color theme="1"/>
      <name val="Times New Roman"/>
      <family val="1"/>
    </font>
    <font>
      <sz val="8"/>
      <color theme="1"/>
      <name val="Times New Roman"/>
      <family val="1"/>
    </font>
    <font>
      <sz val="8"/>
      <color rgb="FFFF0000"/>
      <name val="Times New Roman"/>
      <family val="1"/>
    </font>
    <font>
      <b/>
      <sz val="11"/>
      <color theme="1"/>
      <name val="Times New Roman"/>
      <family val="1"/>
    </font>
    <font>
      <sz val="9"/>
      <color theme="1"/>
      <name val="Times New Roman"/>
      <family val="1"/>
    </font>
    <font>
      <b/>
      <sz val="14"/>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61">
    <xf numFmtId="0" fontId="0" fillId="0" borderId="0" xfId="0" applyFont="1" applyAlignment="1">
      <alignment/>
    </xf>
    <xf numFmtId="0" fontId="44" fillId="0" borderId="0" xfId="0" applyFont="1" applyAlignment="1">
      <alignment/>
    </xf>
    <xf numFmtId="0" fontId="45" fillId="0" borderId="0" xfId="0" applyFont="1" applyFill="1" applyBorder="1" applyAlignment="1">
      <alignment/>
    </xf>
    <xf numFmtId="0" fontId="46" fillId="0" borderId="0" xfId="0" applyFont="1" applyFill="1" applyBorder="1" applyAlignment="1">
      <alignment/>
    </xf>
    <xf numFmtId="0" fontId="44" fillId="0" borderId="0" xfId="0" applyFont="1" applyFill="1" applyAlignment="1">
      <alignment/>
    </xf>
    <xf numFmtId="0" fontId="0" fillId="0" borderId="0" xfId="0" applyFill="1" applyAlignment="1">
      <alignment/>
    </xf>
    <xf numFmtId="0" fontId="47" fillId="0" borderId="10" xfId="0" applyFont="1" applyBorder="1" applyAlignment="1">
      <alignment horizontal="center"/>
    </xf>
    <xf numFmtId="0" fontId="48" fillId="0" borderId="10" xfId="0" applyFont="1" applyBorder="1" applyAlignment="1">
      <alignment horizontal="center" wrapText="1"/>
    </xf>
    <xf numFmtId="0" fontId="4" fillId="0" borderId="10" xfId="0" applyFont="1" applyBorder="1" applyAlignment="1">
      <alignment horizontal="center" wrapText="1"/>
    </xf>
    <xf numFmtId="0" fontId="48" fillId="0" borderId="10" xfId="0" applyFont="1" applyBorder="1" applyAlignment="1">
      <alignment horizontal="center"/>
    </xf>
    <xf numFmtId="0" fontId="47" fillId="0" borderId="10" xfId="0" applyFont="1" applyBorder="1" applyAlignment="1">
      <alignment/>
    </xf>
    <xf numFmtId="0" fontId="48" fillId="0" borderId="10" xfId="0" applyFont="1" applyBorder="1" applyAlignment="1">
      <alignment/>
    </xf>
    <xf numFmtId="0" fontId="4" fillId="0" borderId="10" xfId="0" applyFont="1" applyBorder="1" applyAlignment="1">
      <alignment wrapText="1"/>
    </xf>
    <xf numFmtId="0" fontId="48" fillId="0" borderId="10" xfId="0" applyFont="1" applyBorder="1" applyAlignment="1">
      <alignment wrapText="1"/>
    </xf>
    <xf numFmtId="1" fontId="48" fillId="0" borderId="10" xfId="0" applyNumberFormat="1" applyFont="1" applyBorder="1" applyAlignment="1">
      <alignment horizontal="center"/>
    </xf>
    <xf numFmtId="0" fontId="49" fillId="0" borderId="10" xfId="0" applyFont="1" applyBorder="1" applyAlignment="1">
      <alignment wrapText="1"/>
    </xf>
    <xf numFmtId="0" fontId="4" fillId="0" borderId="10" xfId="0" applyFont="1" applyFill="1" applyBorder="1" applyAlignment="1">
      <alignment wrapText="1"/>
    </xf>
    <xf numFmtId="0" fontId="48" fillId="0" borderId="10" xfId="0" applyFont="1" applyFill="1" applyBorder="1" applyAlignment="1">
      <alignment horizontal="center"/>
    </xf>
    <xf numFmtId="0" fontId="48" fillId="0" borderId="10" xfId="0" applyFont="1" applyFill="1" applyBorder="1" applyAlignment="1">
      <alignment wrapText="1"/>
    </xf>
    <xf numFmtId="0" fontId="49" fillId="0" borderId="10" xfId="0" applyFont="1" applyFill="1" applyBorder="1" applyAlignment="1">
      <alignment wrapText="1"/>
    </xf>
    <xf numFmtId="0" fontId="47" fillId="0" borderId="10" xfId="0" applyFont="1" applyBorder="1" applyAlignment="1">
      <alignment horizontal="center" wrapText="1"/>
    </xf>
    <xf numFmtId="1" fontId="47" fillId="0" borderId="10" xfId="0" applyNumberFormat="1" applyFont="1" applyBorder="1" applyAlignment="1">
      <alignment horizontal="center"/>
    </xf>
    <xf numFmtId="0" fontId="47" fillId="0" borderId="10" xfId="0" applyFont="1" applyFill="1" applyBorder="1" applyAlignment="1">
      <alignment horizontal="center" wrapText="1"/>
    </xf>
    <xf numFmtId="0" fontId="47" fillId="0" borderId="10" xfId="0" applyFont="1" applyFill="1" applyBorder="1" applyAlignment="1">
      <alignment horizontal="center"/>
    </xf>
    <xf numFmtId="3" fontId="48" fillId="0" borderId="10" xfId="0" applyNumberFormat="1" applyFont="1" applyBorder="1" applyAlignment="1">
      <alignment horizontal="center"/>
    </xf>
    <xf numFmtId="0" fontId="43" fillId="0" borderId="0" xfId="0" applyFont="1" applyAlignment="1">
      <alignment horizontal="right"/>
    </xf>
    <xf numFmtId="0" fontId="47" fillId="0" borderId="10" xfId="0" applyFont="1" applyBorder="1" applyAlignment="1">
      <alignment horizontal="center" wrapText="1"/>
    </xf>
    <xf numFmtId="0" fontId="50" fillId="0" borderId="0" xfId="0" applyFont="1" applyAlignment="1">
      <alignment horizontal="right" wrapText="1"/>
    </xf>
    <xf numFmtId="0" fontId="0" fillId="0" borderId="0" xfId="0" applyAlignment="1">
      <alignment horizontal="center" wrapText="1"/>
    </xf>
    <xf numFmtId="0" fontId="0" fillId="0" borderId="10" xfId="0" applyBorder="1" applyAlignment="1">
      <alignment shrinkToFit="1"/>
    </xf>
    <xf numFmtId="0" fontId="0" fillId="0" borderId="11" xfId="0" applyBorder="1" applyAlignment="1">
      <alignment shrinkToFit="1"/>
    </xf>
    <xf numFmtId="0" fontId="0" fillId="0" borderId="0" xfId="0" applyBorder="1" applyAlignment="1">
      <alignment shrinkToFit="1"/>
    </xf>
    <xf numFmtId="0" fontId="0" fillId="0" borderId="12" xfId="0" applyBorder="1" applyAlignment="1">
      <alignment shrinkToFit="1"/>
    </xf>
    <xf numFmtId="0" fontId="0" fillId="0" borderId="0" xfId="0" applyFill="1" applyAlignment="1">
      <alignment shrinkToFit="1"/>
    </xf>
    <xf numFmtId="0" fontId="0" fillId="0" borderId="0" xfId="0" applyAlignment="1">
      <alignment shrinkToFit="1"/>
    </xf>
    <xf numFmtId="0" fontId="51" fillId="0" borderId="13" xfId="0" applyFont="1" applyFill="1" applyBorder="1" applyAlignment="1">
      <alignment horizontal="center" wrapText="1"/>
    </xf>
    <xf numFmtId="0" fontId="0" fillId="0" borderId="13" xfId="0" applyBorder="1" applyAlignment="1">
      <alignment horizontal="center" wrapText="1"/>
    </xf>
    <xf numFmtId="0" fontId="52" fillId="0" borderId="0" xfId="0" applyFont="1" applyFill="1" applyAlignment="1">
      <alignment horizontal="center" shrinkToFit="1"/>
    </xf>
    <xf numFmtId="0" fontId="47" fillId="0" borderId="14" xfId="0" applyFont="1" applyBorder="1" applyAlignment="1">
      <alignment horizontal="center" wrapText="1"/>
    </xf>
    <xf numFmtId="0" fontId="47" fillId="0" borderId="14" xfId="0" applyFont="1" applyBorder="1" applyAlignment="1">
      <alignment horizontal="center"/>
    </xf>
    <xf numFmtId="0" fontId="48" fillId="0" borderId="14" xfId="0" applyFont="1" applyBorder="1" applyAlignment="1">
      <alignment horizontal="center" wrapText="1"/>
    </xf>
    <xf numFmtId="0" fontId="47" fillId="0" borderId="10" xfId="0" applyFont="1" applyBorder="1" applyAlignment="1">
      <alignment horizontal="right"/>
    </xf>
    <xf numFmtId="0" fontId="0" fillId="0" borderId="0" xfId="0" applyAlignment="1">
      <alignment horizontal="center" shrinkToFit="1"/>
    </xf>
    <xf numFmtId="0" fontId="52" fillId="0" borderId="0" xfId="0" applyFont="1" applyFill="1" applyAlignment="1">
      <alignment horizontal="center" wrapText="1"/>
    </xf>
    <xf numFmtId="0" fontId="47" fillId="0" borderId="10" xfId="0" applyFont="1" applyBorder="1" applyAlignment="1">
      <alignment horizontal="center" wrapText="1"/>
    </xf>
    <xf numFmtId="0" fontId="47" fillId="0" borderId="14" xfId="0" applyFont="1" applyBorder="1" applyAlignment="1">
      <alignment horizontal="center" wrapText="1"/>
    </xf>
    <xf numFmtId="0" fontId="43" fillId="0" borderId="0" xfId="0" applyFont="1" applyBorder="1" applyAlignment="1">
      <alignment horizontal="right" wrapText="1"/>
    </xf>
    <xf numFmtId="0" fontId="51" fillId="0" borderId="0" xfId="0" applyFont="1" applyFill="1" applyBorder="1" applyAlignment="1">
      <alignment horizontal="center" wrapText="1"/>
    </xf>
    <xf numFmtId="0" fontId="0" fillId="0" borderId="0" xfId="0" applyBorder="1" applyAlignment="1">
      <alignment horizontal="center" wrapText="1"/>
    </xf>
    <xf numFmtId="0" fontId="43" fillId="0" borderId="0" xfId="0" applyFont="1" applyAlignment="1">
      <alignment horizontal="right" wrapText="1"/>
    </xf>
    <xf numFmtId="0" fontId="52" fillId="0" borderId="0" xfId="0" applyFont="1" applyAlignment="1">
      <alignment horizontal="center" wrapText="1"/>
    </xf>
    <xf numFmtId="0" fontId="51" fillId="0" borderId="0" xfId="0" applyFont="1" applyFill="1" applyAlignment="1">
      <alignment horizontal="center" wrapText="1"/>
    </xf>
    <xf numFmtId="0" fontId="0" fillId="0" borderId="0" xfId="0" applyAlignment="1">
      <alignment horizontal="center" wrapText="1"/>
    </xf>
    <xf numFmtId="0" fontId="0" fillId="0" borderId="0" xfId="0" applyAlignment="1">
      <alignment wrapText="1"/>
    </xf>
    <xf numFmtId="0" fontId="4" fillId="0" borderId="15" xfId="0" applyFont="1" applyBorder="1" applyAlignment="1">
      <alignment vertical="center" wrapText="1"/>
    </xf>
    <xf numFmtId="0" fontId="4" fillId="0" borderId="16" xfId="0" applyFont="1" applyBorder="1" applyAlignment="1">
      <alignment vertical="center" wrapText="1"/>
    </xf>
    <xf numFmtId="0" fontId="4" fillId="0" borderId="14" xfId="0" applyFont="1" applyBorder="1" applyAlignment="1">
      <alignment vertical="center" wrapText="1"/>
    </xf>
    <xf numFmtId="0" fontId="47" fillId="0" borderId="11" xfId="0" applyFont="1" applyBorder="1" applyAlignment="1">
      <alignment horizontal="right"/>
    </xf>
    <xf numFmtId="0" fontId="47" fillId="0" borderId="12" xfId="0" applyFont="1" applyBorder="1" applyAlignment="1">
      <alignment horizontal="right"/>
    </xf>
    <xf numFmtId="0" fontId="51" fillId="0" borderId="0" xfId="0" applyFont="1" applyAlignment="1">
      <alignment wrapText="1" shrinkToFit="1"/>
    </xf>
    <xf numFmtId="0" fontId="0" fillId="0" borderId="13" xfId="0" applyBorder="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W28"/>
  <sheetViews>
    <sheetView tabSelected="1" zoomScalePageLayoutView="0" workbookViewId="0" topLeftCell="A1">
      <selection activeCell="D16" sqref="D16"/>
    </sheetView>
  </sheetViews>
  <sheetFormatPr defaultColWidth="9.140625" defaultRowHeight="15"/>
  <cols>
    <col min="1" max="1" width="6.140625" style="0" customWidth="1"/>
    <col min="2" max="2" width="23.140625" style="0" customWidth="1"/>
    <col min="3" max="3" width="25.28125" style="0" customWidth="1"/>
    <col min="4" max="4" width="13.421875" style="0" customWidth="1"/>
    <col min="5" max="5" width="11.00390625" style="0" customWidth="1"/>
    <col min="6" max="6" width="10.140625" style="0" hidden="1" customWidth="1"/>
    <col min="7" max="7" width="9.57421875" style="0" customWidth="1"/>
    <col min="8" max="8" width="7.7109375" style="0" customWidth="1"/>
    <col min="9" max="9" width="9.28125" style="0" customWidth="1"/>
    <col min="11" max="11" width="10.00390625" style="0" customWidth="1"/>
    <col min="12" max="12" width="8.7109375" style="0" hidden="1" customWidth="1"/>
    <col min="13" max="13" width="10.7109375" style="0" hidden="1" customWidth="1"/>
    <col min="14" max="14" width="8.57421875" style="0" hidden="1" customWidth="1"/>
    <col min="15" max="15" width="10.00390625" style="0" hidden="1" customWidth="1"/>
    <col min="16" max="16" width="8.421875" style="0" hidden="1" customWidth="1"/>
    <col min="17" max="17" width="8.140625" style="0" hidden="1" customWidth="1"/>
    <col min="18" max="18" width="0" style="0" hidden="1" customWidth="1"/>
    <col min="19" max="19" width="9.00390625" style="0" hidden="1" customWidth="1"/>
  </cols>
  <sheetData>
    <row r="1" spans="10:21" ht="15">
      <c r="J1" s="49" t="s">
        <v>68</v>
      </c>
      <c r="K1" s="49"/>
      <c r="S1" s="46"/>
      <c r="T1" s="46"/>
      <c r="U1" s="46"/>
    </row>
    <row r="2" spans="1:19" ht="18.75">
      <c r="A2" s="43" t="s">
        <v>47</v>
      </c>
      <c r="B2" s="43"/>
      <c r="C2" s="43"/>
      <c r="D2" s="43"/>
      <c r="E2" s="43"/>
      <c r="F2" s="43"/>
      <c r="G2" s="43"/>
      <c r="H2" s="43"/>
      <c r="I2" s="43"/>
      <c r="J2" s="43"/>
      <c r="K2" s="43"/>
      <c r="L2" s="43"/>
      <c r="M2" s="43"/>
      <c r="N2" s="43"/>
      <c r="O2" s="43"/>
      <c r="P2" s="43"/>
      <c r="Q2" s="43"/>
      <c r="R2" s="43"/>
      <c r="S2" s="43"/>
    </row>
    <row r="3" spans="1:23" ht="36" customHeight="1">
      <c r="A3" s="47" t="s">
        <v>51</v>
      </c>
      <c r="B3" s="48"/>
      <c r="C3" s="48"/>
      <c r="D3" s="48"/>
      <c r="E3" s="48"/>
      <c r="F3" s="48"/>
      <c r="G3" s="48"/>
      <c r="H3" s="48"/>
      <c r="I3" s="48"/>
      <c r="J3" s="48"/>
      <c r="K3" s="48"/>
      <c r="L3" s="32"/>
      <c r="M3" s="29"/>
      <c r="N3" s="29"/>
      <c r="O3" s="29"/>
      <c r="P3" s="29"/>
      <c r="Q3" s="29"/>
      <c r="R3" s="29"/>
      <c r="S3" s="30"/>
      <c r="T3" s="31"/>
      <c r="U3" s="31"/>
      <c r="V3" s="31"/>
      <c r="W3" s="31"/>
    </row>
    <row r="4" spans="1:19" ht="15">
      <c r="A4" s="11"/>
      <c r="B4" s="11"/>
      <c r="C4" s="11"/>
      <c r="D4" s="44" t="s">
        <v>55</v>
      </c>
      <c r="E4" s="44"/>
      <c r="F4" s="44"/>
      <c r="G4" s="44"/>
      <c r="H4" s="44" t="s">
        <v>69</v>
      </c>
      <c r="I4" s="44"/>
      <c r="J4" s="44"/>
      <c r="K4" s="44"/>
      <c r="L4" s="45" t="s">
        <v>5</v>
      </c>
      <c r="M4" s="45"/>
      <c r="N4" s="45"/>
      <c r="O4" s="45"/>
      <c r="P4" s="45" t="s">
        <v>6</v>
      </c>
      <c r="Q4" s="45"/>
      <c r="R4" s="45"/>
      <c r="S4" s="45"/>
    </row>
    <row r="5" spans="1:19" ht="127.5" customHeight="1">
      <c r="A5" s="10" t="s">
        <v>10</v>
      </c>
      <c r="B5" s="6" t="s">
        <v>0</v>
      </c>
      <c r="C5" s="26" t="s">
        <v>70</v>
      </c>
      <c r="D5" s="7" t="s">
        <v>4</v>
      </c>
      <c r="E5" s="8" t="s">
        <v>63</v>
      </c>
      <c r="F5" s="7" t="s">
        <v>3</v>
      </c>
      <c r="G5" s="22" t="s">
        <v>62</v>
      </c>
      <c r="H5" s="7" t="s">
        <v>4</v>
      </c>
      <c r="I5" s="8" t="s">
        <v>63</v>
      </c>
      <c r="J5" s="7" t="s">
        <v>3</v>
      </c>
      <c r="K5" s="20" t="s">
        <v>59</v>
      </c>
      <c r="L5" s="7" t="s">
        <v>4</v>
      </c>
      <c r="M5" s="8" t="s">
        <v>63</v>
      </c>
      <c r="N5" s="7" t="s">
        <v>3</v>
      </c>
      <c r="O5" s="20" t="s">
        <v>60</v>
      </c>
      <c r="P5" s="7" t="s">
        <v>4</v>
      </c>
      <c r="Q5" s="8" t="s">
        <v>63</v>
      </c>
      <c r="R5" s="7" t="s">
        <v>3</v>
      </c>
      <c r="S5" s="20" t="s">
        <v>61</v>
      </c>
    </row>
    <row r="6" spans="1:19" ht="26.25" customHeight="1">
      <c r="A6" s="9">
        <v>1</v>
      </c>
      <c r="B6" s="9">
        <v>2</v>
      </c>
      <c r="C6" s="9">
        <v>3</v>
      </c>
      <c r="D6" s="9">
        <v>4</v>
      </c>
      <c r="E6" s="9">
        <v>5</v>
      </c>
      <c r="F6" s="9">
        <v>6</v>
      </c>
      <c r="G6" s="17">
        <v>6</v>
      </c>
      <c r="H6" s="9">
        <v>7</v>
      </c>
      <c r="I6" s="9">
        <v>8</v>
      </c>
      <c r="J6" s="9">
        <v>9</v>
      </c>
      <c r="K6" s="9">
        <v>10</v>
      </c>
      <c r="L6" s="9">
        <v>11</v>
      </c>
      <c r="M6" s="9">
        <v>12</v>
      </c>
      <c r="N6" s="9">
        <v>13</v>
      </c>
      <c r="O6" s="9">
        <v>14</v>
      </c>
      <c r="P6" s="9">
        <v>15</v>
      </c>
      <c r="Q6" s="9">
        <v>16</v>
      </c>
      <c r="R6" s="9">
        <v>17</v>
      </c>
      <c r="S6" s="9">
        <v>18</v>
      </c>
    </row>
    <row r="7" spans="1:19" ht="22.5" customHeight="1">
      <c r="A7" s="6">
        <v>1</v>
      </c>
      <c r="B7" s="10" t="s">
        <v>1</v>
      </c>
      <c r="C7" s="9" t="s">
        <v>9</v>
      </c>
      <c r="D7" s="21">
        <f>D8+D13</f>
        <v>19265</v>
      </c>
      <c r="E7" s="9">
        <v>-19265</v>
      </c>
      <c r="F7" s="9"/>
      <c r="G7" s="23">
        <f aca="true" t="shared" si="0" ref="G7:G21">D7+F7</f>
        <v>19265</v>
      </c>
      <c r="H7" s="6">
        <v>58912</v>
      </c>
      <c r="I7" s="9">
        <v>-58912</v>
      </c>
      <c r="J7" s="6">
        <v>49275</v>
      </c>
      <c r="K7" s="6">
        <f aca="true" t="shared" si="1" ref="K7:K16">H7+J7</f>
        <v>108187</v>
      </c>
      <c r="L7" s="9">
        <v>58912</v>
      </c>
      <c r="M7" s="9">
        <v>-58912</v>
      </c>
      <c r="N7" s="9">
        <v>43717</v>
      </c>
      <c r="O7" s="6">
        <f>L7+N7</f>
        <v>102629</v>
      </c>
      <c r="P7" s="9">
        <v>58912</v>
      </c>
      <c r="Q7" s="9">
        <v>-58912</v>
      </c>
      <c r="R7" s="9">
        <v>43717</v>
      </c>
      <c r="S7" s="6">
        <f aca="true" t="shared" si="2" ref="S7:S13">P7+R7</f>
        <v>102629</v>
      </c>
    </row>
    <row r="8" spans="1:19" ht="117.75" customHeight="1">
      <c r="A8" s="9" t="s">
        <v>11</v>
      </c>
      <c r="B8" s="11" t="s">
        <v>46</v>
      </c>
      <c r="C8" s="16" t="s">
        <v>76</v>
      </c>
      <c r="D8" s="9">
        <v>15288</v>
      </c>
      <c r="E8" s="9">
        <v>-15288</v>
      </c>
      <c r="F8" s="9"/>
      <c r="G8" s="17">
        <f t="shared" si="0"/>
        <v>15288</v>
      </c>
      <c r="H8" s="9">
        <v>58912</v>
      </c>
      <c r="I8" s="9">
        <v>-58912</v>
      </c>
      <c r="J8" s="17">
        <f>24128+2768</f>
        <v>26896</v>
      </c>
      <c r="K8" s="9">
        <f t="shared" si="1"/>
        <v>85808</v>
      </c>
      <c r="L8" s="9">
        <v>58912</v>
      </c>
      <c r="M8" s="9">
        <v>-58912</v>
      </c>
      <c r="N8" s="17">
        <v>24128</v>
      </c>
      <c r="O8" s="9">
        <f>L8+N8</f>
        <v>83040</v>
      </c>
      <c r="P8" s="9">
        <v>58912</v>
      </c>
      <c r="Q8" s="9">
        <v>-58912</v>
      </c>
      <c r="R8" s="17">
        <v>24128</v>
      </c>
      <c r="S8" s="9">
        <f t="shared" si="2"/>
        <v>83040</v>
      </c>
    </row>
    <row r="9" spans="1:19" ht="28.5" customHeight="1" hidden="1">
      <c r="A9" s="9" t="s">
        <v>12</v>
      </c>
      <c r="B9" s="11" t="s">
        <v>44</v>
      </c>
      <c r="C9" s="13" t="s">
        <v>32</v>
      </c>
      <c r="D9" s="9"/>
      <c r="E9" s="9"/>
      <c r="F9" s="9"/>
      <c r="G9" s="9">
        <f t="shared" si="0"/>
        <v>0</v>
      </c>
      <c r="H9" s="9"/>
      <c r="I9" s="9"/>
      <c r="J9" s="9"/>
      <c r="K9" s="9">
        <f t="shared" si="1"/>
        <v>0</v>
      </c>
      <c r="L9" s="9"/>
      <c r="M9" s="9"/>
      <c r="N9" s="9"/>
      <c r="O9" s="9">
        <f>L9+N9</f>
        <v>0</v>
      </c>
      <c r="P9" s="9"/>
      <c r="Q9" s="9"/>
      <c r="R9" s="9"/>
      <c r="S9" s="9">
        <f t="shared" si="2"/>
        <v>0</v>
      </c>
    </row>
    <row r="10" spans="1:19" ht="61.5" customHeight="1" hidden="1">
      <c r="A10" s="9" t="s">
        <v>13</v>
      </c>
      <c r="B10" s="13" t="s">
        <v>18</v>
      </c>
      <c r="C10" s="13" t="s">
        <v>20</v>
      </c>
      <c r="D10" s="9"/>
      <c r="E10" s="9"/>
      <c r="F10" s="9"/>
      <c r="G10" s="9">
        <f t="shared" si="0"/>
        <v>0</v>
      </c>
      <c r="H10" s="9"/>
      <c r="I10" s="9"/>
      <c r="J10" s="9"/>
      <c r="K10" s="9">
        <f t="shared" si="1"/>
        <v>0</v>
      </c>
      <c r="L10" s="9"/>
      <c r="M10" s="9"/>
      <c r="N10" s="9"/>
      <c r="O10" s="9">
        <f>L10+N10</f>
        <v>0</v>
      </c>
      <c r="P10" s="9"/>
      <c r="Q10" s="9"/>
      <c r="R10" s="9"/>
      <c r="S10" s="9">
        <f t="shared" si="2"/>
        <v>0</v>
      </c>
    </row>
    <row r="11" spans="1:19" ht="46.5" customHeight="1" hidden="1">
      <c r="A11" s="9" t="s">
        <v>14</v>
      </c>
      <c r="B11" s="11" t="s">
        <v>17</v>
      </c>
      <c r="C11" s="13" t="s">
        <v>38</v>
      </c>
      <c r="D11" s="9"/>
      <c r="E11" s="9"/>
      <c r="F11" s="9"/>
      <c r="G11" s="9">
        <f t="shared" si="0"/>
        <v>0</v>
      </c>
      <c r="H11" s="9"/>
      <c r="I11" s="9"/>
      <c r="J11" s="9"/>
      <c r="K11" s="9">
        <f t="shared" si="1"/>
        <v>0</v>
      </c>
      <c r="L11" s="9"/>
      <c r="M11" s="9"/>
      <c r="N11" s="9"/>
      <c r="O11" s="9">
        <f>L11+N11</f>
        <v>0</v>
      </c>
      <c r="P11" s="9"/>
      <c r="Q11" s="9"/>
      <c r="R11" s="9"/>
      <c r="S11" s="9">
        <f t="shared" si="2"/>
        <v>0</v>
      </c>
    </row>
    <row r="12" spans="1:19" ht="0.75" customHeight="1" hidden="1">
      <c r="A12" s="9" t="s">
        <v>19</v>
      </c>
      <c r="B12" s="11" t="s">
        <v>21</v>
      </c>
      <c r="C12" s="13"/>
      <c r="D12" s="9"/>
      <c r="E12" s="9"/>
      <c r="F12" s="9"/>
      <c r="G12" s="9">
        <f t="shared" si="0"/>
        <v>0</v>
      </c>
      <c r="H12" s="9"/>
      <c r="I12" s="9"/>
      <c r="J12" s="9"/>
      <c r="K12" s="9">
        <f t="shared" si="1"/>
        <v>0</v>
      </c>
      <c r="L12" s="9"/>
      <c r="M12" s="9"/>
      <c r="N12" s="9"/>
      <c r="O12" s="9">
        <f>N12</f>
        <v>0</v>
      </c>
      <c r="P12" s="9"/>
      <c r="Q12" s="9"/>
      <c r="R12" s="9"/>
      <c r="S12" s="9">
        <f t="shared" si="2"/>
        <v>0</v>
      </c>
    </row>
    <row r="13" spans="1:19" ht="48" customHeight="1">
      <c r="A13" s="9" t="s">
        <v>12</v>
      </c>
      <c r="B13" s="13" t="s">
        <v>33</v>
      </c>
      <c r="C13" s="13" t="s">
        <v>71</v>
      </c>
      <c r="D13" s="14">
        <f>3521+372+84</f>
        <v>3977</v>
      </c>
      <c r="E13" s="9">
        <v>-3977</v>
      </c>
      <c r="F13" s="14"/>
      <c r="G13" s="14">
        <f>D13+F13</f>
        <v>3977</v>
      </c>
      <c r="H13" s="9"/>
      <c r="I13" s="9"/>
      <c r="J13" s="9">
        <f>19589+2790</f>
        <v>22379</v>
      </c>
      <c r="K13" s="9">
        <f t="shared" si="1"/>
        <v>22379</v>
      </c>
      <c r="L13" s="9"/>
      <c r="M13" s="9"/>
      <c r="N13" s="9">
        <v>19589</v>
      </c>
      <c r="O13" s="9">
        <f>N13</f>
        <v>19589</v>
      </c>
      <c r="P13" s="9"/>
      <c r="Q13" s="9"/>
      <c r="R13" s="9">
        <v>19589</v>
      </c>
      <c r="S13" s="9">
        <f t="shared" si="2"/>
        <v>19589</v>
      </c>
    </row>
    <row r="14" spans="1:19" ht="25.5" customHeight="1">
      <c r="A14" s="6">
        <v>2</v>
      </c>
      <c r="B14" s="10" t="s">
        <v>16</v>
      </c>
      <c r="C14" s="15"/>
      <c r="D14" s="6">
        <f>D16</f>
        <v>1933</v>
      </c>
      <c r="E14" s="9">
        <v>-1933</v>
      </c>
      <c r="F14" s="9"/>
      <c r="G14" s="6">
        <f t="shared" si="0"/>
        <v>1933</v>
      </c>
      <c r="H14" s="9">
        <v>7114</v>
      </c>
      <c r="I14" s="9">
        <v>-7114</v>
      </c>
      <c r="J14" s="23">
        <v>22586</v>
      </c>
      <c r="K14" s="6">
        <f t="shared" si="1"/>
        <v>29700</v>
      </c>
      <c r="L14" s="9">
        <v>7114</v>
      </c>
      <c r="M14" s="9">
        <v>-7114</v>
      </c>
      <c r="N14" s="17">
        <v>9086</v>
      </c>
      <c r="O14" s="6">
        <f>L14+N14</f>
        <v>16200</v>
      </c>
      <c r="P14" s="9">
        <v>7114</v>
      </c>
      <c r="Q14" s="9">
        <v>-7114</v>
      </c>
      <c r="R14" s="17">
        <v>9086</v>
      </c>
      <c r="S14" s="6">
        <f>P14+R14</f>
        <v>16200</v>
      </c>
    </row>
    <row r="15" spans="1:19" ht="25.5" customHeight="1">
      <c r="A15" s="9" t="s">
        <v>23</v>
      </c>
      <c r="B15" s="13" t="s">
        <v>31</v>
      </c>
      <c r="C15" s="12" t="s">
        <v>75</v>
      </c>
      <c r="D15" s="6"/>
      <c r="E15" s="9"/>
      <c r="F15" s="9"/>
      <c r="G15" s="6">
        <f>D15+E15</f>
        <v>0</v>
      </c>
      <c r="H15" s="9"/>
      <c r="I15" s="9"/>
      <c r="J15" s="17">
        <v>7000</v>
      </c>
      <c r="K15" s="6">
        <f>I15+J15</f>
        <v>7000</v>
      </c>
      <c r="L15" s="9"/>
      <c r="M15" s="9"/>
      <c r="N15" s="17"/>
      <c r="O15" s="6"/>
      <c r="P15" s="9"/>
      <c r="Q15" s="9"/>
      <c r="R15" s="17"/>
      <c r="S15" s="6"/>
    </row>
    <row r="16" spans="1:19" ht="303" customHeight="1">
      <c r="A16" s="9" t="s">
        <v>25</v>
      </c>
      <c r="B16" s="11" t="s">
        <v>24</v>
      </c>
      <c r="C16" s="16" t="s">
        <v>78</v>
      </c>
      <c r="D16" s="9">
        <v>1933</v>
      </c>
      <c r="E16" s="9">
        <v>-1933</v>
      </c>
      <c r="F16" s="9"/>
      <c r="G16" s="9">
        <f>D16+F16</f>
        <v>1933</v>
      </c>
      <c r="H16" s="9">
        <v>7114</v>
      </c>
      <c r="I16" s="9">
        <v>-7114</v>
      </c>
      <c r="J16" s="17">
        <f>4886+3000</f>
        <v>7886</v>
      </c>
      <c r="K16" s="9">
        <f t="shared" si="1"/>
        <v>15000</v>
      </c>
      <c r="L16" s="9">
        <v>7114</v>
      </c>
      <c r="M16" s="9">
        <v>-7114</v>
      </c>
      <c r="N16" s="17">
        <v>4886</v>
      </c>
      <c r="O16" s="9">
        <f>L16+N16</f>
        <v>12000</v>
      </c>
      <c r="P16" s="9">
        <v>7114</v>
      </c>
      <c r="Q16" s="9">
        <v>-7114</v>
      </c>
      <c r="R16" s="17">
        <v>4886</v>
      </c>
      <c r="S16" s="9">
        <f>P16+R16</f>
        <v>12000</v>
      </c>
    </row>
    <row r="17" spans="1:19" ht="89.25" customHeight="1">
      <c r="A17" s="9" t="s">
        <v>74</v>
      </c>
      <c r="B17" s="13" t="s">
        <v>37</v>
      </c>
      <c r="C17" s="16" t="s">
        <v>72</v>
      </c>
      <c r="D17" s="6"/>
      <c r="E17" s="9"/>
      <c r="F17" s="9"/>
      <c r="G17" s="9"/>
      <c r="H17" s="9"/>
      <c r="I17" s="9"/>
      <c r="J17" s="9">
        <f>4200+3500</f>
        <v>7700</v>
      </c>
      <c r="K17" s="9">
        <f>H17+J17</f>
        <v>7700</v>
      </c>
      <c r="L17" s="9"/>
      <c r="M17" s="9"/>
      <c r="N17" s="9">
        <v>4200</v>
      </c>
      <c r="O17" s="9">
        <f>L17+N17</f>
        <v>4200</v>
      </c>
      <c r="P17" s="9"/>
      <c r="Q17" s="9"/>
      <c r="R17" s="9">
        <v>4200</v>
      </c>
      <c r="S17" s="9">
        <v>29100</v>
      </c>
    </row>
    <row r="18" spans="1:19" ht="24.75" customHeight="1" hidden="1">
      <c r="A18" s="9" t="s">
        <v>29</v>
      </c>
      <c r="B18" s="13" t="s">
        <v>34</v>
      </c>
      <c r="C18" s="16"/>
      <c r="D18" s="6"/>
      <c r="E18" s="9"/>
      <c r="F18" s="9"/>
      <c r="G18" s="9"/>
      <c r="H18" s="9"/>
      <c r="I18" s="9"/>
      <c r="J18" s="9"/>
      <c r="K18" s="9"/>
      <c r="L18" s="9"/>
      <c r="M18" s="9"/>
      <c r="N18" s="9"/>
      <c r="O18" s="9">
        <f>L18+N18</f>
        <v>0</v>
      </c>
      <c r="P18" s="9"/>
      <c r="Q18" s="9"/>
      <c r="R18" s="9"/>
      <c r="S18" s="9"/>
    </row>
    <row r="19" spans="1:19" ht="92.25" customHeight="1" hidden="1">
      <c r="A19" s="17" t="s">
        <v>35</v>
      </c>
      <c r="B19" s="11" t="s">
        <v>30</v>
      </c>
      <c r="C19" s="16" t="s">
        <v>39</v>
      </c>
      <c r="D19" s="9"/>
      <c r="E19" s="9"/>
      <c r="F19" s="9"/>
      <c r="G19" s="9"/>
      <c r="H19" s="9"/>
      <c r="I19" s="9"/>
      <c r="J19" s="9"/>
      <c r="K19" s="6"/>
      <c r="L19" s="9"/>
      <c r="M19" s="9"/>
      <c r="N19" s="9"/>
      <c r="O19" s="6"/>
      <c r="P19" s="9"/>
      <c r="Q19" s="9"/>
      <c r="R19" s="9"/>
      <c r="S19" s="6"/>
    </row>
    <row r="20" spans="1:19" ht="81.75" customHeight="1" hidden="1">
      <c r="A20" s="6">
        <v>3</v>
      </c>
      <c r="B20" s="10" t="s">
        <v>15</v>
      </c>
      <c r="C20" s="13" t="s">
        <v>22</v>
      </c>
      <c r="D20" s="6"/>
      <c r="E20" s="9"/>
      <c r="F20" s="9"/>
      <c r="G20" s="6"/>
      <c r="H20" s="9"/>
      <c r="I20" s="9"/>
      <c r="J20" s="9"/>
      <c r="K20" s="6">
        <f>J20</f>
        <v>0</v>
      </c>
      <c r="L20" s="9"/>
      <c r="M20" s="9"/>
      <c r="N20" s="9"/>
      <c r="O20" s="6"/>
      <c r="P20" s="9"/>
      <c r="Q20" s="9"/>
      <c r="R20" s="9"/>
      <c r="S20" s="6"/>
    </row>
    <row r="21" spans="1:19" ht="21.75" customHeight="1">
      <c r="A21" s="6"/>
      <c r="B21" s="41" t="s">
        <v>50</v>
      </c>
      <c r="C21" s="11"/>
      <c r="D21" s="21">
        <f>D7+D14+D20</f>
        <v>21198</v>
      </c>
      <c r="E21" s="9">
        <v>-21198</v>
      </c>
      <c r="F21" s="9"/>
      <c r="G21" s="6">
        <f t="shared" si="0"/>
        <v>21198</v>
      </c>
      <c r="H21" s="9">
        <f>H7+H14+H20</f>
        <v>66026</v>
      </c>
      <c r="I21" s="9">
        <v>-66026</v>
      </c>
      <c r="J21" s="6">
        <f>J7+J14+J20</f>
        <v>71861</v>
      </c>
      <c r="K21" s="6">
        <f>H21+J21</f>
        <v>137887</v>
      </c>
      <c r="L21" s="9">
        <f>L7+L14+L20</f>
        <v>66026</v>
      </c>
      <c r="M21" s="9">
        <v>-66026</v>
      </c>
      <c r="N21" s="9">
        <f>N7+N14+N20</f>
        <v>52803</v>
      </c>
      <c r="O21" s="6">
        <f>L21+N21</f>
        <v>118829</v>
      </c>
      <c r="P21" s="9">
        <f>P7+P14+P20</f>
        <v>66026</v>
      </c>
      <c r="Q21" s="9">
        <v>-66026</v>
      </c>
      <c r="R21" s="9">
        <f>R7+R14+R20</f>
        <v>52803</v>
      </c>
      <c r="S21" s="6">
        <f>P21+R21</f>
        <v>118829</v>
      </c>
    </row>
    <row r="23" spans="1:12" ht="15.75">
      <c r="A23" s="1"/>
      <c r="B23" s="2"/>
      <c r="C23" s="1"/>
      <c r="D23" s="1"/>
      <c r="E23" s="1"/>
      <c r="F23" s="1"/>
      <c r="G23" s="1"/>
      <c r="H23" s="1"/>
      <c r="I23" s="1"/>
      <c r="J23" s="1"/>
      <c r="K23" s="1"/>
      <c r="L23" s="1"/>
    </row>
    <row r="24" spans="1:12" ht="15">
      <c r="A24" s="3"/>
      <c r="B24" s="1"/>
      <c r="C24" s="1"/>
      <c r="D24" s="1"/>
      <c r="E24" s="1"/>
      <c r="F24" s="1"/>
      <c r="G24" s="1"/>
      <c r="H24" s="1"/>
      <c r="I24" s="1"/>
      <c r="J24" s="1"/>
      <c r="K24" s="1"/>
      <c r="L24" s="1"/>
    </row>
    <row r="25" spans="1:12" ht="15">
      <c r="A25" s="3"/>
      <c r="B25" s="1"/>
      <c r="C25" s="1"/>
      <c r="D25" s="1"/>
      <c r="E25" s="1"/>
      <c r="F25" s="1"/>
      <c r="G25" s="1"/>
      <c r="H25" s="1"/>
      <c r="I25" s="1"/>
      <c r="J25" s="1"/>
      <c r="K25" s="1"/>
      <c r="L25" s="1"/>
    </row>
    <row r="26" spans="1:12" ht="15">
      <c r="A26" s="1"/>
      <c r="B26" s="1"/>
      <c r="C26" s="1"/>
      <c r="D26" s="1"/>
      <c r="E26" s="1"/>
      <c r="F26" s="1"/>
      <c r="G26" s="1"/>
      <c r="H26" s="1"/>
      <c r="I26" s="1"/>
      <c r="J26" s="1"/>
      <c r="K26" s="1"/>
      <c r="L26" s="1"/>
    </row>
    <row r="27" spans="1:12" ht="15">
      <c r="A27" s="1"/>
      <c r="B27" s="1"/>
      <c r="C27" s="1"/>
      <c r="D27" s="1"/>
      <c r="E27" s="1"/>
      <c r="F27" s="1"/>
      <c r="G27" s="1"/>
      <c r="H27" s="1"/>
      <c r="I27" s="1"/>
      <c r="J27" s="1"/>
      <c r="K27" s="1"/>
      <c r="L27" s="1"/>
    </row>
    <row r="28" spans="1:12" ht="15">
      <c r="A28" s="1"/>
      <c r="B28" s="1"/>
      <c r="C28" s="1"/>
      <c r="D28" s="1"/>
      <c r="E28" s="1"/>
      <c r="F28" s="1"/>
      <c r="G28" s="1"/>
      <c r="H28" s="1"/>
      <c r="I28" s="1"/>
      <c r="J28" s="1"/>
      <c r="K28" s="1"/>
      <c r="L28" s="1"/>
    </row>
  </sheetData>
  <sheetProtection/>
  <mergeCells count="8">
    <mergeCell ref="A2:S2"/>
    <mergeCell ref="D4:G4"/>
    <mergeCell ref="H4:K4"/>
    <mergeCell ref="L4:O4"/>
    <mergeCell ref="P4:S4"/>
    <mergeCell ref="S1:U1"/>
    <mergeCell ref="A3:K3"/>
    <mergeCell ref="J1:K1"/>
  </mergeCells>
  <printOptions/>
  <pageMargins left="0.7086614173228347" right="0.7086614173228347" top="0.7480314960629921" bottom="0.7480314960629921" header="0.31496062992125984" footer="0.31496062992125984"/>
  <pageSetup horizontalDpi="600" verticalDpi="600" orientation="portrait" paperSize="9" scale="65" r:id="rId1"/>
</worksheet>
</file>

<file path=xl/worksheets/sheet2.xml><?xml version="1.0" encoding="utf-8"?>
<worksheet xmlns="http://schemas.openxmlformats.org/spreadsheetml/2006/main" xmlns:r="http://schemas.openxmlformats.org/officeDocument/2006/relationships">
  <dimension ref="A1:W10"/>
  <sheetViews>
    <sheetView zoomScalePageLayoutView="0" workbookViewId="0" topLeftCell="A1">
      <selection activeCell="C18" sqref="C18"/>
    </sheetView>
  </sheetViews>
  <sheetFormatPr defaultColWidth="9.140625" defaultRowHeight="15"/>
  <cols>
    <col min="1" max="1" width="16.7109375" style="0" customWidth="1"/>
    <col min="2" max="2" width="23.7109375" style="0" customWidth="1"/>
    <col min="5" max="5" width="0" style="0" hidden="1" customWidth="1"/>
    <col min="6" max="6" width="10.421875" style="0" customWidth="1"/>
    <col min="7" max="8" width="0" style="0" hidden="1" customWidth="1"/>
    <col min="10" max="10" width="13.28125" style="0" customWidth="1"/>
    <col min="11" max="11" width="0" style="0" hidden="1" customWidth="1"/>
    <col min="12" max="12" width="0.13671875" style="0" hidden="1" customWidth="1"/>
    <col min="13" max="13" width="0" style="0" hidden="1" customWidth="1"/>
    <col min="14" max="14" width="10.57421875" style="0" hidden="1" customWidth="1"/>
    <col min="15" max="17" width="0" style="0" hidden="1" customWidth="1"/>
    <col min="18" max="18" width="10.140625" style="0" hidden="1" customWidth="1"/>
  </cols>
  <sheetData>
    <row r="1" spans="10:22" ht="15">
      <c r="J1" s="46" t="s">
        <v>41</v>
      </c>
      <c r="K1" s="46"/>
      <c r="L1" s="46"/>
      <c r="M1" s="46"/>
      <c r="N1" s="46"/>
      <c r="R1" s="46"/>
      <c r="S1" s="46"/>
      <c r="T1" s="46"/>
      <c r="U1" s="46"/>
      <c r="V1" s="46"/>
    </row>
    <row r="2" spans="1:18" ht="18.75">
      <c r="A2" s="50" t="s">
        <v>48</v>
      </c>
      <c r="B2" s="50"/>
      <c r="C2" s="50"/>
      <c r="D2" s="50"/>
      <c r="E2" s="50"/>
      <c r="F2" s="50"/>
      <c r="G2" s="50"/>
      <c r="H2" s="50"/>
      <c r="I2" s="50"/>
      <c r="J2" s="50"/>
      <c r="K2" s="50"/>
      <c r="L2" s="50"/>
      <c r="M2" s="50"/>
      <c r="N2" s="50"/>
      <c r="O2" s="50"/>
      <c r="P2" s="50"/>
      <c r="Q2" s="50"/>
      <c r="R2" s="50"/>
    </row>
    <row r="3" spans="1:23" ht="30" customHeight="1">
      <c r="A3" s="47" t="s">
        <v>52</v>
      </c>
      <c r="B3" s="48"/>
      <c r="C3" s="48"/>
      <c r="D3" s="48"/>
      <c r="E3" s="48"/>
      <c r="F3" s="48"/>
      <c r="G3" s="48"/>
      <c r="H3" s="48"/>
      <c r="I3" s="48"/>
      <c r="J3" s="48"/>
      <c r="K3" s="33"/>
      <c r="L3" s="33"/>
      <c r="M3" s="33"/>
      <c r="N3" s="33"/>
      <c r="O3" s="33"/>
      <c r="P3" s="33"/>
      <c r="Q3" s="33"/>
      <c r="R3" s="33"/>
      <c r="S3" s="33"/>
      <c r="T3" s="34"/>
      <c r="U3" s="34"/>
      <c r="V3" s="34"/>
      <c r="W3" s="34"/>
    </row>
    <row r="4" spans="1:23" ht="30" customHeight="1">
      <c r="A4" s="35"/>
      <c r="B4" s="36"/>
      <c r="C4" s="36"/>
      <c r="D4" s="36"/>
      <c r="E4" s="36"/>
      <c r="F4" s="36"/>
      <c r="G4" s="36"/>
      <c r="H4" s="36"/>
      <c r="I4" s="36"/>
      <c r="J4" s="36"/>
      <c r="K4" s="33"/>
      <c r="L4" s="33"/>
      <c r="M4" s="33"/>
      <c r="N4" s="33"/>
      <c r="O4" s="33"/>
      <c r="P4" s="33"/>
      <c r="Q4" s="33"/>
      <c r="R4" s="33"/>
      <c r="S4" s="33"/>
      <c r="T4" s="34"/>
      <c r="U4" s="34"/>
      <c r="V4" s="34"/>
      <c r="W4" s="34"/>
    </row>
    <row r="5" spans="1:18" ht="27.75" customHeight="1">
      <c r="A5" s="11"/>
      <c r="B5" s="11"/>
      <c r="C5" s="44" t="s">
        <v>55</v>
      </c>
      <c r="D5" s="44"/>
      <c r="E5" s="44"/>
      <c r="F5" s="44"/>
      <c r="G5" s="44" t="s">
        <v>69</v>
      </c>
      <c r="H5" s="44"/>
      <c r="I5" s="44"/>
      <c r="J5" s="44"/>
      <c r="K5" s="44" t="s">
        <v>5</v>
      </c>
      <c r="L5" s="44"/>
      <c r="M5" s="44"/>
      <c r="N5" s="44"/>
      <c r="O5" s="44" t="s">
        <v>6</v>
      </c>
      <c r="P5" s="44"/>
      <c r="Q5" s="44"/>
      <c r="R5" s="44"/>
    </row>
    <row r="6" spans="1:18" ht="93" customHeight="1">
      <c r="A6" s="6" t="s">
        <v>0</v>
      </c>
      <c r="B6" s="6" t="s">
        <v>8</v>
      </c>
      <c r="C6" s="7" t="s">
        <v>7</v>
      </c>
      <c r="D6" s="8" t="s">
        <v>57</v>
      </c>
      <c r="E6" s="7" t="s">
        <v>3</v>
      </c>
      <c r="F6" s="20" t="s">
        <v>62</v>
      </c>
      <c r="G6" s="7" t="s">
        <v>4</v>
      </c>
      <c r="H6" s="8" t="s">
        <v>2</v>
      </c>
      <c r="I6" s="8" t="s">
        <v>57</v>
      </c>
      <c r="J6" s="20" t="s">
        <v>62</v>
      </c>
      <c r="K6" s="7" t="s">
        <v>4</v>
      </c>
      <c r="L6" s="8" t="s">
        <v>2</v>
      </c>
      <c r="M6" s="8" t="s">
        <v>57</v>
      </c>
      <c r="N6" s="20" t="s">
        <v>62</v>
      </c>
      <c r="O6" s="7" t="s">
        <v>4</v>
      </c>
      <c r="P6" s="8" t="s">
        <v>2</v>
      </c>
      <c r="Q6" s="8" t="s">
        <v>57</v>
      </c>
      <c r="R6" s="20" t="s">
        <v>62</v>
      </c>
    </row>
    <row r="7" spans="1:18" ht="15">
      <c r="A7" s="9">
        <v>1</v>
      </c>
      <c r="B7" s="9">
        <v>2</v>
      </c>
      <c r="C7" s="9">
        <v>3</v>
      </c>
      <c r="D7" s="9">
        <v>4</v>
      </c>
      <c r="E7" s="9">
        <v>5</v>
      </c>
      <c r="F7" s="9">
        <v>5</v>
      </c>
      <c r="G7" s="9">
        <v>7</v>
      </c>
      <c r="H7" s="9">
        <v>8</v>
      </c>
      <c r="I7" s="9">
        <v>6</v>
      </c>
      <c r="J7" s="9">
        <v>7</v>
      </c>
      <c r="K7" s="9">
        <v>11</v>
      </c>
      <c r="L7" s="9">
        <v>12</v>
      </c>
      <c r="M7" s="9">
        <v>8</v>
      </c>
      <c r="N7" s="9">
        <v>9</v>
      </c>
      <c r="O7" s="9">
        <v>15</v>
      </c>
      <c r="P7" s="9">
        <v>16</v>
      </c>
      <c r="Q7" s="9">
        <v>10</v>
      </c>
      <c r="R7" s="9">
        <v>11</v>
      </c>
    </row>
    <row r="8" spans="1:18" ht="15" hidden="1">
      <c r="A8" s="11" t="s">
        <v>1</v>
      </c>
      <c r="B8" s="11"/>
      <c r="C8" s="9"/>
      <c r="D8" s="9"/>
      <c r="E8" s="9"/>
      <c r="F8" s="6">
        <f>C8+E8</f>
        <v>0</v>
      </c>
      <c r="G8" s="9"/>
      <c r="H8" s="9"/>
      <c r="I8" s="9"/>
      <c r="J8" s="6">
        <f>G8+I8</f>
        <v>0</v>
      </c>
      <c r="K8" s="9"/>
      <c r="L8" s="9"/>
      <c r="M8" s="9"/>
      <c r="N8" s="6">
        <f>K8+M8</f>
        <v>0</v>
      </c>
      <c r="O8" s="9"/>
      <c r="P8" s="9"/>
      <c r="Q8" s="9"/>
      <c r="R8" s="6">
        <f>O8+Q8</f>
        <v>0</v>
      </c>
    </row>
    <row r="9" spans="1:18" ht="69" customHeight="1">
      <c r="A9" s="11" t="s">
        <v>16</v>
      </c>
      <c r="B9" s="12" t="s">
        <v>36</v>
      </c>
      <c r="C9" s="6">
        <v>21208</v>
      </c>
      <c r="D9" s="9">
        <v>-21208</v>
      </c>
      <c r="E9" s="9"/>
      <c r="F9" s="6">
        <f>C9+E9</f>
        <v>21208</v>
      </c>
      <c r="G9" s="9"/>
      <c r="H9" s="9"/>
      <c r="I9" s="9">
        <v>71144</v>
      </c>
      <c r="J9" s="6">
        <f>G9+I9</f>
        <v>71144</v>
      </c>
      <c r="K9" s="9"/>
      <c r="L9" s="9"/>
      <c r="M9" s="9">
        <v>71144</v>
      </c>
      <c r="N9" s="6">
        <f>K9+M9</f>
        <v>71144</v>
      </c>
      <c r="O9" s="9"/>
      <c r="P9" s="9"/>
      <c r="Q9" s="9">
        <v>71144</v>
      </c>
      <c r="R9" s="6">
        <f>O9+Q9</f>
        <v>71144</v>
      </c>
    </row>
    <row r="10" spans="1:18" ht="15">
      <c r="A10" s="41" t="s">
        <v>50</v>
      </c>
      <c r="B10" s="11"/>
      <c r="C10" s="6">
        <f>C9</f>
        <v>21208</v>
      </c>
      <c r="D10" s="9">
        <f>D9</f>
        <v>-21208</v>
      </c>
      <c r="E10" s="9"/>
      <c r="F10" s="6">
        <f>C10+E10</f>
        <v>21208</v>
      </c>
      <c r="G10" s="9"/>
      <c r="H10" s="9"/>
      <c r="I10" s="9">
        <v>71144</v>
      </c>
      <c r="J10" s="6">
        <v>71144</v>
      </c>
      <c r="K10" s="9"/>
      <c r="L10" s="9"/>
      <c r="M10" s="9">
        <v>71144</v>
      </c>
      <c r="N10" s="6">
        <f>K10+M10</f>
        <v>71144</v>
      </c>
      <c r="O10" s="9"/>
      <c r="P10" s="9"/>
      <c r="Q10" s="9">
        <v>71144</v>
      </c>
      <c r="R10" s="6">
        <f>O10+Q10</f>
        <v>71144</v>
      </c>
    </row>
    <row r="12" ht="13.5" customHeight="1"/>
    <row r="13" ht="15" hidden="1"/>
  </sheetData>
  <sheetProtection/>
  <mergeCells count="8">
    <mergeCell ref="A2:R2"/>
    <mergeCell ref="C5:F5"/>
    <mergeCell ref="G5:J5"/>
    <mergeCell ref="K5:N5"/>
    <mergeCell ref="O5:R5"/>
    <mergeCell ref="R1:V1"/>
    <mergeCell ref="A3:J3"/>
    <mergeCell ref="J1:N1"/>
  </mergeCells>
  <printOptions/>
  <pageMargins left="0.7086614173228347" right="0.7086614173228347" top="0.7480314960629921" bottom="0.7480314960629921" header="0.31496062992125984" footer="0.31496062992125984"/>
  <pageSetup horizontalDpi="600" verticalDpi="600" orientation="landscape" paperSize="9" scale="85" r:id="rId1"/>
</worksheet>
</file>

<file path=xl/worksheets/sheet3.xml><?xml version="1.0" encoding="utf-8"?>
<worksheet xmlns="http://schemas.openxmlformats.org/spreadsheetml/2006/main" xmlns:r="http://schemas.openxmlformats.org/officeDocument/2006/relationships">
  <dimension ref="A1:AA35"/>
  <sheetViews>
    <sheetView zoomScalePageLayoutView="0" workbookViewId="0" topLeftCell="A8">
      <selection activeCell="V22" sqref="V22"/>
    </sheetView>
  </sheetViews>
  <sheetFormatPr defaultColWidth="9.140625" defaultRowHeight="15"/>
  <cols>
    <col min="2" max="2" width="18.421875" style="0" customWidth="1"/>
    <col min="3" max="3" width="34.140625" style="0" customWidth="1"/>
    <col min="6" max="6" width="0" style="0" hidden="1" customWidth="1"/>
    <col min="7" max="7" width="9.7109375" style="0" customWidth="1"/>
    <col min="12" max="14" width="0" style="0" hidden="1" customWidth="1"/>
    <col min="15" max="15" width="9.7109375" style="0" hidden="1" customWidth="1"/>
    <col min="16" max="18" width="0" style="0" hidden="1" customWidth="1"/>
    <col min="19" max="19" width="10.00390625" style="0" hidden="1" customWidth="1"/>
  </cols>
  <sheetData>
    <row r="1" spans="10:11" ht="15">
      <c r="J1" s="49" t="s">
        <v>42</v>
      </c>
      <c r="K1" s="49"/>
    </row>
    <row r="2" spans="17:19" ht="15" customHeight="1">
      <c r="Q2" s="49" t="s">
        <v>42</v>
      </c>
      <c r="R2" s="49"/>
      <c r="S2" s="49"/>
    </row>
    <row r="3" spans="1:21" ht="18.75">
      <c r="A3" s="43" t="s">
        <v>45</v>
      </c>
      <c r="B3" s="53"/>
      <c r="C3" s="53"/>
      <c r="D3" s="53"/>
      <c r="E3" s="53"/>
      <c r="F3" s="53"/>
      <c r="G3" s="53"/>
      <c r="H3" s="53"/>
      <c r="I3" s="53"/>
      <c r="J3" s="53"/>
      <c r="K3" s="53"/>
      <c r="L3" s="37"/>
      <c r="M3" s="37"/>
      <c r="N3" s="37"/>
      <c r="O3" s="37"/>
      <c r="P3" s="37"/>
      <c r="Q3" s="37"/>
      <c r="R3" s="37"/>
      <c r="S3" s="37"/>
      <c r="T3" s="37"/>
      <c r="U3" s="37"/>
    </row>
    <row r="4" spans="1:27" ht="26.25" customHeight="1">
      <c r="A4" s="51" t="s">
        <v>53</v>
      </c>
      <c r="B4" s="52"/>
      <c r="C4" s="52"/>
      <c r="D4" s="52"/>
      <c r="E4" s="52"/>
      <c r="F4" s="52"/>
      <c r="G4" s="52"/>
      <c r="H4" s="52"/>
      <c r="I4" s="52"/>
      <c r="J4" s="52"/>
      <c r="K4" s="52"/>
      <c r="L4" s="34"/>
      <c r="M4" s="34"/>
      <c r="N4" s="34"/>
      <c r="O4" s="34"/>
      <c r="P4" s="34"/>
      <c r="Q4" s="34"/>
      <c r="R4" s="34"/>
      <c r="S4" s="34"/>
      <c r="T4" s="34"/>
      <c r="U4" s="34"/>
      <c r="V4" s="34"/>
      <c r="W4" s="34"/>
      <c r="X4" s="34"/>
      <c r="Y4" s="34"/>
      <c r="Z4" s="34"/>
      <c r="AA4" s="34"/>
    </row>
    <row r="5" ht="15" hidden="1"/>
    <row r="6" ht="15" hidden="1"/>
    <row r="7" ht="15" hidden="1"/>
    <row r="8" spans="1:19" ht="15">
      <c r="A8" s="11"/>
      <c r="B8" s="11"/>
      <c r="C8" s="11"/>
      <c r="D8" s="44" t="s">
        <v>55</v>
      </c>
      <c r="E8" s="44"/>
      <c r="F8" s="44"/>
      <c r="G8" s="44"/>
      <c r="H8" s="44" t="s">
        <v>69</v>
      </c>
      <c r="I8" s="44"/>
      <c r="J8" s="44"/>
      <c r="K8" s="44"/>
      <c r="L8" s="44" t="s">
        <v>5</v>
      </c>
      <c r="M8" s="44"/>
      <c r="N8" s="44"/>
      <c r="O8" s="44"/>
      <c r="P8" s="44" t="s">
        <v>6</v>
      </c>
      <c r="Q8" s="44"/>
      <c r="R8" s="44"/>
      <c r="S8" s="44"/>
    </row>
    <row r="9" spans="1:19" ht="79.5">
      <c r="A9" s="6" t="s">
        <v>10</v>
      </c>
      <c r="B9" s="6" t="s">
        <v>0</v>
      </c>
      <c r="C9" s="20" t="s">
        <v>56</v>
      </c>
      <c r="D9" s="7" t="s">
        <v>7</v>
      </c>
      <c r="E9" s="8" t="s">
        <v>57</v>
      </c>
      <c r="F9" s="7" t="s">
        <v>3</v>
      </c>
      <c r="G9" s="20" t="s">
        <v>58</v>
      </c>
      <c r="H9" s="7" t="s">
        <v>7</v>
      </c>
      <c r="I9" s="8" t="s">
        <v>57</v>
      </c>
      <c r="J9" s="7" t="s">
        <v>3</v>
      </c>
      <c r="K9" s="20" t="s">
        <v>59</v>
      </c>
      <c r="L9" s="7" t="s">
        <v>7</v>
      </c>
      <c r="M9" s="8" t="s">
        <v>57</v>
      </c>
      <c r="N9" s="7" t="s">
        <v>3</v>
      </c>
      <c r="O9" s="20" t="s">
        <v>60</v>
      </c>
      <c r="P9" s="7" t="s">
        <v>7</v>
      </c>
      <c r="Q9" s="8" t="s">
        <v>57</v>
      </c>
      <c r="R9" s="7" t="s">
        <v>3</v>
      </c>
      <c r="S9" s="20" t="s">
        <v>61</v>
      </c>
    </row>
    <row r="10" spans="1:19" ht="15">
      <c r="A10" s="9">
        <v>1</v>
      </c>
      <c r="B10" s="9">
        <v>2</v>
      </c>
      <c r="C10" s="9">
        <v>3</v>
      </c>
      <c r="D10" s="9">
        <v>4</v>
      </c>
      <c r="E10" s="9">
        <v>5</v>
      </c>
      <c r="F10" s="9">
        <v>6</v>
      </c>
      <c r="G10" s="9">
        <v>6</v>
      </c>
      <c r="H10" s="9">
        <v>7</v>
      </c>
      <c r="I10" s="9">
        <v>8</v>
      </c>
      <c r="J10" s="9">
        <v>9</v>
      </c>
      <c r="K10" s="9">
        <v>10</v>
      </c>
      <c r="L10" s="9">
        <v>11</v>
      </c>
      <c r="M10" s="9">
        <v>12</v>
      </c>
      <c r="N10" s="9">
        <v>13</v>
      </c>
      <c r="O10" s="9">
        <v>14</v>
      </c>
      <c r="P10" s="9">
        <v>15</v>
      </c>
      <c r="Q10" s="9">
        <v>16</v>
      </c>
      <c r="R10" s="9">
        <v>17</v>
      </c>
      <c r="S10" s="9">
        <v>19</v>
      </c>
    </row>
    <row r="11" spans="1:19" ht="15">
      <c r="A11" s="6">
        <v>1</v>
      </c>
      <c r="B11" s="10" t="s">
        <v>1</v>
      </c>
      <c r="C11" s="9" t="s">
        <v>9</v>
      </c>
      <c r="D11" s="21">
        <f>D12+D17</f>
        <v>14600</v>
      </c>
      <c r="E11" s="9">
        <v>-14600</v>
      </c>
      <c r="F11" s="9"/>
      <c r="G11" s="6">
        <f>D11+F11</f>
        <v>14600</v>
      </c>
      <c r="H11" s="6">
        <v>39800</v>
      </c>
      <c r="I11" s="9">
        <v>-39800</v>
      </c>
      <c r="J11" s="6">
        <v>18682</v>
      </c>
      <c r="K11" s="6">
        <f aca="true" t="shared" si="0" ref="K11:K19">H11+J11</f>
        <v>58482</v>
      </c>
      <c r="L11" s="9">
        <v>39800</v>
      </c>
      <c r="M11" s="9">
        <v>-39800</v>
      </c>
      <c r="N11" s="9">
        <v>15415</v>
      </c>
      <c r="O11" s="6">
        <f aca="true" t="shared" si="1" ref="O11:O19">L11+N11</f>
        <v>55215</v>
      </c>
      <c r="P11" s="9">
        <v>39800</v>
      </c>
      <c r="Q11" s="9">
        <v>-39800</v>
      </c>
      <c r="R11" s="9">
        <v>15415</v>
      </c>
      <c r="S11" s="6">
        <f aca="true" t="shared" si="2" ref="S11:S19">P11+R11</f>
        <v>55215</v>
      </c>
    </row>
    <row r="12" spans="1:19" ht="105" customHeight="1">
      <c r="A12" s="9" t="s">
        <v>11</v>
      </c>
      <c r="B12" s="11" t="s">
        <v>46</v>
      </c>
      <c r="C12" s="18" t="s">
        <v>77</v>
      </c>
      <c r="D12" s="9">
        <v>11813</v>
      </c>
      <c r="E12" s="9">
        <v>-118813</v>
      </c>
      <c r="F12" s="9"/>
      <c r="G12" s="9">
        <f>D12+F12</f>
        <v>11813</v>
      </c>
      <c r="H12" s="9">
        <v>39800</v>
      </c>
      <c r="I12" s="9">
        <v>-39800</v>
      </c>
      <c r="J12" s="17">
        <f>4876+1647</f>
        <v>6523</v>
      </c>
      <c r="K12" s="9">
        <f t="shared" si="0"/>
        <v>46323</v>
      </c>
      <c r="L12" s="9">
        <v>39800</v>
      </c>
      <c r="M12" s="9">
        <v>-39800</v>
      </c>
      <c r="N12" s="17">
        <v>4876</v>
      </c>
      <c r="O12" s="9">
        <f t="shared" si="1"/>
        <v>44676</v>
      </c>
      <c r="P12" s="9">
        <v>39800</v>
      </c>
      <c r="Q12" s="9">
        <v>-39800</v>
      </c>
      <c r="R12" s="17">
        <v>4876</v>
      </c>
      <c r="S12" s="9">
        <f t="shared" si="2"/>
        <v>44676</v>
      </c>
    </row>
    <row r="13" spans="1:19" ht="30.75" customHeight="1" hidden="1">
      <c r="A13" s="9" t="s">
        <v>12</v>
      </c>
      <c r="B13" s="11" t="s">
        <v>44</v>
      </c>
      <c r="C13" s="13" t="s">
        <v>32</v>
      </c>
      <c r="D13" s="9"/>
      <c r="E13" s="9"/>
      <c r="F13" s="9"/>
      <c r="G13" s="9">
        <f>D13+F13</f>
        <v>0</v>
      </c>
      <c r="H13" s="9"/>
      <c r="I13" s="9"/>
      <c r="J13" s="9"/>
      <c r="K13" s="9">
        <f t="shared" si="0"/>
        <v>0</v>
      </c>
      <c r="L13" s="9"/>
      <c r="M13" s="9"/>
      <c r="N13" s="9"/>
      <c r="O13" s="9">
        <f t="shared" si="1"/>
        <v>0</v>
      </c>
      <c r="P13" s="9"/>
      <c r="Q13" s="9"/>
      <c r="R13" s="9"/>
      <c r="S13" s="9">
        <f t="shared" si="2"/>
        <v>0</v>
      </c>
    </row>
    <row r="14" spans="1:19" ht="68.25" customHeight="1" hidden="1">
      <c r="A14" s="9" t="s">
        <v>13</v>
      </c>
      <c r="B14" s="13" t="s">
        <v>18</v>
      </c>
      <c r="C14" s="13" t="s">
        <v>20</v>
      </c>
      <c r="D14" s="9"/>
      <c r="E14" s="9"/>
      <c r="F14" s="9"/>
      <c r="G14" s="9">
        <f>D14+F14</f>
        <v>0</v>
      </c>
      <c r="H14" s="9"/>
      <c r="I14" s="9"/>
      <c r="J14" s="9"/>
      <c r="K14" s="9">
        <f t="shared" si="0"/>
        <v>0</v>
      </c>
      <c r="L14" s="9"/>
      <c r="M14" s="9"/>
      <c r="N14" s="9"/>
      <c r="O14" s="9">
        <f t="shared" si="1"/>
        <v>0</v>
      </c>
      <c r="P14" s="9"/>
      <c r="Q14" s="9"/>
      <c r="R14" s="9"/>
      <c r="S14" s="9">
        <f t="shared" si="2"/>
        <v>0</v>
      </c>
    </row>
    <row r="15" spans="1:19" ht="38.25" customHeight="1" hidden="1">
      <c r="A15" s="9" t="s">
        <v>14</v>
      </c>
      <c r="B15" s="11" t="s">
        <v>17</v>
      </c>
      <c r="C15" s="13" t="s">
        <v>38</v>
      </c>
      <c r="D15" s="9"/>
      <c r="E15" s="9"/>
      <c r="F15" s="9"/>
      <c r="G15" s="9">
        <f>D15+F15</f>
        <v>0</v>
      </c>
      <c r="H15" s="9"/>
      <c r="I15" s="9"/>
      <c r="J15" s="9"/>
      <c r="K15" s="9">
        <f t="shared" si="0"/>
        <v>0</v>
      </c>
      <c r="L15" s="9"/>
      <c r="M15" s="9"/>
      <c r="N15" s="9"/>
      <c r="O15" s="9">
        <f t="shared" si="1"/>
        <v>0</v>
      </c>
      <c r="P15" s="9"/>
      <c r="Q15" s="9"/>
      <c r="R15" s="9"/>
      <c r="S15" s="9">
        <f t="shared" si="2"/>
        <v>0</v>
      </c>
    </row>
    <row r="16" spans="1:19" ht="41.25" customHeight="1" hidden="1">
      <c r="A16" s="9" t="s">
        <v>19</v>
      </c>
      <c r="B16" s="11" t="s">
        <v>21</v>
      </c>
      <c r="C16" s="13"/>
      <c r="D16" s="9"/>
      <c r="E16" s="9"/>
      <c r="F16" s="9"/>
      <c r="G16" s="9"/>
      <c r="H16" s="9"/>
      <c r="I16" s="9"/>
      <c r="J16" s="9"/>
      <c r="K16" s="9">
        <f t="shared" si="0"/>
        <v>0</v>
      </c>
      <c r="L16" s="9"/>
      <c r="M16" s="9"/>
      <c r="N16" s="9"/>
      <c r="O16" s="9">
        <f t="shared" si="1"/>
        <v>0</v>
      </c>
      <c r="P16" s="9"/>
      <c r="Q16" s="9"/>
      <c r="R16" s="9"/>
      <c r="S16" s="9">
        <f t="shared" si="2"/>
        <v>0</v>
      </c>
    </row>
    <row r="17" spans="1:19" ht="45.75" customHeight="1">
      <c r="A17" s="9" t="s">
        <v>12</v>
      </c>
      <c r="B17" s="13" t="s">
        <v>33</v>
      </c>
      <c r="C17" s="13" t="s">
        <v>71</v>
      </c>
      <c r="D17" s="14">
        <v>2787</v>
      </c>
      <c r="E17" s="9">
        <v>-2787</v>
      </c>
      <c r="F17" s="14"/>
      <c r="G17" s="9">
        <f>D17+F17</f>
        <v>2787</v>
      </c>
      <c r="H17" s="9"/>
      <c r="I17" s="9"/>
      <c r="J17" s="9">
        <f>10539+1620</f>
        <v>12159</v>
      </c>
      <c r="K17" s="9">
        <f t="shared" si="0"/>
        <v>12159</v>
      </c>
      <c r="L17" s="9"/>
      <c r="M17" s="9"/>
      <c r="N17" s="9">
        <v>10539</v>
      </c>
      <c r="O17" s="9">
        <f t="shared" si="1"/>
        <v>10539</v>
      </c>
      <c r="P17" s="9"/>
      <c r="Q17" s="9"/>
      <c r="R17" s="9">
        <v>10539</v>
      </c>
      <c r="S17" s="9">
        <f t="shared" si="2"/>
        <v>10539</v>
      </c>
    </row>
    <row r="18" spans="1:19" ht="27" customHeight="1">
      <c r="A18" s="6">
        <v>2</v>
      </c>
      <c r="B18" s="10" t="s">
        <v>16</v>
      </c>
      <c r="C18" s="19"/>
      <c r="D18" s="6">
        <f>D20+D22</f>
        <v>2000</v>
      </c>
      <c r="E18" s="9">
        <v>-2000</v>
      </c>
      <c r="F18" s="9"/>
      <c r="G18" s="6">
        <f>D18+F18</f>
        <v>2000</v>
      </c>
      <c r="H18" s="9">
        <v>10000</v>
      </c>
      <c r="I18" s="9">
        <v>-10000</v>
      </c>
      <c r="J18" s="6">
        <v>8300</v>
      </c>
      <c r="K18" s="6">
        <f t="shared" si="0"/>
        <v>18300</v>
      </c>
      <c r="L18" s="9">
        <v>10000</v>
      </c>
      <c r="M18" s="9">
        <v>-10000</v>
      </c>
      <c r="N18" s="9">
        <v>3800</v>
      </c>
      <c r="O18" s="6">
        <f t="shared" si="1"/>
        <v>13800</v>
      </c>
      <c r="P18" s="9">
        <v>10000</v>
      </c>
      <c r="Q18" s="9">
        <v>-10000</v>
      </c>
      <c r="R18" s="9">
        <v>3800</v>
      </c>
      <c r="S18" s="6">
        <f t="shared" si="2"/>
        <v>13800</v>
      </c>
    </row>
    <row r="19" spans="1:19" ht="27.75" customHeight="1" hidden="1">
      <c r="A19" s="9" t="s">
        <v>23</v>
      </c>
      <c r="B19" s="13" t="s">
        <v>27</v>
      </c>
      <c r="C19" s="16" t="s">
        <v>28</v>
      </c>
      <c r="D19" s="6"/>
      <c r="E19" s="9"/>
      <c r="F19" s="9"/>
      <c r="G19" s="9"/>
      <c r="H19" s="9"/>
      <c r="I19" s="9"/>
      <c r="J19" s="9"/>
      <c r="K19" s="9">
        <f t="shared" si="0"/>
        <v>0</v>
      </c>
      <c r="L19" s="9"/>
      <c r="M19" s="9"/>
      <c r="N19" s="9"/>
      <c r="O19" s="9">
        <f t="shared" si="1"/>
        <v>0</v>
      </c>
      <c r="P19" s="9"/>
      <c r="Q19" s="9"/>
      <c r="R19" s="9"/>
      <c r="S19" s="9">
        <f t="shared" si="2"/>
        <v>0</v>
      </c>
    </row>
    <row r="20" spans="1:19" ht="27" customHeight="1" hidden="1">
      <c r="A20" s="9" t="s">
        <v>23</v>
      </c>
      <c r="B20" s="13" t="s">
        <v>31</v>
      </c>
      <c r="C20" s="16" t="s">
        <v>26</v>
      </c>
      <c r="D20" s="9"/>
      <c r="E20" s="9"/>
      <c r="F20" s="9"/>
      <c r="G20" s="9">
        <f>D20+F20</f>
        <v>0</v>
      </c>
      <c r="H20" s="9"/>
      <c r="I20" s="9"/>
      <c r="J20" s="9"/>
      <c r="K20" s="9">
        <f>H20+J20</f>
        <v>0</v>
      </c>
      <c r="L20" s="9"/>
      <c r="M20" s="9"/>
      <c r="N20" s="9"/>
      <c r="O20" s="9">
        <f>L20+N20</f>
        <v>0</v>
      </c>
      <c r="P20" s="9"/>
      <c r="Q20" s="9"/>
      <c r="R20" s="9"/>
      <c r="S20" s="9">
        <f>P20+R20</f>
        <v>0</v>
      </c>
    </row>
    <row r="21" spans="1:19" ht="27" customHeight="1">
      <c r="A21" s="9" t="s">
        <v>23</v>
      </c>
      <c r="B21" s="13" t="s">
        <v>31</v>
      </c>
      <c r="C21" s="12" t="s">
        <v>75</v>
      </c>
      <c r="D21" s="9"/>
      <c r="E21" s="9"/>
      <c r="F21" s="9"/>
      <c r="G21" s="9">
        <f>D21+E21</f>
        <v>0</v>
      </c>
      <c r="H21" s="9"/>
      <c r="I21" s="9"/>
      <c r="J21" s="9">
        <v>3000</v>
      </c>
      <c r="K21" s="9">
        <f>I21+J21</f>
        <v>3000</v>
      </c>
      <c r="L21" s="9"/>
      <c r="M21" s="9"/>
      <c r="N21" s="9"/>
      <c r="O21" s="9"/>
      <c r="P21" s="9"/>
      <c r="Q21" s="9"/>
      <c r="R21" s="9"/>
      <c r="S21" s="9"/>
    </row>
    <row r="22" spans="1:19" ht="212.25" customHeight="1">
      <c r="A22" s="9" t="s">
        <v>25</v>
      </c>
      <c r="B22" s="11" t="s">
        <v>24</v>
      </c>
      <c r="C22" s="16" t="s">
        <v>79</v>
      </c>
      <c r="D22" s="17">
        <v>2000</v>
      </c>
      <c r="E22" s="17">
        <v>-2000</v>
      </c>
      <c r="F22" s="17"/>
      <c r="G22" s="17">
        <f>D22+F22</f>
        <v>2000</v>
      </c>
      <c r="H22" s="17">
        <v>10000</v>
      </c>
      <c r="I22" s="17">
        <v>-10000</v>
      </c>
      <c r="J22" s="17">
        <v>2000</v>
      </c>
      <c r="K22" s="17">
        <f>H22+J22</f>
        <v>12000</v>
      </c>
      <c r="L22" s="17">
        <v>10000</v>
      </c>
      <c r="M22" s="17">
        <v>-10000</v>
      </c>
      <c r="N22" s="17">
        <v>2000</v>
      </c>
      <c r="O22" s="17">
        <f>L22+N22</f>
        <v>12000</v>
      </c>
      <c r="P22" s="17">
        <v>10000</v>
      </c>
      <c r="Q22" s="17">
        <v>-10000</v>
      </c>
      <c r="R22" s="17">
        <v>2000</v>
      </c>
      <c r="S22" s="17">
        <f>P22+R22</f>
        <v>12000</v>
      </c>
    </row>
    <row r="23" spans="1:19" ht="62.25" customHeight="1">
      <c r="A23" s="9" t="s">
        <v>74</v>
      </c>
      <c r="B23" s="13" t="s">
        <v>37</v>
      </c>
      <c r="C23" s="16" t="s">
        <v>73</v>
      </c>
      <c r="D23" s="9"/>
      <c r="E23" s="9"/>
      <c r="F23" s="9"/>
      <c r="G23" s="9"/>
      <c r="H23" s="9"/>
      <c r="I23" s="9"/>
      <c r="J23" s="17">
        <f>1800+1500</f>
        <v>3300</v>
      </c>
      <c r="K23" s="9">
        <f>H23+J23</f>
        <v>3300</v>
      </c>
      <c r="L23" s="9"/>
      <c r="M23" s="9"/>
      <c r="N23" s="17">
        <v>1800</v>
      </c>
      <c r="O23" s="9">
        <f>L23+N23</f>
        <v>1800</v>
      </c>
      <c r="P23" s="9"/>
      <c r="Q23" s="9"/>
      <c r="R23" s="17">
        <v>1800</v>
      </c>
      <c r="S23" s="9">
        <f>P23+R23</f>
        <v>1800</v>
      </c>
    </row>
    <row r="24" spans="1:19" ht="21" customHeight="1" hidden="1">
      <c r="A24" s="9" t="s">
        <v>29</v>
      </c>
      <c r="B24" s="13" t="s">
        <v>34</v>
      </c>
      <c r="C24" s="16"/>
      <c r="D24" s="6"/>
      <c r="E24" s="9"/>
      <c r="F24" s="9"/>
      <c r="G24" s="9"/>
      <c r="H24" s="9"/>
      <c r="I24" s="9"/>
      <c r="J24" s="9"/>
      <c r="K24" s="9">
        <f>J24</f>
        <v>0</v>
      </c>
      <c r="L24" s="9"/>
      <c r="M24" s="9"/>
      <c r="N24" s="9"/>
      <c r="O24" s="9">
        <f>N24</f>
        <v>0</v>
      </c>
      <c r="P24" s="9"/>
      <c r="Q24" s="9"/>
      <c r="R24" s="9"/>
      <c r="S24" s="9">
        <f>R24</f>
        <v>0</v>
      </c>
    </row>
    <row r="25" spans="1:19" ht="70.5" customHeight="1" hidden="1">
      <c r="A25" s="17" t="s">
        <v>35</v>
      </c>
      <c r="B25" s="13" t="s">
        <v>30</v>
      </c>
      <c r="C25" s="16" t="s">
        <v>39</v>
      </c>
      <c r="D25" s="6"/>
      <c r="E25" s="9"/>
      <c r="F25" s="9"/>
      <c r="G25" s="9"/>
      <c r="H25" s="9"/>
      <c r="I25" s="9"/>
      <c r="J25" s="9"/>
      <c r="K25" s="6"/>
      <c r="L25" s="9"/>
      <c r="M25" s="9"/>
      <c r="N25" s="9"/>
      <c r="O25" s="6"/>
      <c r="P25" s="9"/>
      <c r="Q25" s="9"/>
      <c r="R25" s="9"/>
      <c r="S25" s="6"/>
    </row>
    <row r="26" spans="1:19" ht="50.25" customHeight="1" hidden="1">
      <c r="A26" s="6">
        <v>3</v>
      </c>
      <c r="B26" s="10" t="s">
        <v>15</v>
      </c>
      <c r="C26" s="13" t="s">
        <v>40</v>
      </c>
      <c r="D26" s="6"/>
      <c r="E26" s="9"/>
      <c r="F26" s="9"/>
      <c r="G26" s="6"/>
      <c r="H26" s="9"/>
      <c r="I26" s="9"/>
      <c r="J26" s="9"/>
      <c r="K26" s="6"/>
      <c r="L26" s="9"/>
      <c r="M26" s="9"/>
      <c r="N26" s="9"/>
      <c r="O26" s="6"/>
      <c r="P26" s="9"/>
      <c r="Q26" s="9"/>
      <c r="R26" s="9"/>
      <c r="S26" s="6"/>
    </row>
    <row r="27" spans="1:19" ht="15">
      <c r="A27" s="6"/>
      <c r="B27" s="41" t="s">
        <v>50</v>
      </c>
      <c r="C27" s="11"/>
      <c r="D27" s="6">
        <f>D11+D18+D26</f>
        <v>16600</v>
      </c>
      <c r="E27" s="9">
        <v>-16600</v>
      </c>
      <c r="F27" s="9"/>
      <c r="G27" s="6">
        <f>D27+F27</f>
        <v>16600</v>
      </c>
      <c r="H27" s="9">
        <f>H11+H18+H26</f>
        <v>49800</v>
      </c>
      <c r="I27" s="9">
        <f>I11+I18+I26</f>
        <v>-49800</v>
      </c>
      <c r="J27" s="6">
        <f>J11+J18+J26</f>
        <v>26982</v>
      </c>
      <c r="K27" s="6">
        <f>H27+J27</f>
        <v>76782</v>
      </c>
      <c r="L27" s="9">
        <f aca="true" t="shared" si="3" ref="L27:S27">L11+L18+L26</f>
        <v>49800</v>
      </c>
      <c r="M27" s="9">
        <f t="shared" si="3"/>
        <v>-49800</v>
      </c>
      <c r="N27" s="9">
        <f t="shared" si="3"/>
        <v>19215</v>
      </c>
      <c r="O27" s="6">
        <f t="shared" si="3"/>
        <v>69015</v>
      </c>
      <c r="P27" s="9">
        <f t="shared" si="3"/>
        <v>49800</v>
      </c>
      <c r="Q27" s="9">
        <f t="shared" si="3"/>
        <v>-49800</v>
      </c>
      <c r="R27" s="9">
        <f t="shared" si="3"/>
        <v>19215</v>
      </c>
      <c r="S27" s="6">
        <f t="shared" si="3"/>
        <v>69015</v>
      </c>
    </row>
    <row r="29" spans="1:12" ht="15.75">
      <c r="A29" s="1"/>
      <c r="B29" s="2"/>
      <c r="C29" s="1"/>
      <c r="D29" s="1"/>
      <c r="E29" s="1"/>
      <c r="F29" s="1"/>
      <c r="G29" s="1"/>
      <c r="H29" s="1"/>
      <c r="I29" s="1"/>
      <c r="J29" s="1"/>
      <c r="K29" s="1"/>
      <c r="L29" s="1"/>
    </row>
    <row r="30" spans="1:12" ht="15">
      <c r="A30" s="3"/>
      <c r="B30" s="1"/>
      <c r="C30" s="1"/>
      <c r="D30" s="1"/>
      <c r="E30" s="1"/>
      <c r="F30" s="1"/>
      <c r="G30" s="1"/>
      <c r="H30" s="1"/>
      <c r="I30" s="1"/>
      <c r="J30" s="1"/>
      <c r="K30" s="1"/>
      <c r="L30" s="1"/>
    </row>
    <row r="31" spans="1:12" ht="15">
      <c r="A31" s="3"/>
      <c r="B31" s="1"/>
      <c r="C31" s="1"/>
      <c r="D31" s="1"/>
      <c r="E31" s="1"/>
      <c r="F31" s="1"/>
      <c r="G31" s="1"/>
      <c r="H31" s="1"/>
      <c r="I31" s="1"/>
      <c r="J31" s="1"/>
      <c r="K31" s="1"/>
      <c r="L31" s="1"/>
    </row>
    <row r="32" spans="1:20" ht="15">
      <c r="A32" s="1"/>
      <c r="B32" s="4"/>
      <c r="C32" s="4"/>
      <c r="D32" s="4"/>
      <c r="E32" s="4"/>
      <c r="F32" s="4"/>
      <c r="G32" s="4"/>
      <c r="H32" s="4"/>
      <c r="I32" s="4"/>
      <c r="J32" s="4"/>
      <c r="K32" s="4"/>
      <c r="L32" s="4"/>
      <c r="M32" s="5"/>
      <c r="N32" s="5"/>
      <c r="O32" s="5"/>
      <c r="P32" s="5"/>
      <c r="Q32" s="5"/>
      <c r="R32" s="5"/>
      <c r="S32" s="5"/>
      <c r="T32" s="5"/>
    </row>
    <row r="33" spans="1:20" ht="15">
      <c r="A33" s="1"/>
      <c r="B33" s="4"/>
      <c r="C33" s="4"/>
      <c r="D33" s="4"/>
      <c r="E33" s="4"/>
      <c r="F33" s="4"/>
      <c r="G33" s="4"/>
      <c r="H33" s="4"/>
      <c r="I33" s="4"/>
      <c r="J33" s="4"/>
      <c r="K33" s="4"/>
      <c r="L33" s="4"/>
      <c r="M33" s="5"/>
      <c r="N33" s="5"/>
      <c r="O33" s="5"/>
      <c r="P33" s="5"/>
      <c r="Q33" s="5"/>
      <c r="R33" s="5"/>
      <c r="S33" s="5"/>
      <c r="T33" s="5"/>
    </row>
    <row r="34" spans="1:17" ht="15">
      <c r="A34" s="1"/>
      <c r="B34" s="4"/>
      <c r="C34" s="4"/>
      <c r="D34" s="4"/>
      <c r="E34" s="4"/>
      <c r="F34" s="4"/>
      <c r="G34" s="4"/>
      <c r="H34" s="4"/>
      <c r="I34" s="4"/>
      <c r="J34" s="4"/>
      <c r="K34" s="4"/>
      <c r="L34" s="4"/>
      <c r="M34" s="5"/>
      <c r="N34" s="5"/>
      <c r="O34" s="5"/>
      <c r="P34" s="5"/>
      <c r="Q34" s="5"/>
    </row>
    <row r="35" spans="2:17" ht="15">
      <c r="B35" s="5"/>
      <c r="C35" s="5"/>
      <c r="D35" s="5"/>
      <c r="E35" s="5"/>
      <c r="F35" s="5"/>
      <c r="G35" s="5"/>
      <c r="H35" s="5"/>
      <c r="I35" s="5"/>
      <c r="J35" s="5"/>
      <c r="K35" s="5"/>
      <c r="L35" s="5"/>
      <c r="M35" s="5"/>
      <c r="N35" s="5"/>
      <c r="O35" s="5"/>
      <c r="P35" s="5"/>
      <c r="Q35" s="5"/>
    </row>
  </sheetData>
  <sheetProtection/>
  <mergeCells count="8">
    <mergeCell ref="J1:K1"/>
    <mergeCell ref="D8:G8"/>
    <mergeCell ref="H8:K8"/>
    <mergeCell ref="L8:O8"/>
    <mergeCell ref="P8:S8"/>
    <mergeCell ref="Q2:S2"/>
    <mergeCell ref="A4:K4"/>
    <mergeCell ref="A3:K3"/>
  </mergeCells>
  <printOptions/>
  <pageMargins left="0.7086614173228347" right="0.7086614173228347" top="0.7480314960629921" bottom="0.7480314960629921" header="0.31496062992125984" footer="0.31496062992125984"/>
  <pageSetup horizontalDpi="600" verticalDpi="600" orientation="landscape" paperSize="9" scale="75" r:id="rId1"/>
</worksheet>
</file>

<file path=xl/worksheets/sheet4.xml><?xml version="1.0" encoding="utf-8"?>
<worksheet xmlns="http://schemas.openxmlformats.org/spreadsheetml/2006/main" xmlns:r="http://schemas.openxmlformats.org/officeDocument/2006/relationships">
  <dimension ref="A1:F12"/>
  <sheetViews>
    <sheetView zoomScalePageLayoutView="0" workbookViewId="0" topLeftCell="A1">
      <selection activeCell="J14" sqref="J14"/>
    </sheetView>
  </sheetViews>
  <sheetFormatPr defaultColWidth="9.140625" defaultRowHeight="15"/>
  <cols>
    <col min="1" max="1" width="15.7109375" style="0" customWidth="1"/>
    <col min="2" max="2" width="24.8515625" style="0" customWidth="1"/>
    <col min="3" max="3" width="35.28125" style="0" customWidth="1"/>
    <col min="4" max="4" width="12.7109375" style="0" customWidth="1"/>
    <col min="5" max="5" width="9.140625" style="0" customWidth="1"/>
    <col min="6" max="6" width="16.140625" style="0" customWidth="1"/>
  </cols>
  <sheetData>
    <row r="1" ht="15">
      <c r="C1" s="25" t="s">
        <v>43</v>
      </c>
    </row>
    <row r="3" spans="1:4" ht="18.75">
      <c r="A3" s="50" t="s">
        <v>64</v>
      </c>
      <c r="B3" s="50"/>
      <c r="C3" s="50"/>
      <c r="D3" s="27"/>
    </row>
    <row r="4" spans="1:6" ht="34.5" customHeight="1">
      <c r="A4" s="59" t="s">
        <v>54</v>
      </c>
      <c r="B4" s="53"/>
      <c r="C4" s="53"/>
      <c r="D4" s="42"/>
      <c r="E4" s="42"/>
      <c r="F4" s="42"/>
    </row>
    <row r="5" spans="1:6" ht="5.25" customHeight="1">
      <c r="A5" s="60"/>
      <c r="B5" s="60"/>
      <c r="C5" s="60"/>
      <c r="D5" s="28"/>
      <c r="E5" s="28"/>
      <c r="F5" s="28"/>
    </row>
    <row r="6" spans="1:3" ht="15" customHeight="1">
      <c r="A6" s="11"/>
      <c r="B6" s="11"/>
      <c r="C6" s="26" t="s">
        <v>69</v>
      </c>
    </row>
    <row r="7" spans="1:3" ht="23.25">
      <c r="A7" s="38" t="s">
        <v>0</v>
      </c>
      <c r="B7" s="39" t="s">
        <v>8</v>
      </c>
      <c r="C7" s="40" t="s">
        <v>7</v>
      </c>
    </row>
    <row r="8" spans="1:3" ht="15">
      <c r="A8" s="9">
        <v>1</v>
      </c>
      <c r="B8" s="9">
        <v>2</v>
      </c>
      <c r="C8" s="9">
        <v>3</v>
      </c>
    </row>
    <row r="9" spans="1:3" ht="78.75" customHeight="1">
      <c r="A9" s="54" t="s">
        <v>49</v>
      </c>
      <c r="B9" s="13" t="s">
        <v>65</v>
      </c>
      <c r="C9" s="24">
        <v>122457</v>
      </c>
    </row>
    <row r="10" spans="1:3" ht="66" customHeight="1">
      <c r="A10" s="55"/>
      <c r="B10" s="13" t="s">
        <v>66</v>
      </c>
      <c r="C10" s="24">
        <v>125506</v>
      </c>
    </row>
    <row r="11" spans="1:3" ht="70.5" customHeight="1">
      <c r="A11" s="56"/>
      <c r="B11" s="13" t="s">
        <v>67</v>
      </c>
      <c r="C11" s="24">
        <v>12501</v>
      </c>
    </row>
    <row r="12" spans="1:3" ht="15">
      <c r="A12" s="57" t="s">
        <v>50</v>
      </c>
      <c r="B12" s="58"/>
      <c r="C12" s="9">
        <f>C9+C10+C11</f>
        <v>260464</v>
      </c>
    </row>
  </sheetData>
  <sheetProtection/>
  <mergeCells count="4">
    <mergeCell ref="A9:A11"/>
    <mergeCell ref="A12:B12"/>
    <mergeCell ref="A3:C3"/>
    <mergeCell ref="A4:C5"/>
  </mergeCells>
  <printOptions/>
  <pageMargins left="0.7086614173228347" right="0.7086614173228347" top="0.7480314960629921" bottom="0.7480314960629921" header="0.31496062992125984" footer="0.31496062992125984"/>
  <pageSetup horizontalDpi="600" verticalDpi="600"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Ruta.Cakule</dc:creator>
  <cp:keywords/>
  <dc:description/>
  <cp:lastModifiedBy>Ineta Kurzemniece</cp:lastModifiedBy>
  <cp:lastPrinted>2014-09-17T07:57:57Z</cp:lastPrinted>
  <dcterms:created xsi:type="dcterms:W3CDTF">2014-05-09T08:18:38Z</dcterms:created>
  <dcterms:modified xsi:type="dcterms:W3CDTF">2014-09-17T13:26:54Z</dcterms:modified>
  <cp:category/>
  <cp:version/>
  <cp:contentType/>
  <cp:contentStatus/>
</cp:coreProperties>
</file>