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9440" windowHeight="12330"/>
  </bookViews>
  <sheets>
    <sheet name="KOPSAVILKUMS_UZ_BUDGET_NEW (2)" sheetId="2" r:id="rId1"/>
  </sheets>
  <definedNames>
    <definedName name="_xlnm.Print_Area" localSheetId="0">'KOPSAVILKUMS_UZ_BUDGET_NEW (2)'!$A$1:$H$41</definedName>
  </definedNames>
  <calcPr calcId="145621"/>
</workbook>
</file>

<file path=xl/calcChain.xml><?xml version="1.0" encoding="utf-8"?>
<calcChain xmlns="http://schemas.openxmlformats.org/spreadsheetml/2006/main">
  <c r="D34" i="2" l="1"/>
  <c r="E34" i="2"/>
  <c r="F34" i="2"/>
  <c r="G34" i="2"/>
  <c r="H34" i="2"/>
  <c r="C34" i="2"/>
  <c r="D32" i="2"/>
  <c r="E32" i="2"/>
  <c r="F32" i="2"/>
  <c r="G32" i="2"/>
  <c r="H32" i="2"/>
  <c r="C32" i="2"/>
  <c r="H7" i="2"/>
  <c r="H8" i="2"/>
  <c r="H10" i="2" s="1"/>
  <c r="H9" i="2"/>
  <c r="H6" i="2"/>
  <c r="G10" i="2"/>
  <c r="F10" i="2"/>
  <c r="E10" i="2"/>
  <c r="G7" i="2"/>
  <c r="E7" i="2"/>
</calcChain>
</file>

<file path=xl/sharedStrings.xml><?xml version="1.0" encoding="utf-8"?>
<sst xmlns="http://schemas.openxmlformats.org/spreadsheetml/2006/main" count="58" uniqueCount="36">
  <si>
    <t>Investīciju izmaksas</t>
  </si>
  <si>
    <t>2013.gads</t>
  </si>
  <si>
    <t>2014.gads</t>
  </si>
  <si>
    <t>2015.gads</t>
  </si>
  <si>
    <t>2016.gads</t>
  </si>
  <si>
    <t>2017.gads</t>
  </si>
  <si>
    <t>2018.gads</t>
  </si>
  <si>
    <t>KOPĀ</t>
  </si>
  <si>
    <t>Būvprojektēšanas izmaksas</t>
  </si>
  <si>
    <t>Būvniecības izmaksas</t>
  </si>
  <si>
    <t>Autoruzraudzības izmaksas</t>
  </si>
  <si>
    <t>Būvuzraudzības izmaksas</t>
  </si>
  <si>
    <t>KOPĀ (izmaksas ar PVN)</t>
  </si>
  <si>
    <t>Papildus izdevumi sagatavošanas ciklā un būvniecības līgumu uzraudzībai</t>
  </si>
  <si>
    <t>Tehniski ekonomiskā pamatojuma izstrādes izmaksas</t>
  </si>
  <si>
    <t>Metu konkursa organizēšanas un realizācijas izmaksas</t>
  </si>
  <si>
    <t>Būvprojektēšanas konkursa organizēšanas izmaksas</t>
  </si>
  <si>
    <t>Būvniecības konkursa organizēšanas izmaksas</t>
  </si>
  <si>
    <t>Būvniecības līguma uzraudzības izmaksas</t>
  </si>
  <si>
    <t xml:space="preserve">Ekspertu pakalpojumi būvprojekta izstrādes procesā </t>
  </si>
  <si>
    <t>Projekta īstenošanas vadības grupas uzturēšanas izmaksas</t>
  </si>
  <si>
    <t>Atlīdzība*</t>
  </si>
  <si>
    <t>Atalgojums</t>
  </si>
  <si>
    <t>Preces un pakalpojumi</t>
  </si>
  <si>
    <t>Kapitālie izdevumi</t>
  </si>
  <si>
    <t>2013.gads**</t>
  </si>
  <si>
    <t>Jaunā cietuma būvniecības izdevumi kopā:</t>
  </si>
  <si>
    <t>Iepriekšējā prognoze*</t>
  </si>
  <si>
    <t>Izmaiņas salīdzinājumā ar iepriekšējo prognozi</t>
  </si>
  <si>
    <t>Būvprojekta  izstrādes vadības izmaksas</t>
  </si>
  <si>
    <t>Pielikums Ministru kabineta rīkojuma projekta „Grozījumi Ministru kabineta 2013.gada 12.februāra rīkojumā Nr.50 „Par Ieslodzījuma vietu infrastruktūras attīstības koncepciju”” sākotnējās ietekmes novērtējuma ziņojumam (anotācija)</t>
  </si>
  <si>
    <r>
      <t xml:space="preserve">Jaunā cietuma būvniecības izmaksas </t>
    </r>
    <r>
      <rPr>
        <b/>
        <i/>
        <sz val="14"/>
        <color theme="1"/>
        <rFont val="Times New Roman"/>
        <family val="1"/>
        <charset val="186"/>
      </rPr>
      <t>(euro)</t>
    </r>
  </si>
  <si>
    <r>
      <t xml:space="preserve">*- Dati ņemti no bāzes izdevumiem, kas ir apaļoti pārejot uz </t>
    </r>
    <r>
      <rPr>
        <i/>
        <sz val="10"/>
        <rFont val="Times New Roman"/>
        <family val="1"/>
        <charset val="186"/>
      </rPr>
      <t>euro</t>
    </r>
  </si>
  <si>
    <r>
      <t xml:space="preserve">**- Saistībā ar iepriekšplānotā zemes gabala Olainē neatbilstību jaunā cietuma būvniecībai un nepieciešamību piesaistīt Igaunijas pieredzi jaunā cietuma būvniecībā, 2013.gadā netika uzsākts pilnvērtīgas jaunā cietuma būvprojektēšanas process, kā rezultātā tika apgūti tikai 30 394 </t>
    </r>
    <r>
      <rPr>
        <i/>
        <sz val="10"/>
        <color theme="1"/>
        <rFont val="Times New Roman"/>
        <family val="1"/>
        <charset val="186"/>
      </rPr>
      <t>euro</t>
    </r>
    <r>
      <rPr>
        <sz val="10"/>
        <color theme="1"/>
        <rFont val="Times New Roman"/>
        <family val="1"/>
        <charset val="186"/>
      </rPr>
      <t xml:space="preserve"> no plānotajiem 235 717 </t>
    </r>
    <r>
      <rPr>
        <i/>
        <sz val="10"/>
        <color theme="1"/>
        <rFont val="Times New Roman"/>
        <family val="1"/>
        <charset val="186"/>
      </rPr>
      <t>euro</t>
    </r>
    <r>
      <rPr>
        <sz val="10"/>
        <color theme="1"/>
        <rFont val="Times New Roman"/>
        <family val="1"/>
        <charset val="186"/>
      </rPr>
      <t xml:space="preserve">. Neizlietotie līdzekļi nepieciešamības gadījumā tiks pieprasīti 2018.gadam projekta īstenošanas un vadības grupas uzturēšanai un citiem izdevumiem pēc tam, kad tiks uzsākta cietuma būvniecība un būs zināms precīzs būvniecības laika grafiks. </t>
    </r>
  </si>
  <si>
    <t>G.Bērziņš</t>
  </si>
  <si>
    <t>Tieslietu ministrs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</si>
</sst>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5" x14ac:knownFonts="1">
    <font>
      <sz val="11"/>
      <color theme="1"/>
      <name val="Calibri"/>
      <family val="2"/>
      <charset val="186"/>
      <scheme val="minor"/>
    </font>
    <font>
      <sz val="11"/>
      <color theme="1"/>
      <name val="Calibri"/>
      <family val="2"/>
      <charset val="186"/>
      <scheme val="minor"/>
    </font>
    <font>
      <sz val="10"/>
      <name val="Arial"/>
      <family val="2"/>
      <charset val="186"/>
    </font>
    <font>
      <b/>
      <sz val="14"/>
      <color theme="1"/>
      <name val="Times New Roman"/>
      <family val="1"/>
      <charset val="186"/>
    </font>
    <font>
      <sz val="11"/>
      <color theme="1"/>
      <name val="Times New Roman"/>
      <family val="1"/>
      <charset val="186"/>
    </font>
    <font>
      <b/>
      <i/>
      <sz val="14"/>
      <color theme="1"/>
      <name val="Times New Roman"/>
      <family val="1"/>
      <charset val="186"/>
    </font>
    <font>
      <sz val="11"/>
      <name val="Times New Roman"/>
      <family val="1"/>
      <charset val="186"/>
    </font>
    <font>
      <b/>
      <u/>
      <sz val="12"/>
      <color theme="1"/>
      <name val="Times New Roman"/>
      <family val="1"/>
      <charset val="186"/>
    </font>
    <font>
      <sz val="10"/>
      <color theme="1"/>
      <name val="Times New Roman"/>
      <family val="1"/>
      <charset val="186"/>
    </font>
    <font>
      <b/>
      <sz val="10"/>
      <color theme="1"/>
      <name val="Times New Roman"/>
      <family val="1"/>
      <charset val="186"/>
    </font>
    <font>
      <sz val="10"/>
      <name val="Times New Roman"/>
      <family val="1"/>
      <charset val="186"/>
    </font>
    <font>
      <b/>
      <sz val="10"/>
      <name val="Times New Roman"/>
      <family val="1"/>
      <charset val="186"/>
    </font>
    <font>
      <b/>
      <u/>
      <sz val="10"/>
      <color theme="1"/>
      <name val="Times New Roman"/>
      <family val="1"/>
      <charset val="186"/>
    </font>
    <font>
      <i/>
      <sz val="10"/>
      <name val="Times New Roman"/>
      <family val="1"/>
      <charset val="186"/>
    </font>
    <font>
      <i/>
      <sz val="10"/>
      <color theme="1"/>
      <name val="Times New Roman"/>
      <family val="1"/>
      <charset val="186"/>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2" fillId="0" borderId="0"/>
  </cellStyleXfs>
  <cellXfs count="28">
    <xf numFmtId="0" fontId="0" fillId="0" borderId="0" xfId="0"/>
    <xf numFmtId="0" fontId="4" fillId="0" borderId="0" xfId="0" applyFont="1"/>
    <xf numFmtId="164" fontId="4" fillId="0" borderId="0" xfId="1" applyNumberFormat="1" applyFont="1"/>
    <xf numFmtId="0" fontId="3" fillId="0" borderId="0" xfId="0" applyFont="1" applyFill="1"/>
    <xf numFmtId="0" fontId="4" fillId="0" borderId="0" xfId="0" applyFont="1" applyFill="1"/>
    <xf numFmtId="0" fontId="6" fillId="0" borderId="0" xfId="0" applyFont="1" applyFill="1"/>
    <xf numFmtId="3" fontId="4" fillId="0" borderId="0" xfId="0" applyNumberFormat="1" applyFont="1" applyFill="1"/>
    <xf numFmtId="0" fontId="7" fillId="0" borderId="0" xfId="0" applyFont="1" applyFill="1"/>
    <xf numFmtId="0" fontId="8" fillId="0" borderId="0" xfId="0" applyFont="1" applyFill="1" applyAlignment="1">
      <alignment horizontal="right"/>
    </xf>
    <xf numFmtId="0" fontId="9" fillId="0" borderId="1" xfId="0" applyFont="1" applyFill="1" applyBorder="1" applyAlignment="1">
      <alignment horizontal="center"/>
    </xf>
    <xf numFmtId="0" fontId="9" fillId="0" borderId="1" xfId="0" applyFont="1" applyFill="1" applyBorder="1" applyAlignment="1">
      <alignment horizontal="right"/>
    </xf>
    <xf numFmtId="0" fontId="10" fillId="0" borderId="1" xfId="0" applyFont="1" applyFill="1" applyBorder="1"/>
    <xf numFmtId="3" fontId="10" fillId="0" borderId="1" xfId="0" applyNumberFormat="1" applyFont="1" applyFill="1" applyBorder="1"/>
    <xf numFmtId="3" fontId="11" fillId="0" borderId="1" xfId="0" applyNumberFormat="1" applyFont="1" applyFill="1" applyBorder="1"/>
    <xf numFmtId="3" fontId="4" fillId="0" borderId="0" xfId="0" applyNumberFormat="1" applyFont="1"/>
    <xf numFmtId="0" fontId="8" fillId="0" borderId="1" xfId="0" applyFont="1" applyFill="1" applyBorder="1"/>
    <xf numFmtId="3" fontId="8" fillId="0" borderId="1" xfId="0" applyNumberFormat="1" applyFont="1" applyFill="1" applyBorder="1"/>
    <xf numFmtId="3" fontId="9" fillId="0" borderId="1" xfId="0" applyNumberFormat="1" applyFont="1" applyFill="1" applyBorder="1"/>
    <xf numFmtId="0" fontId="8" fillId="0" borderId="0" xfId="0" applyFont="1" applyFill="1"/>
    <xf numFmtId="164" fontId="4" fillId="0" borderId="0" xfId="0" applyNumberFormat="1" applyFont="1"/>
    <xf numFmtId="0" fontId="12" fillId="0" borderId="0" xfId="0" applyFont="1" applyFill="1"/>
    <xf numFmtId="0" fontId="8" fillId="0" borderId="1" xfId="0" applyFont="1" applyFill="1" applyBorder="1" applyAlignment="1">
      <alignment wrapText="1"/>
    </xf>
    <xf numFmtId="0" fontId="8" fillId="0" borderId="2" xfId="0" applyFont="1" applyFill="1" applyBorder="1" applyAlignment="1">
      <alignment vertical="top"/>
    </xf>
    <xf numFmtId="3" fontId="9" fillId="0" borderId="3" xfId="0" applyNumberFormat="1" applyFont="1" applyFill="1" applyBorder="1"/>
    <xf numFmtId="0" fontId="10" fillId="0" borderId="0" xfId="0" applyFont="1" applyFill="1"/>
    <xf numFmtId="164" fontId="8" fillId="0" borderId="0" xfId="1" applyNumberFormat="1" applyFont="1" applyFill="1"/>
    <xf numFmtId="0" fontId="8" fillId="0" borderId="0" xfId="0" applyFont="1" applyFill="1" applyAlignment="1">
      <alignment horizontal="left" vertical="top" wrapText="1"/>
    </xf>
    <xf numFmtId="0" fontId="3" fillId="0" borderId="0" xfId="0" applyFont="1" applyFill="1" applyAlignment="1">
      <alignment horizontal="center" vertical="center" wrapText="1"/>
    </xf>
  </cellXfs>
  <cellStyles count="3">
    <cellStyle name="Komats" xfId="1" builtinId="3"/>
    <cellStyle name="Normal 2" xfId="2"/>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ēma">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2"/>
  <sheetViews>
    <sheetView tabSelected="1" topLeftCell="A13" zoomScaleNormal="100" zoomScaleSheetLayoutView="100" workbookViewId="0">
      <selection activeCell="C5" sqref="C5"/>
    </sheetView>
  </sheetViews>
  <sheetFormatPr defaultRowHeight="15" x14ac:dyDescent="0.25"/>
  <cols>
    <col min="1" max="1" width="50.42578125" style="1" customWidth="1"/>
    <col min="2" max="8" width="14.85546875" style="1" customWidth="1"/>
    <col min="9" max="9" width="9.85546875" style="1" bestFit="1" customWidth="1"/>
    <col min="10" max="10" width="9.140625" style="1"/>
    <col min="11" max="11" width="12.85546875" style="2" bestFit="1" customWidth="1"/>
    <col min="12" max="12" width="10.28515625" style="1" bestFit="1" customWidth="1"/>
    <col min="13" max="16384" width="9.140625" style="1"/>
  </cols>
  <sheetData>
    <row r="1" spans="1:26" ht="53.25" customHeight="1" x14ac:dyDescent="0.25">
      <c r="A1" s="27" t="s">
        <v>30</v>
      </c>
      <c r="B1" s="27"/>
      <c r="C1" s="27"/>
      <c r="D1" s="27"/>
      <c r="E1" s="27"/>
      <c r="F1" s="27"/>
      <c r="G1" s="27"/>
      <c r="H1" s="27"/>
    </row>
    <row r="2" spans="1:26" ht="19.5" x14ac:dyDescent="0.35">
      <c r="A2" s="3" t="s">
        <v>31</v>
      </c>
      <c r="B2" s="4"/>
      <c r="C2" s="4"/>
      <c r="D2" s="4"/>
      <c r="E2" s="4"/>
      <c r="F2" s="4"/>
      <c r="G2" s="4"/>
      <c r="H2" s="4"/>
      <c r="K2" s="1"/>
    </row>
    <row r="3" spans="1:26" ht="5.25" customHeight="1" x14ac:dyDescent="0.25">
      <c r="A3" s="5"/>
      <c r="B3" s="4"/>
      <c r="C3" s="4"/>
      <c r="D3" s="6"/>
      <c r="E3" s="4"/>
      <c r="F3" s="4"/>
      <c r="G3" s="4"/>
      <c r="H3" s="4"/>
    </row>
    <row r="4" spans="1:26" ht="15.75" x14ac:dyDescent="0.25">
      <c r="A4" s="7" t="s">
        <v>0</v>
      </c>
      <c r="B4" s="4"/>
      <c r="C4" s="4"/>
      <c r="D4" s="4"/>
      <c r="E4" s="4"/>
      <c r="F4" s="4"/>
      <c r="G4" s="4"/>
      <c r="H4" s="4"/>
    </row>
    <row r="5" spans="1:26" x14ac:dyDescent="0.25">
      <c r="A5" s="8"/>
      <c r="B5" s="9" t="s">
        <v>1</v>
      </c>
      <c r="C5" s="9" t="s">
        <v>2</v>
      </c>
      <c r="D5" s="9" t="s">
        <v>3</v>
      </c>
      <c r="E5" s="9" t="s">
        <v>4</v>
      </c>
      <c r="F5" s="9" t="s">
        <v>5</v>
      </c>
      <c r="G5" s="9" t="s">
        <v>6</v>
      </c>
      <c r="H5" s="10" t="s">
        <v>7</v>
      </c>
    </row>
    <row r="6" spans="1:26" ht="12.75" customHeight="1" x14ac:dyDescent="0.25">
      <c r="A6" s="11" t="s">
        <v>8</v>
      </c>
      <c r="B6" s="11"/>
      <c r="C6" s="12">
        <v>202500</v>
      </c>
      <c r="D6" s="12">
        <v>2013615</v>
      </c>
      <c r="E6" s="12">
        <v>1048465</v>
      </c>
      <c r="F6" s="12">
        <v>0</v>
      </c>
      <c r="G6" s="12">
        <v>0</v>
      </c>
      <c r="H6" s="13">
        <f>SUM(C6:G6)</f>
        <v>3264580</v>
      </c>
      <c r="J6" s="14"/>
      <c r="K6" s="14"/>
      <c r="L6" s="14"/>
      <c r="M6" s="14"/>
      <c r="N6" s="14"/>
      <c r="O6" s="14"/>
      <c r="S6" s="14"/>
      <c r="T6" s="14"/>
      <c r="U6" s="14"/>
      <c r="V6" s="14"/>
      <c r="W6" s="14"/>
      <c r="X6" s="14"/>
      <c r="Y6" s="14"/>
      <c r="Z6" s="14"/>
    </row>
    <row r="7" spans="1:26" ht="12.75" customHeight="1" x14ac:dyDescent="0.25">
      <c r="A7" s="15" t="s">
        <v>9</v>
      </c>
      <c r="B7" s="15"/>
      <c r="C7" s="16">
        <v>0</v>
      </c>
      <c r="D7" s="16">
        <v>0</v>
      </c>
      <c r="E7" s="16">
        <f>14557942-1106386</f>
        <v>13451556</v>
      </c>
      <c r="F7" s="16">
        <v>29115884</v>
      </c>
      <c r="G7" s="16">
        <f>29115884+1106386</f>
        <v>30222270</v>
      </c>
      <c r="H7" s="13">
        <f t="shared" ref="H7:H9" si="0">SUM(C7:G7)</f>
        <v>72789710</v>
      </c>
      <c r="S7" s="14"/>
      <c r="T7" s="14"/>
      <c r="U7" s="14"/>
      <c r="V7" s="14"/>
      <c r="W7" s="14"/>
      <c r="X7" s="14"/>
      <c r="Y7" s="14"/>
    </row>
    <row r="8" spans="1:26" ht="12.75" customHeight="1" x14ac:dyDescent="0.25">
      <c r="A8" s="15" t="s">
        <v>10</v>
      </c>
      <c r="B8" s="15"/>
      <c r="C8" s="16">
        <v>0</v>
      </c>
      <c r="D8" s="16">
        <v>0</v>
      </c>
      <c r="E8" s="16">
        <v>131021</v>
      </c>
      <c r="F8" s="16">
        <v>262043</v>
      </c>
      <c r="G8" s="16">
        <v>262043</v>
      </c>
      <c r="H8" s="13">
        <f t="shared" si="0"/>
        <v>655107</v>
      </c>
      <c r="S8" s="14"/>
      <c r="T8" s="14"/>
      <c r="U8" s="14"/>
      <c r="V8" s="14"/>
      <c r="W8" s="14"/>
      <c r="X8" s="14"/>
      <c r="Y8" s="14"/>
    </row>
    <row r="9" spans="1:26" ht="12.75" customHeight="1" x14ac:dyDescent="0.25">
      <c r="A9" s="15" t="s">
        <v>11</v>
      </c>
      <c r="B9" s="15"/>
      <c r="C9" s="16">
        <v>0</v>
      </c>
      <c r="D9" s="16">
        <v>0</v>
      </c>
      <c r="E9" s="16">
        <v>174695</v>
      </c>
      <c r="F9" s="16">
        <v>349391</v>
      </c>
      <c r="G9" s="16">
        <v>349391</v>
      </c>
      <c r="H9" s="13">
        <f t="shared" si="0"/>
        <v>873477</v>
      </c>
      <c r="S9" s="14"/>
      <c r="T9" s="14"/>
      <c r="U9" s="14"/>
      <c r="V9" s="14"/>
      <c r="W9" s="14"/>
      <c r="X9" s="14"/>
      <c r="Y9" s="14"/>
    </row>
    <row r="10" spans="1:26" ht="12.75" customHeight="1" x14ac:dyDescent="0.25">
      <c r="A10" s="10" t="s">
        <v>12</v>
      </c>
      <c r="B10" s="17">
        <v>0</v>
      </c>
      <c r="C10" s="17">
        <v>202500</v>
      </c>
      <c r="D10" s="17">
        <v>2013615</v>
      </c>
      <c r="E10" s="17">
        <f>SUM(E6:E9)</f>
        <v>14805737</v>
      </c>
      <c r="F10" s="17">
        <f>SUM(F6:F9)</f>
        <v>29727318</v>
      </c>
      <c r="G10" s="17">
        <f>SUM(G6:G9)</f>
        <v>30833704</v>
      </c>
      <c r="H10" s="17">
        <f>SUM(H6:H9)</f>
        <v>77582874</v>
      </c>
      <c r="I10" s="14"/>
      <c r="S10" s="14"/>
      <c r="T10" s="14"/>
      <c r="U10" s="14"/>
      <c r="V10" s="14"/>
      <c r="W10" s="14"/>
      <c r="X10" s="14"/>
      <c r="Y10" s="14"/>
    </row>
    <row r="11" spans="1:26" ht="12.75" customHeight="1" x14ac:dyDescent="0.25">
      <c r="A11" s="18"/>
      <c r="B11" s="18"/>
      <c r="C11" s="18"/>
      <c r="D11" s="18"/>
      <c r="E11" s="18"/>
      <c r="F11" s="18"/>
      <c r="G11" s="18"/>
      <c r="H11" s="18"/>
      <c r="L11" s="19"/>
      <c r="S11" s="14"/>
      <c r="T11" s="14"/>
      <c r="U11" s="14"/>
      <c r="V11" s="14"/>
      <c r="W11" s="14"/>
      <c r="X11" s="14"/>
      <c r="Y11" s="14"/>
    </row>
    <row r="12" spans="1:26" ht="12.75" customHeight="1" x14ac:dyDescent="0.25">
      <c r="A12" s="20" t="s">
        <v>13</v>
      </c>
      <c r="B12" s="18"/>
      <c r="C12" s="18"/>
      <c r="D12" s="18"/>
      <c r="E12" s="18"/>
      <c r="F12" s="18"/>
      <c r="G12" s="18"/>
      <c r="H12" s="18"/>
      <c r="S12" s="14"/>
      <c r="T12" s="14"/>
      <c r="U12" s="14"/>
      <c r="V12" s="14"/>
      <c r="W12" s="14"/>
      <c r="X12" s="14"/>
      <c r="Y12" s="14"/>
    </row>
    <row r="13" spans="1:26" ht="12.75" customHeight="1" x14ac:dyDescent="0.25">
      <c r="A13" s="8"/>
      <c r="B13" s="9" t="s">
        <v>1</v>
      </c>
      <c r="C13" s="9" t="s">
        <v>2</v>
      </c>
      <c r="D13" s="9" t="s">
        <v>3</v>
      </c>
      <c r="E13" s="9" t="s">
        <v>4</v>
      </c>
      <c r="F13" s="9" t="s">
        <v>5</v>
      </c>
      <c r="G13" s="9" t="s">
        <v>6</v>
      </c>
      <c r="H13" s="10" t="s">
        <v>7</v>
      </c>
      <c r="S13" s="14"/>
      <c r="T13" s="14"/>
      <c r="U13" s="14"/>
      <c r="V13" s="14"/>
      <c r="W13" s="14"/>
      <c r="X13" s="14"/>
      <c r="Y13" s="14"/>
    </row>
    <row r="14" spans="1:26" ht="12.75" customHeight="1" x14ac:dyDescent="0.25">
      <c r="A14" s="21" t="s">
        <v>14</v>
      </c>
      <c r="B14" s="16">
        <v>117387</v>
      </c>
      <c r="C14" s="16">
        <v>0</v>
      </c>
      <c r="D14" s="16">
        <v>0</v>
      </c>
      <c r="E14" s="16">
        <v>0</v>
      </c>
      <c r="F14" s="16">
        <v>0</v>
      </c>
      <c r="G14" s="16">
        <v>0</v>
      </c>
      <c r="H14" s="17">
        <v>117387</v>
      </c>
      <c r="S14" s="14"/>
      <c r="T14" s="14"/>
      <c r="U14" s="14"/>
      <c r="V14" s="14"/>
      <c r="W14" s="14"/>
      <c r="X14" s="14"/>
      <c r="Y14" s="14"/>
    </row>
    <row r="15" spans="1:26" ht="12.75" customHeight="1" x14ac:dyDescent="0.25">
      <c r="A15" s="21" t="s">
        <v>15</v>
      </c>
      <c r="B15" s="16">
        <v>38773</v>
      </c>
      <c r="C15" s="16">
        <v>0</v>
      </c>
      <c r="D15" s="16">
        <v>0</v>
      </c>
      <c r="E15" s="16">
        <v>0</v>
      </c>
      <c r="F15" s="16">
        <v>0</v>
      </c>
      <c r="G15" s="16">
        <v>0</v>
      </c>
      <c r="H15" s="17">
        <v>38773</v>
      </c>
      <c r="S15" s="14"/>
      <c r="T15" s="14"/>
      <c r="U15" s="14"/>
      <c r="V15" s="14"/>
      <c r="W15" s="14"/>
      <c r="X15" s="14"/>
      <c r="Y15" s="14"/>
    </row>
    <row r="16" spans="1:26" ht="12.75" customHeight="1" x14ac:dyDescent="0.25">
      <c r="A16" s="21" t="s">
        <v>16</v>
      </c>
      <c r="B16" s="16">
        <v>15936</v>
      </c>
      <c r="C16" s="16">
        <v>0</v>
      </c>
      <c r="D16" s="16">
        <v>0</v>
      </c>
      <c r="E16" s="16">
        <v>0</v>
      </c>
      <c r="F16" s="16">
        <v>0</v>
      </c>
      <c r="G16" s="16">
        <v>0</v>
      </c>
      <c r="H16" s="17">
        <v>15936</v>
      </c>
      <c r="S16" s="14"/>
      <c r="T16" s="14"/>
      <c r="U16" s="14"/>
      <c r="V16" s="14"/>
      <c r="W16" s="14"/>
      <c r="X16" s="14"/>
      <c r="Y16" s="14"/>
    </row>
    <row r="17" spans="1:25" s="2" customFormat="1" ht="12.75" customHeight="1" x14ac:dyDescent="0.25">
      <c r="A17" s="21" t="s">
        <v>17</v>
      </c>
      <c r="B17" s="16">
        <v>0</v>
      </c>
      <c r="C17" s="16">
        <v>0</v>
      </c>
      <c r="D17" s="16">
        <v>0</v>
      </c>
      <c r="E17" s="16">
        <v>19564</v>
      </c>
      <c r="F17" s="16">
        <v>0</v>
      </c>
      <c r="G17" s="16">
        <v>0</v>
      </c>
      <c r="H17" s="17">
        <v>19564</v>
      </c>
      <c r="I17" s="1"/>
      <c r="J17" s="1"/>
      <c r="L17" s="1"/>
      <c r="M17" s="1"/>
      <c r="S17" s="14"/>
      <c r="T17" s="14"/>
      <c r="U17" s="14"/>
      <c r="V17" s="14"/>
      <c r="W17" s="14"/>
      <c r="X17" s="14"/>
      <c r="Y17" s="14"/>
    </row>
    <row r="18" spans="1:25" s="2" customFormat="1" ht="12.75" customHeight="1" x14ac:dyDescent="0.25">
      <c r="A18" s="15" t="s">
        <v>18</v>
      </c>
      <c r="B18" s="16">
        <v>0</v>
      </c>
      <c r="C18" s="16"/>
      <c r="D18" s="16">
        <v>0</v>
      </c>
      <c r="E18" s="16">
        <v>93056</v>
      </c>
      <c r="F18" s="16">
        <v>187108</v>
      </c>
      <c r="G18" s="16">
        <v>187107</v>
      </c>
      <c r="H18" s="17">
        <v>467271</v>
      </c>
      <c r="I18" s="1"/>
      <c r="J18" s="1"/>
      <c r="L18" s="1"/>
      <c r="M18" s="1"/>
      <c r="S18" s="14"/>
      <c r="T18" s="14"/>
      <c r="U18" s="14"/>
      <c r="V18" s="14"/>
      <c r="W18" s="14"/>
      <c r="X18" s="14"/>
      <c r="Y18" s="14"/>
    </row>
    <row r="19" spans="1:25" s="2" customFormat="1" ht="12.75" customHeight="1" x14ac:dyDescent="0.25">
      <c r="A19" s="15" t="s">
        <v>19</v>
      </c>
      <c r="B19" s="16">
        <v>0</v>
      </c>
      <c r="C19" s="16">
        <v>19091</v>
      </c>
      <c r="D19" s="16">
        <v>60000</v>
      </c>
      <c r="E19" s="16">
        <v>21624</v>
      </c>
      <c r="F19" s="16">
        <v>0</v>
      </c>
      <c r="G19" s="16">
        <v>0</v>
      </c>
      <c r="H19" s="17">
        <v>100715</v>
      </c>
      <c r="I19" s="1"/>
      <c r="J19" s="1"/>
      <c r="L19" s="1"/>
      <c r="M19" s="1"/>
      <c r="S19" s="14"/>
      <c r="T19" s="14"/>
      <c r="U19" s="14"/>
      <c r="V19" s="14"/>
      <c r="W19" s="14"/>
      <c r="X19" s="14"/>
      <c r="Y19" s="14"/>
    </row>
    <row r="20" spans="1:25" s="2" customFormat="1" ht="12.75" customHeight="1" x14ac:dyDescent="0.25">
      <c r="A20" s="15" t="s">
        <v>29</v>
      </c>
      <c r="B20" s="16"/>
      <c r="C20" s="16">
        <v>140000</v>
      </c>
      <c r="D20" s="16">
        <v>150400</v>
      </c>
      <c r="E20" s="16">
        <v>36300</v>
      </c>
      <c r="F20" s="16"/>
      <c r="G20" s="16"/>
      <c r="H20" s="17">
        <v>326700</v>
      </c>
      <c r="I20" s="1"/>
      <c r="J20" s="14"/>
      <c r="L20" s="1"/>
      <c r="M20" s="1"/>
      <c r="S20" s="14"/>
      <c r="T20" s="14"/>
      <c r="U20" s="14"/>
      <c r="V20" s="14"/>
      <c r="W20" s="14"/>
      <c r="X20" s="14"/>
      <c r="Y20" s="14"/>
    </row>
    <row r="21" spans="1:25" s="2" customFormat="1" ht="12.75" customHeight="1" x14ac:dyDescent="0.25">
      <c r="A21" s="10" t="s">
        <v>7</v>
      </c>
      <c r="B21" s="17">
        <v>172096</v>
      </c>
      <c r="C21" s="17">
        <v>159091</v>
      </c>
      <c r="D21" s="17">
        <v>210400</v>
      </c>
      <c r="E21" s="17">
        <v>170544</v>
      </c>
      <c r="F21" s="17">
        <v>187108</v>
      </c>
      <c r="G21" s="17">
        <v>187107</v>
      </c>
      <c r="H21" s="17">
        <v>1086346</v>
      </c>
      <c r="I21" s="14"/>
      <c r="J21" s="1"/>
      <c r="L21" s="1"/>
      <c r="M21" s="1"/>
      <c r="S21" s="14"/>
      <c r="T21" s="14"/>
      <c r="U21" s="14"/>
      <c r="V21" s="14"/>
      <c r="W21" s="14"/>
      <c r="X21" s="14"/>
      <c r="Y21" s="14"/>
    </row>
    <row r="22" spans="1:25" ht="12.75" customHeight="1" x14ac:dyDescent="0.25">
      <c r="A22" s="18"/>
      <c r="B22" s="18"/>
      <c r="C22" s="18"/>
      <c r="D22" s="18"/>
      <c r="E22" s="18"/>
      <c r="F22" s="18"/>
      <c r="G22" s="18"/>
      <c r="H22" s="18"/>
      <c r="J22" s="14"/>
      <c r="S22" s="14"/>
      <c r="T22" s="14"/>
      <c r="U22" s="14"/>
      <c r="V22" s="14"/>
      <c r="W22" s="14"/>
      <c r="X22" s="14"/>
      <c r="Y22" s="14"/>
    </row>
    <row r="23" spans="1:25" s="2" customFormat="1" ht="12.75" customHeight="1" x14ac:dyDescent="0.25">
      <c r="A23" s="20" t="s">
        <v>20</v>
      </c>
      <c r="B23" s="18"/>
      <c r="C23" s="18"/>
      <c r="D23" s="18"/>
      <c r="E23" s="18"/>
      <c r="F23" s="18"/>
      <c r="G23" s="18"/>
      <c r="H23" s="18"/>
      <c r="I23" s="1"/>
      <c r="J23" s="1"/>
      <c r="L23" s="1"/>
      <c r="M23" s="1"/>
      <c r="S23" s="14"/>
      <c r="T23" s="14"/>
      <c r="U23" s="14"/>
      <c r="V23" s="14"/>
      <c r="W23" s="14"/>
      <c r="X23" s="14"/>
      <c r="Y23" s="14"/>
    </row>
    <row r="24" spans="1:25" s="2" customFormat="1" ht="12.75" customHeight="1" x14ac:dyDescent="0.25">
      <c r="A24" s="8"/>
      <c r="B24" s="9" t="s">
        <v>1</v>
      </c>
      <c r="C24" s="9" t="s">
        <v>2</v>
      </c>
      <c r="D24" s="9" t="s">
        <v>3</v>
      </c>
      <c r="E24" s="9" t="s">
        <v>4</v>
      </c>
      <c r="F24" s="9" t="s">
        <v>5</v>
      </c>
      <c r="G24" s="9" t="s">
        <v>6</v>
      </c>
      <c r="H24" s="10" t="s">
        <v>7</v>
      </c>
      <c r="I24" s="1"/>
      <c r="J24" s="1"/>
      <c r="L24" s="1"/>
      <c r="M24" s="1"/>
      <c r="S24" s="14"/>
      <c r="T24" s="14"/>
      <c r="U24" s="14"/>
      <c r="V24" s="14"/>
      <c r="W24" s="14"/>
      <c r="X24" s="14"/>
      <c r="Y24" s="14"/>
    </row>
    <row r="25" spans="1:25" s="2" customFormat="1" ht="12.75" customHeight="1" x14ac:dyDescent="0.25">
      <c r="A25" s="15" t="s">
        <v>21</v>
      </c>
      <c r="B25" s="16">
        <v>50762</v>
      </c>
      <c r="C25" s="16">
        <v>50761</v>
      </c>
      <c r="D25" s="16">
        <v>50761</v>
      </c>
      <c r="E25" s="16">
        <v>50761</v>
      </c>
      <c r="F25" s="16">
        <v>50761</v>
      </c>
      <c r="G25" s="16">
        <v>0</v>
      </c>
      <c r="H25" s="17">
        <v>253806</v>
      </c>
      <c r="I25" s="1"/>
      <c r="J25" s="14"/>
      <c r="L25" s="1"/>
      <c r="M25" s="1"/>
      <c r="S25" s="14"/>
      <c r="T25" s="14"/>
      <c r="U25" s="14"/>
      <c r="V25" s="14"/>
      <c r="W25" s="14"/>
      <c r="X25" s="14"/>
      <c r="Y25" s="14"/>
    </row>
    <row r="26" spans="1:25" s="2" customFormat="1" ht="12.75" customHeight="1" x14ac:dyDescent="0.25">
      <c r="A26" s="15" t="s">
        <v>22</v>
      </c>
      <c r="B26" s="16">
        <v>40908</v>
      </c>
      <c r="C26" s="16">
        <v>40908</v>
      </c>
      <c r="D26" s="16">
        <v>40908</v>
      </c>
      <c r="E26" s="16">
        <v>40908</v>
      </c>
      <c r="F26" s="16">
        <v>40908</v>
      </c>
      <c r="G26" s="16">
        <v>0</v>
      </c>
      <c r="H26" s="17">
        <v>204540</v>
      </c>
      <c r="I26" s="1"/>
      <c r="J26" s="1"/>
      <c r="L26" s="1"/>
      <c r="M26" s="1"/>
      <c r="S26" s="14"/>
      <c r="T26" s="14"/>
      <c r="U26" s="14"/>
      <c r="V26" s="14"/>
      <c r="W26" s="14"/>
      <c r="X26" s="14"/>
      <c r="Y26" s="14"/>
    </row>
    <row r="27" spans="1:25" s="2" customFormat="1" ht="12.75" customHeight="1" x14ac:dyDescent="0.25">
      <c r="A27" s="15" t="s">
        <v>23</v>
      </c>
      <c r="B27" s="16">
        <v>8946</v>
      </c>
      <c r="C27" s="16">
        <v>6683</v>
      </c>
      <c r="D27" s="16">
        <v>6683</v>
      </c>
      <c r="E27" s="16">
        <v>6683</v>
      </c>
      <c r="F27" s="16">
        <v>6683</v>
      </c>
      <c r="G27" s="16">
        <v>0</v>
      </c>
      <c r="H27" s="17">
        <v>35678</v>
      </c>
      <c r="I27" s="1"/>
      <c r="J27" s="1"/>
      <c r="L27" s="1"/>
      <c r="M27" s="1"/>
      <c r="S27" s="14"/>
      <c r="T27" s="14"/>
      <c r="U27" s="14"/>
      <c r="V27" s="14"/>
      <c r="W27" s="14"/>
      <c r="X27" s="14"/>
      <c r="Y27" s="14"/>
    </row>
    <row r="28" spans="1:25" s="2" customFormat="1" ht="12.75" customHeight="1" x14ac:dyDescent="0.25">
      <c r="A28" s="15" t="s">
        <v>24</v>
      </c>
      <c r="B28" s="16">
        <v>3913</v>
      </c>
      <c r="C28" s="16">
        <v>0</v>
      </c>
      <c r="D28" s="16">
        <v>0</v>
      </c>
      <c r="E28" s="16">
        <v>0</v>
      </c>
      <c r="F28" s="16">
        <v>0</v>
      </c>
      <c r="G28" s="16">
        <v>0</v>
      </c>
      <c r="H28" s="17">
        <v>3913</v>
      </c>
      <c r="I28" s="1"/>
      <c r="J28" s="1"/>
      <c r="L28" s="1"/>
      <c r="M28" s="1"/>
      <c r="S28" s="14"/>
      <c r="T28" s="14"/>
      <c r="U28" s="14"/>
      <c r="V28" s="14"/>
      <c r="W28" s="14"/>
      <c r="X28" s="14"/>
      <c r="Y28" s="14"/>
    </row>
    <row r="29" spans="1:25" s="2" customFormat="1" ht="12.75" customHeight="1" x14ac:dyDescent="0.25">
      <c r="A29" s="10" t="s">
        <v>7</v>
      </c>
      <c r="B29" s="17">
        <v>63621</v>
      </c>
      <c r="C29" s="17">
        <v>57444</v>
      </c>
      <c r="D29" s="17">
        <v>57444</v>
      </c>
      <c r="E29" s="17">
        <v>57444</v>
      </c>
      <c r="F29" s="17">
        <v>57444</v>
      </c>
      <c r="G29" s="17">
        <v>0</v>
      </c>
      <c r="H29" s="17">
        <v>293397</v>
      </c>
      <c r="I29" s="14"/>
      <c r="J29" s="1"/>
      <c r="L29" s="1"/>
      <c r="M29" s="1"/>
      <c r="S29" s="14"/>
      <c r="T29" s="14"/>
      <c r="U29" s="14"/>
      <c r="V29" s="14"/>
      <c r="W29" s="14"/>
      <c r="X29" s="14"/>
      <c r="Y29" s="14"/>
    </row>
    <row r="30" spans="1:25" s="2" customFormat="1" ht="12.75" customHeight="1" x14ac:dyDescent="0.25">
      <c r="A30" s="22"/>
      <c r="B30" s="18"/>
      <c r="C30" s="18"/>
      <c r="D30" s="18"/>
      <c r="E30" s="18"/>
      <c r="F30" s="18"/>
      <c r="G30" s="18"/>
      <c r="H30" s="18"/>
      <c r="I30" s="1"/>
      <c r="J30" s="1"/>
      <c r="L30" s="1"/>
      <c r="M30" s="1"/>
      <c r="S30" s="14"/>
      <c r="T30" s="14"/>
      <c r="U30" s="14"/>
      <c r="V30" s="14"/>
      <c r="W30" s="14"/>
      <c r="X30" s="14"/>
      <c r="Y30" s="14"/>
    </row>
    <row r="31" spans="1:25" s="2" customFormat="1" ht="12.75" customHeight="1" x14ac:dyDescent="0.25">
      <c r="A31" s="18"/>
      <c r="B31" s="9" t="s">
        <v>25</v>
      </c>
      <c r="C31" s="9" t="s">
        <v>2</v>
      </c>
      <c r="D31" s="9" t="s">
        <v>3</v>
      </c>
      <c r="E31" s="9" t="s">
        <v>4</v>
      </c>
      <c r="F31" s="9" t="s">
        <v>5</v>
      </c>
      <c r="G31" s="9" t="s">
        <v>6</v>
      </c>
      <c r="H31" s="10" t="s">
        <v>7</v>
      </c>
      <c r="I31" s="1"/>
      <c r="J31" s="1"/>
      <c r="L31" s="1"/>
      <c r="M31" s="1"/>
      <c r="S31" s="14"/>
      <c r="T31" s="14"/>
      <c r="U31" s="14"/>
      <c r="V31" s="14"/>
      <c r="W31" s="14"/>
      <c r="X31" s="14"/>
      <c r="Y31" s="14"/>
    </row>
    <row r="32" spans="1:25" s="2" customFormat="1" ht="12.75" customHeight="1" x14ac:dyDescent="0.25">
      <c r="A32" s="20" t="s">
        <v>26</v>
      </c>
      <c r="B32" s="23">
        <v>235717</v>
      </c>
      <c r="C32" s="23">
        <f>C10+C21+C29</f>
        <v>419035</v>
      </c>
      <c r="D32" s="23">
        <f t="shared" ref="D32:H32" si="1">D10+D21+D29</f>
        <v>2281459</v>
      </c>
      <c r="E32" s="23">
        <f t="shared" si="1"/>
        <v>15033725</v>
      </c>
      <c r="F32" s="23">
        <f t="shared" si="1"/>
        <v>29971870</v>
      </c>
      <c r="G32" s="23">
        <f t="shared" si="1"/>
        <v>31020811</v>
      </c>
      <c r="H32" s="23">
        <f t="shared" si="1"/>
        <v>78962617</v>
      </c>
      <c r="I32" s="14"/>
      <c r="J32" s="1"/>
      <c r="L32" s="1"/>
      <c r="M32" s="1"/>
      <c r="S32" s="14"/>
      <c r="T32" s="14"/>
      <c r="U32" s="14"/>
      <c r="V32" s="14"/>
      <c r="W32" s="14"/>
      <c r="X32" s="14"/>
      <c r="Y32" s="14"/>
    </row>
    <row r="33" spans="1:25" ht="12.75" customHeight="1" x14ac:dyDescent="0.25">
      <c r="A33" s="10" t="s">
        <v>27</v>
      </c>
      <c r="B33" s="17">
        <v>235717</v>
      </c>
      <c r="C33" s="17">
        <v>932939</v>
      </c>
      <c r="D33" s="17">
        <v>2873941</v>
      </c>
      <c r="E33" s="17">
        <v>15033725</v>
      </c>
      <c r="F33" s="17">
        <v>29971870</v>
      </c>
      <c r="G33" s="17">
        <v>29914425</v>
      </c>
      <c r="H33" s="17">
        <v>78962617</v>
      </c>
      <c r="S33" s="14"/>
      <c r="T33" s="14"/>
      <c r="U33" s="14"/>
      <c r="V33" s="14"/>
      <c r="W33" s="14"/>
      <c r="X33" s="14"/>
      <c r="Y33" s="14"/>
    </row>
    <row r="34" spans="1:25" ht="12.75" customHeight="1" x14ac:dyDescent="0.25">
      <c r="A34" s="10" t="s">
        <v>28</v>
      </c>
      <c r="B34" s="17">
        <v>0</v>
      </c>
      <c r="C34" s="17">
        <f>C32-C33</f>
        <v>-513904</v>
      </c>
      <c r="D34" s="17">
        <f t="shared" ref="D34:H34" si="2">D32-D33</f>
        <v>-592482</v>
      </c>
      <c r="E34" s="17">
        <f t="shared" si="2"/>
        <v>0</v>
      </c>
      <c r="F34" s="17">
        <f t="shared" si="2"/>
        <v>0</v>
      </c>
      <c r="G34" s="17">
        <f t="shared" si="2"/>
        <v>1106386</v>
      </c>
      <c r="H34" s="17">
        <f t="shared" si="2"/>
        <v>0</v>
      </c>
      <c r="S34" s="14"/>
      <c r="T34" s="14"/>
      <c r="U34" s="14"/>
      <c r="V34" s="14"/>
      <c r="W34" s="14"/>
      <c r="X34" s="14"/>
      <c r="Y34" s="14"/>
    </row>
    <row r="35" spans="1:25" x14ac:dyDescent="0.25">
      <c r="A35" s="24" t="s">
        <v>32</v>
      </c>
      <c r="B35" s="18"/>
      <c r="C35" s="25"/>
      <c r="D35" s="25"/>
      <c r="E35" s="25"/>
      <c r="F35" s="25"/>
      <c r="G35" s="25"/>
      <c r="H35" s="25"/>
    </row>
    <row r="36" spans="1:25" ht="69.75" customHeight="1" x14ac:dyDescent="0.25">
      <c r="A36" s="26" t="s">
        <v>33</v>
      </c>
      <c r="B36" s="26"/>
      <c r="C36" s="26"/>
      <c r="D36" s="26"/>
      <c r="E36" s="26"/>
      <c r="F36" s="26"/>
      <c r="G36" s="26"/>
      <c r="H36" s="26"/>
    </row>
    <row r="37" spans="1:25" x14ac:dyDescent="0.25">
      <c r="C37" s="14"/>
      <c r="D37" s="2"/>
      <c r="E37" s="2"/>
      <c r="F37" s="2"/>
      <c r="G37" s="2"/>
      <c r="H37" s="2"/>
    </row>
    <row r="38" spans="1:25" x14ac:dyDescent="0.25">
      <c r="A38" s="1" t="s">
        <v>35</v>
      </c>
      <c r="C38" s="14"/>
      <c r="D38" s="14"/>
      <c r="E38" s="14"/>
      <c r="F38" s="2"/>
      <c r="G38" s="2" t="s">
        <v>34</v>
      </c>
      <c r="H38" s="2"/>
    </row>
    <row r="39" spans="1:25" x14ac:dyDescent="0.25">
      <c r="F39" s="2"/>
      <c r="G39" s="2"/>
      <c r="H39" s="2"/>
    </row>
    <row r="40" spans="1:25" x14ac:dyDescent="0.25">
      <c r="C40" s="19"/>
      <c r="D40" s="19"/>
      <c r="E40" s="19"/>
      <c r="F40" s="19"/>
      <c r="G40" s="19"/>
      <c r="H40" s="2"/>
    </row>
    <row r="41" spans="1:25" x14ac:dyDescent="0.25">
      <c r="B41" s="2"/>
      <c r="C41" s="19"/>
      <c r="D41" s="2"/>
      <c r="E41" s="2"/>
      <c r="F41" s="2"/>
      <c r="G41" s="2"/>
      <c r="H41" s="2"/>
    </row>
    <row r="42" spans="1:25" x14ac:dyDescent="0.25">
      <c r="H42" s="19"/>
    </row>
  </sheetData>
  <mergeCells count="2">
    <mergeCell ref="A36:H36"/>
    <mergeCell ref="A1:H1"/>
  </mergeCells>
  <pageMargins left="1.1811023622047245" right="0.78740157480314965" top="0.98425196850393704" bottom="0.78740157480314965" header="0.31496062992125984" footer="0.31496062992125984"/>
  <pageSetup paperSize="9" scale="75" orientation="landscape" r:id="rId1"/>
  <headerFooter>
    <oddFooter>&amp;L&amp;"Times New Roman,Parasts"&amp;F; Pielikums Ministru kabineta rīkojuma projekta „Grozījumi Ministru kabineta 2013.gada 12.februāra rīkojumā Nr.50 „Par Ieslodzījuma vietu infrastruktūras attīstības koncepciju”” sākotnējās ietekmes novērtējuma ziņojumam</oddFooter>
  </headerFooter>
  <rowBreaks count="1" manualBreakCount="1">
    <brk id="4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KOPSAVILKUMS_UZ_BUDGET_NEW (2)</vt:lpstr>
      <vt:lpstr>'KOPSAVILKUMS_UZ_BUDGET_NEW (2)'!Drukas_apgabals</vt:lpstr>
    </vt:vector>
  </TitlesOfParts>
  <Company>Tieslietu Sektors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 Rekis</dc:creator>
  <cp:lastModifiedBy>Kristine Kipena</cp:lastModifiedBy>
  <cp:lastPrinted>2014-10-30T09:53:17Z</cp:lastPrinted>
  <dcterms:created xsi:type="dcterms:W3CDTF">2014-10-03T12:08:30Z</dcterms:created>
  <dcterms:modified xsi:type="dcterms:W3CDTF">2014-10-30T10:04:38Z</dcterms:modified>
</cp:coreProperties>
</file>