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235" tabRatio="806" activeTab="0"/>
  </bookViews>
  <sheets>
    <sheet name="Strāvas_stipruma_palielināšana" sheetId="1" r:id="rId1"/>
  </sheets>
  <definedNames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Excel_BuiltIn_Print_Area_6">#REF!</definedName>
    <definedName name="Excel_BuiltIn_Print_Titles_3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_xlnm.Print_Area" localSheetId="0">'Strāvas_stipruma_palielināšana'!$A$1:$H$119</definedName>
    <definedName name="_xlnm.Print_Titles" localSheetId="0">'Strāvas_stipruma_palielināšana'!$12:$12</definedName>
  </definedNames>
  <calcPr fullCalcOnLoad="1"/>
</workbook>
</file>

<file path=xl/sharedStrings.xml><?xml version="1.0" encoding="utf-8"?>
<sst xmlns="http://schemas.openxmlformats.org/spreadsheetml/2006/main" count="196" uniqueCount="124">
  <si>
    <t>5.pielikums</t>
  </si>
  <si>
    <t>Strāvas stipruma palielināšana un pieslēgums</t>
  </si>
  <si>
    <t>(Darba veids vai konstruktīvā elementa nosaukums)</t>
  </si>
  <si>
    <t>Pasūtītājs: Dabas aizsardzības pārvalde</t>
  </si>
  <si>
    <t>Būves nosaukums :  Saimniecības ēka - dzīvnieku barības virtuve, kadastra Nr. 426200101370</t>
  </si>
  <si>
    <t>Pasūtījuma  Nr. :</t>
  </si>
  <si>
    <t xml:space="preserve">Izpildītājs: </t>
  </si>
  <si>
    <t>Tāmes izmaksas</t>
  </si>
  <si>
    <t>Tāme sastādīta : 2015. gada 18. martā</t>
  </si>
  <si>
    <t>Pozīcija</t>
  </si>
  <si>
    <t>Vienības</t>
  </si>
  <si>
    <t>Daudzums</t>
  </si>
  <si>
    <t>Cena (euro)</t>
  </si>
  <si>
    <t>Kopā (euro)</t>
  </si>
  <si>
    <t>Laika norma (c/h).</t>
  </si>
  <si>
    <t>Darba samaksas likme (euro/h)</t>
  </si>
  <si>
    <t>0.4kV KL</t>
  </si>
  <si>
    <t>Darbu izmaksas</t>
  </si>
  <si>
    <t>Tranšeja - bedre kabeļa vai citu apakšzemes komunikāciju apsekošanai (šurfēšana)</t>
  </si>
  <si>
    <t>gab.</t>
  </si>
  <si>
    <t>Tranšejas rakšana un aizbēršana viena līdz divu kabeļu (caurules) guldīšanai 1.0m dziļumā</t>
  </si>
  <si>
    <t>m</t>
  </si>
  <si>
    <t>Tranšejas rakšana un aizbēršana viena līdz divu kabeļu (caurules) guldīšanai 0.7m dziļumā</t>
  </si>
  <si>
    <t>Tranšejas rakšana un aizbēršana trīs līdz četru kabeļu (caurules) gūldīšanai 0.7m dziļumā</t>
  </si>
  <si>
    <t>ZS kabeļlīnijas pievienošana (atvienošana)</t>
  </si>
  <si>
    <t>Tranšeja - bedre ZS uzmavām</t>
  </si>
  <si>
    <t>Kabeļu aizsargcaurules d=līdz 110 mm ieguldīšana gatavā tranšejā</t>
  </si>
  <si>
    <t>Kabeļa trases uzrādītāja stabiņa uzstādīšana</t>
  </si>
  <si>
    <t>Grants(šķembu) seguma brauktuves  ieklāšana</t>
  </si>
  <si>
    <t>m2</t>
  </si>
  <si>
    <t>EPL trases tīrīšana</t>
  </si>
  <si>
    <t>ha</t>
  </si>
  <si>
    <t>Koka ar diametru virs 12 cm nozāģēšana</t>
  </si>
  <si>
    <t>ZS kabeļa līdz 35 mm2 montāža ar skavām pa sienām, griestiem, uz troses</t>
  </si>
  <si>
    <t>ZS kabeļa līdz 35 mm2 ieguldīšana gatavā tranšejā</t>
  </si>
  <si>
    <t>ZS kabeļa no 50 līdz 150 mm2 ieguldīšana gatavā tranšejā</t>
  </si>
  <si>
    <t>ZS kabeļa 185 mm2 un lielāka ieguldīšana gatavā tranšejā</t>
  </si>
  <si>
    <t>ZS kabeļa līdz 35 mm2 ievēršana caurulē</t>
  </si>
  <si>
    <t>ZS kabeļa no 50 līdz 150 mm2 ievēršana caurulē</t>
  </si>
  <si>
    <t>ZS plastmasas izolācijas kabeļa līdz 35 mm2 savienošanas uzmavas montāža</t>
  </si>
  <si>
    <t>ZS plastmasas izolācijas kabeļa līdz 35 mm2 gala apdare</t>
  </si>
  <si>
    <t>ZS plastmasas izolācijas kabeļa no 50 līdz 150 mm2  gala apdare</t>
  </si>
  <si>
    <t>ZS plastmasas izolācijas kabeļa 185 mm2  un lielāka gala apdare</t>
  </si>
  <si>
    <t>gab</t>
  </si>
  <si>
    <t>Uzskaites sadalnes vairākiem elektroenerģijas skaitītājiem montāža (piem., DUS tipa)</t>
  </si>
  <si>
    <t>Brīvgaisa TP ZS sadalnes uzstādīšana (piem., TASU tipa)</t>
  </si>
  <si>
    <t>Kabeļu komutācijas sadalnes montāža (piem. KS tipa)</t>
  </si>
  <si>
    <t>Automātslēdža montāža sadalnē</t>
  </si>
  <si>
    <t>Elektroenerģijas skaitītāja montāža</t>
  </si>
  <si>
    <t>Instalācijas, spaiļu kārbas montāža</t>
  </si>
  <si>
    <t>PEHD caurules d=110 līdz 160 mm horizontāla urbšana-caurvilkšana</t>
  </si>
  <si>
    <t>Caurules (gar kokiem) guldīšana, pielietojot beztranšejas metodi</t>
  </si>
  <si>
    <t>Operatīvo apzīmējumu, drošības zīmju atjaunošana</t>
  </si>
  <si>
    <t>objekts</t>
  </si>
  <si>
    <t>Materiālu izmaksas</t>
  </si>
  <si>
    <t>Kabelis AXPK-4x240</t>
  </si>
  <si>
    <t>Kabelis AXPK-4x150</t>
  </si>
  <si>
    <t>Kabelis AXPK-4x35</t>
  </si>
  <si>
    <t>Kabelis AXPK-4x16</t>
  </si>
  <si>
    <t>Kabeļu aizsargcaurule PEHD d=110 mm (1250N)</t>
  </si>
  <si>
    <t>Kabeļu aizsargcaurule PE d=110 mm (750N)</t>
  </si>
  <si>
    <t>Kabeļu aizsargcaurule PEHD d=110 mm (450N)</t>
  </si>
  <si>
    <t>Kabeļu aizsargcaurule PE d=75 mm (750N)</t>
  </si>
  <si>
    <t>Pamatne BP-1</t>
  </si>
  <si>
    <t>Papildrāmis PR-2</t>
  </si>
  <si>
    <t>kompl.</t>
  </si>
  <si>
    <t>Savienošanas uzmava LJSM-4x/016-050</t>
  </si>
  <si>
    <t>Gala uzmava EPKT 0063+EN-CGPT-39/13-0/4m</t>
  </si>
  <si>
    <t>Gala uzmava EPKT 0063</t>
  </si>
  <si>
    <t>Gala uzmava EPKT 0047</t>
  </si>
  <si>
    <t>Gala uzmava EPKT 0015</t>
  </si>
  <si>
    <t>Spaiļu kārba 16 mm2</t>
  </si>
  <si>
    <t>Transformatora sadalne TASU-21-200/5-22-01</t>
  </si>
  <si>
    <t>Kabeļskapis KS-II-24</t>
  </si>
  <si>
    <t>Uzskaites sadalne Ā-N-DUS-IV-36(B)-T150</t>
  </si>
  <si>
    <t>Kabeļa aizsargs pa balstu</t>
  </si>
  <si>
    <t>Kabeļa aizsargs pa sienu</t>
  </si>
  <si>
    <t>PE elektroinstalācijas caurule 40 mm</t>
  </si>
  <si>
    <t>Puscilindra slēdze CR</t>
  </si>
  <si>
    <t>Brīdinājuma lenta</t>
  </si>
  <si>
    <t>Sadalnes zemējums Rz</t>
  </si>
  <si>
    <t>Automātslēdzis 3C20A</t>
  </si>
  <si>
    <t>Automātslēdzis 3C16A</t>
  </si>
  <si>
    <t>Brīdinājuma mietiņi</t>
  </si>
  <si>
    <t>Montāžas elementi, stiprinājumi</t>
  </si>
  <si>
    <t>Keramzīts</t>
  </si>
  <si>
    <t>L</t>
  </si>
  <si>
    <t>Drošinātājs NH-2 80 A</t>
  </si>
  <si>
    <t>Drošinātājs NH-2 50 A</t>
  </si>
  <si>
    <t>Drošinātājs NH-2 40 A</t>
  </si>
  <si>
    <t>Drošinātājs NH-00 40 A</t>
  </si>
  <si>
    <t>Operatīvie apzīmējumi</t>
  </si>
  <si>
    <t>Tranzītspailes KE62</t>
  </si>
  <si>
    <t>Šķembas</t>
  </si>
  <si>
    <t>m3</t>
  </si>
  <si>
    <t>Smiltis</t>
  </si>
  <si>
    <t>Demontāža</t>
  </si>
  <si>
    <t>Elektroenerģijas skaitītāja demontāža</t>
  </si>
  <si>
    <t>ZS vadu demontāža</t>
  </si>
  <si>
    <t>v.v/km</t>
  </si>
  <si>
    <t>ZS esošo pievadu demontāža</t>
  </si>
  <si>
    <t>pievads</t>
  </si>
  <si>
    <t>ZS starpbalsta (I-balsta) demontāža</t>
  </si>
  <si>
    <t>ZS A-veida balsta demontāža</t>
  </si>
  <si>
    <t>Kabeļa AMKA demontāža</t>
  </si>
  <si>
    <t>km</t>
  </si>
  <si>
    <t>ZS kabeļa (visu šķērsgriezumu) demontāža no GL balsta</t>
  </si>
  <si>
    <t>Citi darbi</t>
  </si>
  <si>
    <t>EPL vai sarkanās līnijas nospraušana</t>
  </si>
  <si>
    <t>EPL digitālā uzmērīšana</t>
  </si>
  <si>
    <t>Transporta un gājēju kustības organizēšana</t>
  </si>
  <si>
    <t>Nodeva par Būvatļaujas nodošanu Projektēšana</t>
  </si>
  <si>
    <t>Rakšanas atļaujas saņemšana</t>
  </si>
  <si>
    <t xml:space="preserve">Citi darbi </t>
  </si>
  <si>
    <t>Kopā par objektu</t>
  </si>
  <si>
    <t>PVN 21%</t>
  </si>
  <si>
    <t>KOPĀ:</t>
  </si>
  <si>
    <t>Sastādīja:</t>
  </si>
  <si>
    <t>Mārtiņš Zīverts</t>
  </si>
  <si>
    <t>Dabas aizsardzības pārvaldes</t>
  </si>
  <si>
    <t>Vidzemes reģionālās administrācijas</t>
  </si>
  <si>
    <t>Direktora vietnieks</t>
  </si>
  <si>
    <t>tālr. 29205712</t>
  </si>
  <si>
    <t>martins.ziverts@daba.gov.lv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</si>
</sst>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4" fillId="0" borderId="0" xfId="46" applyFont="1" applyFill="1" applyBorder="1" applyAlignment="1">
      <alignment horizontal="center"/>
      <protection/>
    </xf>
    <xf numFmtId="0" fontId="0" fillId="0" borderId="0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2" fontId="8" fillId="0" borderId="11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 horizontal="right"/>
      <protection/>
    </xf>
    <xf numFmtId="4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0" fontId="0" fillId="0" borderId="0" xfId="46" applyFont="1" applyBorder="1" applyAlignment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46" applyFont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1" fillId="0" borderId="10" xfId="46" applyFont="1" applyFill="1" applyBorder="1" applyAlignment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ziverts@dab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421875" style="1" customWidth="1"/>
    <col min="2" max="2" width="41.8515625" style="1" customWidth="1"/>
    <col min="3" max="3" width="10.00390625" style="2" customWidth="1"/>
    <col min="4" max="4" width="11.28125" style="2" customWidth="1"/>
    <col min="5" max="5" width="8.7109375" style="2" customWidth="1"/>
    <col min="6" max="6" width="10.57421875" style="3" customWidth="1"/>
    <col min="7" max="7" width="11.140625" style="4" customWidth="1"/>
    <col min="8" max="8" width="14.28125" style="4" customWidth="1"/>
    <col min="9" max="16384" width="9.140625" style="4" customWidth="1"/>
  </cols>
  <sheetData>
    <row r="1" spans="1:15" ht="15.75">
      <c r="A1" s="5"/>
      <c r="B1" s="5"/>
      <c r="C1" s="5"/>
      <c r="D1" s="5"/>
      <c r="E1" s="5"/>
      <c r="F1" s="6" t="s">
        <v>0</v>
      </c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customHeight="1">
      <c r="A4" s="5"/>
      <c r="B4" s="56" t="s">
        <v>1</v>
      </c>
      <c r="C4" s="56"/>
      <c r="D4" s="56"/>
      <c r="E4" s="56"/>
      <c r="F4" s="56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7"/>
      <c r="B5" s="57" t="s">
        <v>2</v>
      </c>
      <c r="C5" s="57"/>
      <c r="D5" s="57"/>
      <c r="E5" s="57"/>
      <c r="F5" s="57"/>
      <c r="G5" s="5"/>
      <c r="H5" s="5"/>
      <c r="I5" s="5"/>
      <c r="J5" s="5"/>
      <c r="K5" s="5"/>
      <c r="L5" s="5"/>
      <c r="M5" s="5"/>
      <c r="N5" s="5"/>
      <c r="O5" s="5"/>
    </row>
    <row r="6" spans="1:15" ht="15.75">
      <c r="A6" s="8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">
      <c r="A9" s="9" t="s">
        <v>6</v>
      </c>
      <c r="B9" s="9"/>
      <c r="C9" s="9"/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9"/>
      <c r="B10" s="9"/>
      <c r="C10" s="9"/>
      <c r="D10" s="8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4"/>
      <c r="B11" s="9"/>
      <c r="C11" s="9"/>
      <c r="D11" s="9"/>
      <c r="E11" s="9"/>
      <c r="F11" s="9"/>
      <c r="G11" s="9"/>
      <c r="H11" s="9"/>
      <c r="I11" s="9"/>
      <c r="K11" s="9"/>
      <c r="L11" s="9"/>
      <c r="M11" s="9"/>
      <c r="N11" s="9"/>
      <c r="O11" s="9"/>
    </row>
    <row r="12" spans="1:8" ht="32.25" customHeight="1">
      <c r="A12" s="58" t="s">
        <v>9</v>
      </c>
      <c r="B12" s="58"/>
      <c r="C12" s="11" t="s">
        <v>10</v>
      </c>
      <c r="D12" s="11" t="s">
        <v>11</v>
      </c>
      <c r="E12" s="12" t="s">
        <v>12</v>
      </c>
      <c r="F12" s="12" t="s">
        <v>13</v>
      </c>
      <c r="G12" s="13" t="s">
        <v>14</v>
      </c>
      <c r="H12" s="13" t="s">
        <v>15</v>
      </c>
    </row>
    <row r="13" spans="1:8" ht="15.75">
      <c r="A13" s="58" t="s">
        <v>16</v>
      </c>
      <c r="B13" s="58"/>
      <c r="C13" s="58"/>
      <c r="D13" s="58"/>
      <c r="E13" s="58"/>
      <c r="F13" s="58"/>
      <c r="G13" s="10"/>
      <c r="H13" s="10"/>
    </row>
    <row r="14" spans="1:8" ht="15.75">
      <c r="A14" s="58" t="s">
        <v>17</v>
      </c>
      <c r="B14" s="58"/>
      <c r="C14" s="58"/>
      <c r="D14" s="58"/>
      <c r="E14" s="58"/>
      <c r="F14" s="58"/>
      <c r="G14" s="10"/>
      <c r="H14" s="10"/>
    </row>
    <row r="15" spans="1:8" ht="42.75" customHeight="1">
      <c r="A15" s="14">
        <v>11102</v>
      </c>
      <c r="B15" s="15" t="s">
        <v>18</v>
      </c>
      <c r="C15" s="16" t="s">
        <v>19</v>
      </c>
      <c r="D15" s="16">
        <v>7</v>
      </c>
      <c r="E15" s="17">
        <v>22</v>
      </c>
      <c r="F15" s="18">
        <f aca="true" t="shared" si="0" ref="F15:F44">D15*E15</f>
        <v>154</v>
      </c>
      <c r="G15" s="19">
        <f aca="true" t="shared" si="1" ref="G15:G42">F15/H15</f>
        <v>5.133333333333334</v>
      </c>
      <c r="H15" s="20">
        <v>30</v>
      </c>
    </row>
    <row r="16" spans="1:8" ht="43.5">
      <c r="A16" s="14">
        <v>11111</v>
      </c>
      <c r="B16" s="15" t="s">
        <v>20</v>
      </c>
      <c r="C16" s="16" t="s">
        <v>21</v>
      </c>
      <c r="D16" s="16">
        <v>505</v>
      </c>
      <c r="E16" s="17">
        <v>8</v>
      </c>
      <c r="F16" s="18">
        <f t="shared" si="0"/>
        <v>4040</v>
      </c>
      <c r="G16" s="19">
        <f t="shared" si="1"/>
        <v>134.66666666666666</v>
      </c>
      <c r="H16" s="20">
        <v>30</v>
      </c>
    </row>
    <row r="17" spans="1:8" ht="43.5">
      <c r="A17" s="14">
        <v>11107</v>
      </c>
      <c r="B17" s="15" t="s">
        <v>22</v>
      </c>
      <c r="C17" s="16" t="s">
        <v>21</v>
      </c>
      <c r="D17" s="16">
        <v>100</v>
      </c>
      <c r="E17" s="17">
        <v>5</v>
      </c>
      <c r="F17" s="18">
        <f t="shared" si="0"/>
        <v>500</v>
      </c>
      <c r="G17" s="19">
        <f t="shared" si="1"/>
        <v>16.666666666666668</v>
      </c>
      <c r="H17" s="20">
        <v>30</v>
      </c>
    </row>
    <row r="18" spans="1:8" ht="43.5">
      <c r="A18" s="14">
        <v>11108</v>
      </c>
      <c r="B18" s="15" t="s">
        <v>23</v>
      </c>
      <c r="C18" s="16" t="s">
        <v>21</v>
      </c>
      <c r="D18" s="16">
        <v>35</v>
      </c>
      <c r="E18" s="17">
        <v>6</v>
      </c>
      <c r="F18" s="18">
        <f t="shared" si="0"/>
        <v>210</v>
      </c>
      <c r="G18" s="19">
        <f t="shared" si="1"/>
        <v>7</v>
      </c>
      <c r="H18" s="20">
        <v>30</v>
      </c>
    </row>
    <row r="19" spans="1:8" ht="15.75">
      <c r="A19" s="14">
        <v>12207</v>
      </c>
      <c r="B19" s="15" t="s">
        <v>24</v>
      </c>
      <c r="C19" s="16" t="s">
        <v>19</v>
      </c>
      <c r="D19" s="16">
        <v>6</v>
      </c>
      <c r="E19" s="17">
        <v>43</v>
      </c>
      <c r="F19" s="18">
        <f t="shared" si="0"/>
        <v>258</v>
      </c>
      <c r="G19" s="19">
        <f t="shared" si="1"/>
        <v>1.8428571428571427</v>
      </c>
      <c r="H19" s="20">
        <v>140</v>
      </c>
    </row>
    <row r="20" spans="1:8" ht="15.75">
      <c r="A20" s="14">
        <v>11113</v>
      </c>
      <c r="B20" s="15" t="s">
        <v>25</v>
      </c>
      <c r="C20" s="16" t="s">
        <v>19</v>
      </c>
      <c r="D20" s="16">
        <v>1</v>
      </c>
      <c r="E20" s="17">
        <v>76</v>
      </c>
      <c r="F20" s="18">
        <f t="shared" si="0"/>
        <v>76</v>
      </c>
      <c r="G20" s="19">
        <f t="shared" si="1"/>
        <v>6.08</v>
      </c>
      <c r="H20" s="20">
        <v>12.5</v>
      </c>
    </row>
    <row r="21" spans="1:8" ht="29.25">
      <c r="A21" s="14">
        <v>11201</v>
      </c>
      <c r="B21" s="15" t="s">
        <v>26</v>
      </c>
      <c r="C21" s="16" t="s">
        <v>21</v>
      </c>
      <c r="D21" s="16">
        <v>76</v>
      </c>
      <c r="E21" s="17">
        <v>12</v>
      </c>
      <c r="F21" s="18">
        <f t="shared" si="0"/>
        <v>912</v>
      </c>
      <c r="G21" s="19">
        <f t="shared" si="1"/>
        <v>26.057142857142857</v>
      </c>
      <c r="H21" s="20">
        <v>35</v>
      </c>
    </row>
    <row r="22" spans="1:8" ht="29.25">
      <c r="A22" s="14">
        <v>11214</v>
      </c>
      <c r="B22" s="15" t="s">
        <v>27</v>
      </c>
      <c r="C22" s="16" t="s">
        <v>19</v>
      </c>
      <c r="D22" s="16">
        <v>6</v>
      </c>
      <c r="E22" s="17">
        <v>23</v>
      </c>
      <c r="F22" s="18">
        <f t="shared" si="0"/>
        <v>138</v>
      </c>
      <c r="G22" s="19">
        <f t="shared" si="1"/>
        <v>3.942857142857143</v>
      </c>
      <c r="H22" s="20">
        <v>35</v>
      </c>
    </row>
    <row r="23" spans="1:8" ht="29.25">
      <c r="A23" s="14">
        <v>11405</v>
      </c>
      <c r="B23" s="15" t="s">
        <v>28</v>
      </c>
      <c r="C23" s="16" t="s">
        <v>29</v>
      </c>
      <c r="D23" s="16">
        <v>20</v>
      </c>
      <c r="E23" s="17">
        <v>32</v>
      </c>
      <c r="F23" s="18">
        <f t="shared" si="0"/>
        <v>640</v>
      </c>
      <c r="G23" s="19">
        <f t="shared" si="1"/>
        <v>18.285714285714285</v>
      </c>
      <c r="H23" s="20">
        <v>35</v>
      </c>
    </row>
    <row r="24" spans="1:8" ht="15.75">
      <c r="A24" s="14">
        <v>11501</v>
      </c>
      <c r="B24" s="15" t="s">
        <v>30</v>
      </c>
      <c r="C24" s="16" t="s">
        <v>31</v>
      </c>
      <c r="D24" s="16">
        <v>0.03</v>
      </c>
      <c r="E24" s="17">
        <v>100</v>
      </c>
      <c r="F24" s="18">
        <f t="shared" si="0"/>
        <v>3</v>
      </c>
      <c r="G24" s="19">
        <f t="shared" si="1"/>
        <v>0.5859375</v>
      </c>
      <c r="H24" s="20">
        <v>5.12</v>
      </c>
    </row>
    <row r="25" spans="1:8" ht="15.75">
      <c r="A25" s="14">
        <v>11503</v>
      </c>
      <c r="B25" s="15" t="s">
        <v>32</v>
      </c>
      <c r="C25" s="16" t="s">
        <v>19</v>
      </c>
      <c r="D25" s="16">
        <v>20</v>
      </c>
      <c r="E25" s="17">
        <v>7</v>
      </c>
      <c r="F25" s="18">
        <f t="shared" si="0"/>
        <v>140</v>
      </c>
      <c r="G25" s="19">
        <f t="shared" si="1"/>
        <v>27.34375</v>
      </c>
      <c r="H25" s="20">
        <v>5.12</v>
      </c>
    </row>
    <row r="26" spans="1:8" ht="29.25">
      <c r="A26" s="14">
        <v>12110</v>
      </c>
      <c r="B26" s="15" t="s">
        <v>33</v>
      </c>
      <c r="C26" s="16" t="s">
        <v>21</v>
      </c>
      <c r="D26" s="16">
        <v>175</v>
      </c>
      <c r="E26" s="17">
        <v>21</v>
      </c>
      <c r="F26" s="18">
        <f t="shared" si="0"/>
        <v>3675</v>
      </c>
      <c r="G26" s="19">
        <f t="shared" si="1"/>
        <v>21</v>
      </c>
      <c r="H26" s="20">
        <v>175</v>
      </c>
    </row>
    <row r="27" spans="1:8" ht="29.25">
      <c r="A27" s="14">
        <v>12101</v>
      </c>
      <c r="B27" s="15" t="s">
        <v>34</v>
      </c>
      <c r="C27" s="16" t="s">
        <v>21</v>
      </c>
      <c r="D27" s="16">
        <v>123</v>
      </c>
      <c r="E27" s="17">
        <v>9</v>
      </c>
      <c r="F27" s="18">
        <f t="shared" si="0"/>
        <v>1107</v>
      </c>
      <c r="G27" s="19">
        <f t="shared" si="1"/>
        <v>36.9</v>
      </c>
      <c r="H27" s="20">
        <v>30</v>
      </c>
    </row>
    <row r="28" spans="1:8" ht="29.25">
      <c r="A28" s="14">
        <v>12102</v>
      </c>
      <c r="B28" s="15" t="s">
        <v>35</v>
      </c>
      <c r="C28" s="16" t="s">
        <v>21</v>
      </c>
      <c r="D28" s="16">
        <v>20</v>
      </c>
      <c r="E28" s="17">
        <v>9</v>
      </c>
      <c r="F28" s="18">
        <f t="shared" si="0"/>
        <v>180</v>
      </c>
      <c r="G28" s="19">
        <f t="shared" si="1"/>
        <v>6</v>
      </c>
      <c r="H28" s="20">
        <v>30</v>
      </c>
    </row>
    <row r="29" spans="1:8" ht="29.25">
      <c r="A29" s="14">
        <v>12103</v>
      </c>
      <c r="B29" s="15" t="s">
        <v>36</v>
      </c>
      <c r="C29" s="16" t="s">
        <v>21</v>
      </c>
      <c r="D29" s="16">
        <v>2</v>
      </c>
      <c r="E29" s="17">
        <v>9</v>
      </c>
      <c r="F29" s="18">
        <f t="shared" si="0"/>
        <v>18</v>
      </c>
      <c r="G29" s="19">
        <f t="shared" si="1"/>
        <v>0.6</v>
      </c>
      <c r="H29" s="20">
        <v>30</v>
      </c>
    </row>
    <row r="30" spans="1:8" ht="15.75">
      <c r="A30" s="14">
        <v>12104</v>
      </c>
      <c r="B30" s="15" t="s">
        <v>37</v>
      </c>
      <c r="C30" s="16" t="s">
        <v>21</v>
      </c>
      <c r="D30" s="16">
        <v>39</v>
      </c>
      <c r="E30" s="17">
        <v>9</v>
      </c>
      <c r="F30" s="18">
        <f t="shared" si="0"/>
        <v>351</v>
      </c>
      <c r="G30" s="19">
        <f t="shared" si="1"/>
        <v>11.7</v>
      </c>
      <c r="H30" s="20">
        <v>30</v>
      </c>
    </row>
    <row r="31" spans="1:8" ht="29.25">
      <c r="A31" s="14">
        <v>12105</v>
      </c>
      <c r="B31" s="15" t="s">
        <v>38</v>
      </c>
      <c r="C31" s="16" t="s">
        <v>21</v>
      </c>
      <c r="D31" s="16">
        <v>86</v>
      </c>
      <c r="E31" s="17">
        <v>9</v>
      </c>
      <c r="F31" s="18">
        <f t="shared" si="0"/>
        <v>774</v>
      </c>
      <c r="G31" s="19">
        <f t="shared" si="1"/>
        <v>25.8</v>
      </c>
      <c r="H31" s="20">
        <v>30</v>
      </c>
    </row>
    <row r="32" spans="1:8" ht="29.25">
      <c r="A32" s="14">
        <v>12301</v>
      </c>
      <c r="B32" s="15" t="s">
        <v>39</v>
      </c>
      <c r="C32" s="16" t="s">
        <v>19</v>
      </c>
      <c r="D32" s="16">
        <v>1</v>
      </c>
      <c r="E32" s="17">
        <v>260</v>
      </c>
      <c r="F32" s="18">
        <f t="shared" si="0"/>
        <v>260</v>
      </c>
      <c r="G32" s="19">
        <f t="shared" si="1"/>
        <v>8.666666666666666</v>
      </c>
      <c r="H32" s="20">
        <v>30</v>
      </c>
    </row>
    <row r="33" spans="1:8" ht="29.25">
      <c r="A33" s="14">
        <v>12201</v>
      </c>
      <c r="B33" s="15" t="s">
        <v>40</v>
      </c>
      <c r="C33" s="16" t="s">
        <v>19</v>
      </c>
      <c r="D33" s="16">
        <v>9</v>
      </c>
      <c r="E33" s="17">
        <v>4</v>
      </c>
      <c r="F33" s="18">
        <f t="shared" si="0"/>
        <v>36</v>
      </c>
      <c r="G33" s="19">
        <f t="shared" si="1"/>
        <v>1.2</v>
      </c>
      <c r="H33" s="20">
        <v>30</v>
      </c>
    </row>
    <row r="34" spans="1:8" ht="29.25">
      <c r="A34" s="14">
        <v>12202</v>
      </c>
      <c r="B34" s="15" t="s">
        <v>41</v>
      </c>
      <c r="C34" s="16" t="s">
        <v>19</v>
      </c>
      <c r="D34" s="16">
        <v>6</v>
      </c>
      <c r="E34" s="17">
        <v>15</v>
      </c>
      <c r="F34" s="18">
        <f t="shared" si="0"/>
        <v>90</v>
      </c>
      <c r="G34" s="19">
        <f t="shared" si="1"/>
        <v>3</v>
      </c>
      <c r="H34" s="20">
        <v>30</v>
      </c>
    </row>
    <row r="35" spans="1:8" ht="29.25">
      <c r="A35" s="14">
        <v>12203</v>
      </c>
      <c r="B35" s="15" t="s">
        <v>42</v>
      </c>
      <c r="C35" s="16" t="s">
        <v>43</v>
      </c>
      <c r="D35" s="16">
        <v>2</v>
      </c>
      <c r="E35" s="17">
        <v>44</v>
      </c>
      <c r="F35" s="18">
        <f t="shared" si="0"/>
        <v>88</v>
      </c>
      <c r="G35" s="19">
        <f t="shared" si="1"/>
        <v>2.933333333333333</v>
      </c>
      <c r="H35" s="20">
        <v>30</v>
      </c>
    </row>
    <row r="36" spans="1:8" ht="43.5">
      <c r="A36" s="14">
        <v>16110</v>
      </c>
      <c r="B36" s="15" t="s">
        <v>44</v>
      </c>
      <c r="C36" s="16" t="s">
        <v>19</v>
      </c>
      <c r="D36" s="16">
        <v>1</v>
      </c>
      <c r="E36" s="17">
        <v>480</v>
      </c>
      <c r="F36" s="18">
        <f t="shared" si="0"/>
        <v>480</v>
      </c>
      <c r="G36" s="19">
        <f t="shared" si="1"/>
        <v>10</v>
      </c>
      <c r="H36" s="20">
        <v>48</v>
      </c>
    </row>
    <row r="37" spans="1:8" ht="29.25">
      <c r="A37" s="14">
        <v>16113</v>
      </c>
      <c r="B37" s="15" t="s">
        <v>45</v>
      </c>
      <c r="C37" s="16" t="s">
        <v>19</v>
      </c>
      <c r="D37" s="16">
        <v>1</v>
      </c>
      <c r="E37" s="17">
        <v>805</v>
      </c>
      <c r="F37" s="18">
        <f t="shared" si="0"/>
        <v>805</v>
      </c>
      <c r="G37" s="19">
        <f t="shared" si="1"/>
        <v>6.708333333333333</v>
      </c>
      <c r="H37" s="20">
        <v>120</v>
      </c>
    </row>
    <row r="38" spans="1:8" ht="29.25">
      <c r="A38" s="14">
        <v>16103</v>
      </c>
      <c r="B38" s="15" t="s">
        <v>46</v>
      </c>
      <c r="C38" s="16" t="s">
        <v>19</v>
      </c>
      <c r="D38" s="16">
        <v>2</v>
      </c>
      <c r="E38" s="17">
        <v>420</v>
      </c>
      <c r="F38" s="18">
        <f t="shared" si="0"/>
        <v>840</v>
      </c>
      <c r="G38" s="19">
        <f t="shared" si="1"/>
        <v>6.9421487603305785</v>
      </c>
      <c r="H38" s="20">
        <v>121</v>
      </c>
    </row>
    <row r="39" spans="1:8" ht="15.75">
      <c r="A39" s="14">
        <v>16204</v>
      </c>
      <c r="B39" s="15" t="s">
        <v>47</v>
      </c>
      <c r="C39" s="16" t="s">
        <v>19</v>
      </c>
      <c r="D39" s="16">
        <v>2</v>
      </c>
      <c r="E39" s="17">
        <v>640</v>
      </c>
      <c r="F39" s="18">
        <f t="shared" si="0"/>
        <v>1280</v>
      </c>
      <c r="G39" s="19">
        <f t="shared" si="1"/>
        <v>4.571428571428571</v>
      </c>
      <c r="H39" s="20">
        <v>280</v>
      </c>
    </row>
    <row r="40" spans="1:8" ht="15.75">
      <c r="A40" s="14">
        <v>16211</v>
      </c>
      <c r="B40" s="15" t="s">
        <v>48</v>
      </c>
      <c r="C40" s="16" t="s">
        <v>19</v>
      </c>
      <c r="D40" s="16">
        <v>2</v>
      </c>
      <c r="E40" s="17">
        <v>140</v>
      </c>
      <c r="F40" s="18">
        <f t="shared" si="0"/>
        <v>280</v>
      </c>
      <c r="G40" s="19">
        <f t="shared" si="1"/>
        <v>5.957446808510638</v>
      </c>
      <c r="H40" s="20">
        <v>47</v>
      </c>
    </row>
    <row r="41" spans="1:8" ht="15.75">
      <c r="A41" s="14">
        <v>16212</v>
      </c>
      <c r="B41" s="15" t="s">
        <v>49</v>
      </c>
      <c r="C41" s="16" t="s">
        <v>19</v>
      </c>
      <c r="D41" s="16">
        <v>5</v>
      </c>
      <c r="E41" s="17">
        <v>26</v>
      </c>
      <c r="F41" s="18">
        <f t="shared" si="0"/>
        <v>130</v>
      </c>
      <c r="G41" s="19">
        <f t="shared" si="1"/>
        <v>2.765957446808511</v>
      </c>
      <c r="H41" s="20">
        <v>47</v>
      </c>
    </row>
    <row r="42" spans="1:8" ht="29.25">
      <c r="A42" s="14">
        <v>11208</v>
      </c>
      <c r="B42" s="15" t="s">
        <v>50</v>
      </c>
      <c r="C42" s="16" t="s">
        <v>21</v>
      </c>
      <c r="D42" s="16">
        <v>47</v>
      </c>
      <c r="E42" s="17">
        <v>100</v>
      </c>
      <c r="F42" s="18">
        <f t="shared" si="0"/>
        <v>4700</v>
      </c>
      <c r="G42" s="19">
        <f t="shared" si="1"/>
        <v>11.75</v>
      </c>
      <c r="H42" s="20">
        <v>400</v>
      </c>
    </row>
    <row r="43" spans="1:8" ht="29.25">
      <c r="A43" s="14"/>
      <c r="B43" s="15" t="s">
        <v>51</v>
      </c>
      <c r="C43" s="16" t="s">
        <v>21</v>
      </c>
      <c r="D43" s="16">
        <v>24</v>
      </c>
      <c r="E43" s="17"/>
      <c r="F43" s="18">
        <f t="shared" si="0"/>
        <v>0</v>
      </c>
      <c r="G43" s="19"/>
      <c r="H43" s="21">
        <f>F43*G43</f>
        <v>0</v>
      </c>
    </row>
    <row r="44" spans="1:8" ht="29.25">
      <c r="A44" s="14"/>
      <c r="B44" s="15" t="s">
        <v>52</v>
      </c>
      <c r="C44" s="16" t="s">
        <v>53</v>
      </c>
      <c r="D44" s="16">
        <v>1</v>
      </c>
      <c r="E44" s="17"/>
      <c r="F44" s="18">
        <f t="shared" si="0"/>
        <v>0</v>
      </c>
      <c r="G44" s="19"/>
      <c r="H44" s="21">
        <f>F44*G44</f>
        <v>0</v>
      </c>
    </row>
    <row r="45" spans="1:8" ht="15.75">
      <c r="A45" s="58" t="s">
        <v>54</v>
      </c>
      <c r="B45" s="58"/>
      <c r="C45" s="58"/>
      <c r="D45" s="58"/>
      <c r="E45" s="58"/>
      <c r="F45" s="58"/>
      <c r="G45" s="10"/>
      <c r="H45" s="10"/>
    </row>
    <row r="46" spans="1:8" ht="15.75">
      <c r="A46" s="14">
        <v>1</v>
      </c>
      <c r="B46" s="15" t="s">
        <v>55</v>
      </c>
      <c r="C46" s="16" t="s">
        <v>21</v>
      </c>
      <c r="D46" s="16">
        <v>20</v>
      </c>
      <c r="E46" s="17">
        <v>4.3</v>
      </c>
      <c r="F46" s="18">
        <f aca="true" t="shared" si="2" ref="F46:F83">D46*E46</f>
        <v>86</v>
      </c>
      <c r="G46" s="19"/>
      <c r="H46" s="21"/>
    </row>
    <row r="47" spans="1:8" ht="15.75">
      <c r="A47" s="14">
        <v>2</v>
      </c>
      <c r="B47" s="15" t="s">
        <v>56</v>
      </c>
      <c r="C47" s="16" t="s">
        <v>21</v>
      </c>
      <c r="D47" s="16">
        <v>564</v>
      </c>
      <c r="E47" s="17">
        <v>3.8</v>
      </c>
      <c r="F47" s="18">
        <f t="shared" si="2"/>
        <v>2143.2</v>
      </c>
      <c r="G47" s="19"/>
      <c r="H47" s="21"/>
    </row>
    <row r="48" spans="1:8" ht="15.75">
      <c r="A48" s="14">
        <v>3</v>
      </c>
      <c r="B48" s="15" t="s">
        <v>57</v>
      </c>
      <c r="C48" s="16" t="s">
        <v>21</v>
      </c>
      <c r="D48" s="16">
        <v>122</v>
      </c>
      <c r="E48" s="17">
        <v>1.4</v>
      </c>
      <c r="F48" s="18">
        <f t="shared" si="2"/>
        <v>170.79999999999998</v>
      </c>
      <c r="G48" s="19"/>
      <c r="H48" s="21"/>
    </row>
    <row r="49" spans="1:8" ht="15.75">
      <c r="A49" s="14">
        <v>4</v>
      </c>
      <c r="B49" s="15" t="s">
        <v>58</v>
      </c>
      <c r="C49" s="16" t="s">
        <v>21</v>
      </c>
      <c r="D49" s="16">
        <v>294</v>
      </c>
      <c r="E49" s="17">
        <v>1.2</v>
      </c>
      <c r="F49" s="18">
        <f t="shared" si="2"/>
        <v>352.8</v>
      </c>
      <c r="G49" s="19"/>
      <c r="H49" s="21"/>
    </row>
    <row r="50" spans="1:8" ht="29.25">
      <c r="A50" s="14">
        <v>5</v>
      </c>
      <c r="B50" s="15" t="s">
        <v>59</v>
      </c>
      <c r="C50" s="16" t="s">
        <v>21</v>
      </c>
      <c r="D50" s="16">
        <v>47</v>
      </c>
      <c r="E50" s="17">
        <v>0.8</v>
      </c>
      <c r="F50" s="18">
        <f t="shared" si="2"/>
        <v>37.6</v>
      </c>
      <c r="G50" s="19"/>
      <c r="H50" s="21"/>
    </row>
    <row r="51" spans="1:8" ht="29.25">
      <c r="A51" s="14">
        <v>6</v>
      </c>
      <c r="B51" s="15" t="s">
        <v>60</v>
      </c>
      <c r="C51" s="16" t="s">
        <v>21</v>
      </c>
      <c r="D51" s="16">
        <v>30</v>
      </c>
      <c r="E51" s="17">
        <v>0.7</v>
      </c>
      <c r="F51" s="18">
        <f t="shared" si="2"/>
        <v>21</v>
      </c>
      <c r="G51" s="19"/>
      <c r="H51" s="21"/>
    </row>
    <row r="52" spans="1:8" ht="29.25">
      <c r="A52" s="14">
        <v>7</v>
      </c>
      <c r="B52" s="15" t="s">
        <v>61</v>
      </c>
      <c r="C52" s="16" t="s">
        <v>21</v>
      </c>
      <c r="D52" s="16">
        <v>42</v>
      </c>
      <c r="E52" s="17">
        <v>0.7</v>
      </c>
      <c r="F52" s="18">
        <f t="shared" si="2"/>
        <v>29.4</v>
      </c>
      <c r="G52" s="19"/>
      <c r="H52" s="21"/>
    </row>
    <row r="53" spans="1:8" ht="29.25">
      <c r="A53" s="14">
        <v>8</v>
      </c>
      <c r="B53" s="15" t="s">
        <v>62</v>
      </c>
      <c r="C53" s="16" t="s">
        <v>21</v>
      </c>
      <c r="D53" s="16">
        <v>6</v>
      </c>
      <c r="E53" s="17">
        <v>0.7</v>
      </c>
      <c r="F53" s="18">
        <f t="shared" si="2"/>
        <v>4.199999999999999</v>
      </c>
      <c r="G53" s="19"/>
      <c r="H53" s="21"/>
    </row>
    <row r="54" spans="1:8" ht="15.75">
      <c r="A54" s="14">
        <v>9</v>
      </c>
      <c r="B54" s="15" t="s">
        <v>63</v>
      </c>
      <c r="C54" s="16" t="s">
        <v>19</v>
      </c>
      <c r="D54" s="16">
        <v>1</v>
      </c>
      <c r="E54" s="22">
        <v>60</v>
      </c>
      <c r="F54" s="18">
        <f t="shared" si="2"/>
        <v>60</v>
      </c>
      <c r="G54" s="23"/>
      <c r="H54" s="21"/>
    </row>
    <row r="55" spans="1:8" ht="15.75">
      <c r="A55" s="14">
        <v>10</v>
      </c>
      <c r="B55" s="15" t="s">
        <v>64</v>
      </c>
      <c r="C55" s="16" t="s">
        <v>65</v>
      </c>
      <c r="D55" s="16">
        <v>1</v>
      </c>
      <c r="E55" s="22">
        <v>188</v>
      </c>
      <c r="F55" s="18">
        <f t="shared" si="2"/>
        <v>188</v>
      </c>
      <c r="G55" s="23"/>
      <c r="H55" s="21"/>
    </row>
    <row r="56" spans="1:8" ht="15.75">
      <c r="A56" s="14">
        <v>11</v>
      </c>
      <c r="B56" s="15" t="s">
        <v>66</v>
      </c>
      <c r="C56" s="16" t="s">
        <v>65</v>
      </c>
      <c r="D56" s="16">
        <v>1</v>
      </c>
      <c r="E56" s="17">
        <v>34</v>
      </c>
      <c r="F56" s="18">
        <f t="shared" si="2"/>
        <v>34</v>
      </c>
      <c r="G56" s="19"/>
      <c r="H56" s="21"/>
    </row>
    <row r="57" spans="1:8" ht="29.25">
      <c r="A57" s="14">
        <v>12</v>
      </c>
      <c r="B57" s="15" t="s">
        <v>67</v>
      </c>
      <c r="C57" s="16" t="s">
        <v>65</v>
      </c>
      <c r="D57" s="16">
        <v>1</v>
      </c>
      <c r="E57" s="17">
        <v>44</v>
      </c>
      <c r="F57" s="18">
        <f t="shared" si="2"/>
        <v>44</v>
      </c>
      <c r="G57" s="19"/>
      <c r="H57" s="21"/>
    </row>
    <row r="58" spans="1:8" ht="15.75">
      <c r="A58" s="14">
        <v>13</v>
      </c>
      <c r="B58" s="15" t="s">
        <v>68</v>
      </c>
      <c r="C58" s="16" t="s">
        <v>19</v>
      </c>
      <c r="D58" s="16">
        <v>1</v>
      </c>
      <c r="E58" s="17">
        <v>13</v>
      </c>
      <c r="F58" s="18">
        <f t="shared" si="2"/>
        <v>13</v>
      </c>
      <c r="G58" s="19"/>
      <c r="H58" s="21"/>
    </row>
    <row r="59" spans="1:8" ht="15.75">
      <c r="A59" s="14">
        <v>14</v>
      </c>
      <c r="B59" s="15" t="s">
        <v>69</v>
      </c>
      <c r="C59" s="16" t="s">
        <v>19</v>
      </c>
      <c r="D59" s="16">
        <v>6</v>
      </c>
      <c r="E59" s="17">
        <v>22</v>
      </c>
      <c r="F59" s="18">
        <f t="shared" si="2"/>
        <v>132</v>
      </c>
      <c r="G59" s="19"/>
      <c r="H59" s="21"/>
    </row>
    <row r="60" spans="1:8" ht="15.75">
      <c r="A60" s="14">
        <v>15</v>
      </c>
      <c r="B60" s="15" t="s">
        <v>70</v>
      </c>
      <c r="C60" s="16" t="s">
        <v>19</v>
      </c>
      <c r="D60" s="16">
        <v>9</v>
      </c>
      <c r="E60" s="17">
        <v>2</v>
      </c>
      <c r="F60" s="18">
        <f t="shared" si="2"/>
        <v>18</v>
      </c>
      <c r="G60" s="19"/>
      <c r="H60" s="21"/>
    </row>
    <row r="61" spans="1:8" ht="15.75">
      <c r="A61" s="14">
        <v>16</v>
      </c>
      <c r="B61" s="15" t="s">
        <v>71</v>
      </c>
      <c r="C61" s="16" t="s">
        <v>19</v>
      </c>
      <c r="D61" s="16">
        <v>5</v>
      </c>
      <c r="E61" s="17">
        <v>63</v>
      </c>
      <c r="F61" s="18">
        <f t="shared" si="2"/>
        <v>315</v>
      </c>
      <c r="G61" s="19"/>
      <c r="H61" s="21"/>
    </row>
    <row r="62" spans="1:8" ht="29.25">
      <c r="A62" s="14">
        <v>17</v>
      </c>
      <c r="B62" s="15" t="s">
        <v>72</v>
      </c>
      <c r="C62" s="16" t="s">
        <v>19</v>
      </c>
      <c r="D62" s="16">
        <v>1</v>
      </c>
      <c r="E62" s="17">
        <v>4200</v>
      </c>
      <c r="F62" s="18">
        <f t="shared" si="2"/>
        <v>4200</v>
      </c>
      <c r="G62" s="19"/>
      <c r="H62" s="21"/>
    </row>
    <row r="63" spans="1:8" ht="15.75">
      <c r="A63" s="14">
        <v>18</v>
      </c>
      <c r="B63" s="15" t="s">
        <v>73</v>
      </c>
      <c r="C63" s="16" t="s">
        <v>43</v>
      </c>
      <c r="D63" s="16">
        <v>2</v>
      </c>
      <c r="E63" s="17">
        <v>480</v>
      </c>
      <c r="F63" s="18">
        <f t="shared" si="2"/>
        <v>960</v>
      </c>
      <c r="G63" s="19"/>
      <c r="H63" s="21"/>
    </row>
    <row r="64" spans="1:8" ht="15.75">
      <c r="A64" s="14">
        <v>19</v>
      </c>
      <c r="B64" s="15" t="s">
        <v>74</v>
      </c>
      <c r="C64" s="16" t="s">
        <v>19</v>
      </c>
      <c r="D64" s="16">
        <v>1</v>
      </c>
      <c r="E64" s="17">
        <v>895</v>
      </c>
      <c r="F64" s="18">
        <f t="shared" si="2"/>
        <v>895</v>
      </c>
      <c r="G64" s="19"/>
      <c r="H64" s="21"/>
    </row>
    <row r="65" spans="1:8" ht="15.75">
      <c r="A65" s="14">
        <v>20</v>
      </c>
      <c r="B65" s="15" t="s">
        <v>75</v>
      </c>
      <c r="C65" s="16" t="s">
        <v>19</v>
      </c>
      <c r="D65" s="16">
        <v>1</v>
      </c>
      <c r="E65" s="17">
        <v>19</v>
      </c>
      <c r="F65" s="18">
        <f t="shared" si="2"/>
        <v>19</v>
      </c>
      <c r="G65" s="19"/>
      <c r="H65" s="21"/>
    </row>
    <row r="66" spans="1:8" ht="15.75">
      <c r="A66" s="14">
        <v>21</v>
      </c>
      <c r="B66" s="15" t="s">
        <v>76</v>
      </c>
      <c r="C66" s="16" t="s">
        <v>19</v>
      </c>
      <c r="D66" s="16">
        <v>5</v>
      </c>
      <c r="E66" s="17">
        <v>5</v>
      </c>
      <c r="F66" s="18">
        <f t="shared" si="2"/>
        <v>25</v>
      </c>
      <c r="G66" s="19"/>
      <c r="H66" s="21"/>
    </row>
    <row r="67" spans="1:8" ht="15.75">
      <c r="A67" s="14">
        <v>22</v>
      </c>
      <c r="B67" s="15" t="s">
        <v>77</v>
      </c>
      <c r="C67" s="16" t="s">
        <v>21</v>
      </c>
      <c r="D67" s="16">
        <v>50</v>
      </c>
      <c r="E67" s="17">
        <v>2.9</v>
      </c>
      <c r="F67" s="18">
        <f t="shared" si="2"/>
        <v>145</v>
      </c>
      <c r="G67" s="19"/>
      <c r="H67" s="21"/>
    </row>
    <row r="68" spans="1:8" ht="15.75">
      <c r="A68" s="14">
        <v>23</v>
      </c>
      <c r="B68" s="15" t="s">
        <v>78</v>
      </c>
      <c r="C68" s="16" t="s">
        <v>19</v>
      </c>
      <c r="D68" s="16">
        <v>4</v>
      </c>
      <c r="E68" s="17">
        <v>69</v>
      </c>
      <c r="F68" s="18">
        <f t="shared" si="2"/>
        <v>276</v>
      </c>
      <c r="G68" s="19"/>
      <c r="H68" s="21"/>
    </row>
    <row r="69" spans="1:8" ht="15.75">
      <c r="A69" s="14">
        <v>24</v>
      </c>
      <c r="B69" s="15" t="s">
        <v>79</v>
      </c>
      <c r="C69" s="16" t="s">
        <v>21</v>
      </c>
      <c r="D69" s="16">
        <v>605</v>
      </c>
      <c r="E69" s="17">
        <v>0.12</v>
      </c>
      <c r="F69" s="18">
        <f t="shared" si="2"/>
        <v>72.6</v>
      </c>
      <c r="G69" s="19"/>
      <c r="H69" s="21"/>
    </row>
    <row r="70" spans="1:8" ht="15.75">
      <c r="A70" s="14">
        <v>25</v>
      </c>
      <c r="B70" s="15" t="s">
        <v>80</v>
      </c>
      <c r="C70" s="16" t="s">
        <v>19</v>
      </c>
      <c r="D70" s="16">
        <v>4</v>
      </c>
      <c r="E70" s="17">
        <v>70</v>
      </c>
      <c r="F70" s="18">
        <f t="shared" si="2"/>
        <v>280</v>
      </c>
      <c r="G70" s="19"/>
      <c r="H70" s="21"/>
    </row>
    <row r="71" spans="1:8" ht="15.75">
      <c r="A71" s="14">
        <v>26</v>
      </c>
      <c r="B71" s="15" t="s">
        <v>81</v>
      </c>
      <c r="C71" s="16" t="s">
        <v>19</v>
      </c>
      <c r="D71" s="16">
        <v>4</v>
      </c>
      <c r="E71" s="17">
        <v>65</v>
      </c>
      <c r="F71" s="18">
        <f t="shared" si="2"/>
        <v>260</v>
      </c>
      <c r="G71" s="19"/>
      <c r="H71" s="21"/>
    </row>
    <row r="72" spans="1:8" ht="15.75">
      <c r="A72" s="14">
        <v>27</v>
      </c>
      <c r="B72" s="15" t="s">
        <v>82</v>
      </c>
      <c r="C72" s="16" t="s">
        <v>19</v>
      </c>
      <c r="D72" s="16">
        <v>1</v>
      </c>
      <c r="E72" s="17">
        <v>46</v>
      </c>
      <c r="F72" s="18">
        <f t="shared" si="2"/>
        <v>46</v>
      </c>
      <c r="G72" s="19"/>
      <c r="H72" s="21"/>
    </row>
    <row r="73" spans="1:8" ht="15.75">
      <c r="A73" s="14">
        <v>28</v>
      </c>
      <c r="B73" s="15" t="s">
        <v>83</v>
      </c>
      <c r="C73" s="16" t="s">
        <v>19</v>
      </c>
      <c r="D73" s="16">
        <v>6</v>
      </c>
      <c r="E73" s="17">
        <v>30</v>
      </c>
      <c r="F73" s="18">
        <f t="shared" si="2"/>
        <v>180</v>
      </c>
      <c r="G73" s="19"/>
      <c r="H73" s="21"/>
    </row>
    <row r="74" spans="1:8" ht="15.75">
      <c r="A74" s="14">
        <v>29</v>
      </c>
      <c r="B74" s="15" t="s">
        <v>84</v>
      </c>
      <c r="C74" s="16" t="s">
        <v>65</v>
      </c>
      <c r="D74" s="16">
        <v>1</v>
      </c>
      <c r="E74" s="17">
        <v>2800</v>
      </c>
      <c r="F74" s="18">
        <f t="shared" si="2"/>
        <v>2800</v>
      </c>
      <c r="G74" s="19"/>
      <c r="H74" s="21"/>
    </row>
    <row r="75" spans="1:8" ht="15.75">
      <c r="A75" s="14">
        <v>30</v>
      </c>
      <c r="B75" s="15" t="s">
        <v>85</v>
      </c>
      <c r="C75" s="16" t="s">
        <v>86</v>
      </c>
      <c r="D75" s="16">
        <v>109</v>
      </c>
      <c r="E75" s="17">
        <v>10</v>
      </c>
      <c r="F75" s="18">
        <f t="shared" si="2"/>
        <v>1090</v>
      </c>
      <c r="G75" s="19"/>
      <c r="H75" s="21"/>
    </row>
    <row r="76" spans="1:8" ht="15.75">
      <c r="A76" s="14">
        <v>31</v>
      </c>
      <c r="B76" s="15" t="s">
        <v>87</v>
      </c>
      <c r="C76" s="16" t="s">
        <v>19</v>
      </c>
      <c r="D76" s="16">
        <v>3</v>
      </c>
      <c r="E76" s="17">
        <v>7</v>
      </c>
      <c r="F76" s="18">
        <f t="shared" si="2"/>
        <v>21</v>
      </c>
      <c r="G76" s="19"/>
      <c r="H76" s="21"/>
    </row>
    <row r="77" spans="1:8" ht="15.75">
      <c r="A77" s="14">
        <v>32</v>
      </c>
      <c r="B77" s="15" t="s">
        <v>88</v>
      </c>
      <c r="C77" s="16" t="s">
        <v>19</v>
      </c>
      <c r="D77" s="16">
        <v>3</v>
      </c>
      <c r="E77" s="17">
        <v>7</v>
      </c>
      <c r="F77" s="18">
        <f t="shared" si="2"/>
        <v>21</v>
      </c>
      <c r="G77" s="19"/>
      <c r="H77" s="21"/>
    </row>
    <row r="78" spans="1:8" ht="15.75">
      <c r="A78" s="14">
        <v>33</v>
      </c>
      <c r="B78" s="15" t="s">
        <v>89</v>
      </c>
      <c r="C78" s="16" t="s">
        <v>19</v>
      </c>
      <c r="D78" s="16">
        <v>3</v>
      </c>
      <c r="E78" s="17">
        <v>7</v>
      </c>
      <c r="F78" s="18">
        <f t="shared" si="2"/>
        <v>21</v>
      </c>
      <c r="G78" s="19"/>
      <c r="H78" s="21"/>
    </row>
    <row r="79" spans="1:8" ht="15.75">
      <c r="A79" s="14">
        <v>34</v>
      </c>
      <c r="B79" s="15" t="s">
        <v>90</v>
      </c>
      <c r="C79" s="16" t="s">
        <v>19</v>
      </c>
      <c r="D79" s="16">
        <v>6</v>
      </c>
      <c r="E79" s="17">
        <v>4</v>
      </c>
      <c r="F79" s="18">
        <f t="shared" si="2"/>
        <v>24</v>
      </c>
      <c r="G79" s="19"/>
      <c r="H79" s="21"/>
    </row>
    <row r="80" spans="1:8" ht="15.75">
      <c r="A80" s="14">
        <v>35</v>
      </c>
      <c r="B80" s="15" t="s">
        <v>91</v>
      </c>
      <c r="C80" s="16" t="s">
        <v>65</v>
      </c>
      <c r="D80" s="16">
        <v>1</v>
      </c>
      <c r="E80" s="17">
        <v>1</v>
      </c>
      <c r="F80" s="18">
        <f t="shared" si="2"/>
        <v>1</v>
      </c>
      <c r="G80" s="19"/>
      <c r="H80" s="21"/>
    </row>
    <row r="81" spans="1:8" ht="15.75">
      <c r="A81" s="14">
        <v>36</v>
      </c>
      <c r="B81" s="15" t="s">
        <v>92</v>
      </c>
      <c r="C81" s="16" t="s">
        <v>65</v>
      </c>
      <c r="D81" s="16">
        <v>1</v>
      </c>
      <c r="E81" s="17">
        <v>300</v>
      </c>
      <c r="F81" s="18">
        <f t="shared" si="2"/>
        <v>300</v>
      </c>
      <c r="G81" s="19"/>
      <c r="H81" s="21"/>
    </row>
    <row r="82" spans="1:8" ht="15.75">
      <c r="A82" s="14">
        <v>37</v>
      </c>
      <c r="B82" s="15" t="s">
        <v>93</v>
      </c>
      <c r="C82" s="16" t="s">
        <v>94</v>
      </c>
      <c r="D82" s="16">
        <v>1</v>
      </c>
      <c r="E82" s="17">
        <v>14</v>
      </c>
      <c r="F82" s="18">
        <f t="shared" si="2"/>
        <v>14</v>
      </c>
      <c r="G82" s="19"/>
      <c r="H82" s="21"/>
    </row>
    <row r="83" spans="1:8" ht="15.75">
      <c r="A83" s="14">
        <v>38</v>
      </c>
      <c r="B83" s="15" t="s">
        <v>95</v>
      </c>
      <c r="C83" s="16" t="s">
        <v>94</v>
      </c>
      <c r="D83" s="16">
        <v>1</v>
      </c>
      <c r="E83" s="17">
        <v>7</v>
      </c>
      <c r="F83" s="18">
        <f t="shared" si="2"/>
        <v>7</v>
      </c>
      <c r="G83" s="19"/>
      <c r="H83" s="21"/>
    </row>
    <row r="84" spans="1:8" ht="15.75">
      <c r="A84" s="58" t="s">
        <v>96</v>
      </c>
      <c r="B84" s="58"/>
      <c r="C84" s="58"/>
      <c r="D84" s="58"/>
      <c r="E84" s="58"/>
      <c r="F84" s="58"/>
      <c r="G84" s="10"/>
      <c r="H84" s="10"/>
    </row>
    <row r="85" spans="1:8" ht="15.75">
      <c r="A85" s="58" t="s">
        <v>17</v>
      </c>
      <c r="B85" s="58"/>
      <c r="C85" s="58"/>
      <c r="D85" s="58"/>
      <c r="E85" s="58"/>
      <c r="F85" s="58"/>
      <c r="G85" s="10"/>
      <c r="H85" s="10"/>
    </row>
    <row r="86" spans="1:8" ht="15.75">
      <c r="A86" s="14">
        <v>16221</v>
      </c>
      <c r="B86" s="15" t="s">
        <v>97</v>
      </c>
      <c r="C86" s="16" t="s">
        <v>19</v>
      </c>
      <c r="D86" s="16">
        <v>5</v>
      </c>
      <c r="E86" s="17">
        <v>280</v>
      </c>
      <c r="F86" s="18">
        <f aca="true" t="shared" si="3" ref="F86:F92">D86*E86</f>
        <v>1400</v>
      </c>
      <c r="G86" s="19">
        <f aca="true" t="shared" si="4" ref="G86:G92">F86/H86</f>
        <v>29.78723404255319</v>
      </c>
      <c r="H86" s="20">
        <v>47</v>
      </c>
    </row>
    <row r="87" spans="1:8" ht="15.75">
      <c r="A87" s="14">
        <v>14511</v>
      </c>
      <c r="B87" s="15" t="s">
        <v>98</v>
      </c>
      <c r="C87" s="16" t="s">
        <v>99</v>
      </c>
      <c r="D87" s="16">
        <v>1.8</v>
      </c>
      <c r="E87" s="17">
        <v>450</v>
      </c>
      <c r="F87" s="18">
        <f t="shared" si="3"/>
        <v>810</v>
      </c>
      <c r="G87" s="19">
        <f t="shared" si="4"/>
        <v>17.23404255319149</v>
      </c>
      <c r="H87" s="20">
        <v>47</v>
      </c>
    </row>
    <row r="88" spans="1:8" ht="15.75">
      <c r="A88" s="14">
        <v>14514</v>
      </c>
      <c r="B88" s="15" t="s">
        <v>100</v>
      </c>
      <c r="C88" s="16" t="s">
        <v>101</v>
      </c>
      <c r="D88" s="16">
        <v>2</v>
      </c>
      <c r="E88" s="17">
        <v>200</v>
      </c>
      <c r="F88" s="18">
        <f t="shared" si="3"/>
        <v>400</v>
      </c>
      <c r="G88" s="19">
        <f t="shared" si="4"/>
        <v>8.51063829787234</v>
      </c>
      <c r="H88" s="20">
        <v>47</v>
      </c>
    </row>
    <row r="89" spans="1:8" ht="15.75">
      <c r="A89" s="14">
        <v>14106</v>
      </c>
      <c r="B89" s="15" t="s">
        <v>102</v>
      </c>
      <c r="C89" s="16" t="s">
        <v>19</v>
      </c>
      <c r="D89" s="16">
        <v>11</v>
      </c>
      <c r="E89" s="17">
        <v>180</v>
      </c>
      <c r="F89" s="18">
        <f t="shared" si="3"/>
        <v>1980</v>
      </c>
      <c r="G89" s="19">
        <f t="shared" si="4"/>
        <v>11</v>
      </c>
      <c r="H89" s="20">
        <v>180</v>
      </c>
    </row>
    <row r="90" spans="1:8" ht="15.75">
      <c r="A90" s="14">
        <v>14205</v>
      </c>
      <c r="B90" s="15" t="s">
        <v>103</v>
      </c>
      <c r="C90" s="16" t="s">
        <v>19</v>
      </c>
      <c r="D90" s="16">
        <v>2</v>
      </c>
      <c r="E90" s="17">
        <v>100</v>
      </c>
      <c r="F90" s="18">
        <f t="shared" si="3"/>
        <v>200</v>
      </c>
      <c r="G90" s="19">
        <f t="shared" si="4"/>
        <v>3.9215686274509802</v>
      </c>
      <c r="H90" s="20">
        <v>51</v>
      </c>
    </row>
    <row r="91" spans="1:8" ht="15.75">
      <c r="A91" s="14">
        <v>14513</v>
      </c>
      <c r="B91" s="15" t="s">
        <v>104</v>
      </c>
      <c r="C91" s="16" t="s">
        <v>105</v>
      </c>
      <c r="D91" s="16">
        <v>0.2</v>
      </c>
      <c r="E91" s="17">
        <v>600</v>
      </c>
      <c r="F91" s="18">
        <f t="shared" si="3"/>
        <v>120</v>
      </c>
      <c r="G91" s="19">
        <f t="shared" si="4"/>
        <v>2.3076923076923075</v>
      </c>
      <c r="H91" s="20">
        <v>52</v>
      </c>
    </row>
    <row r="92" spans="1:8" ht="29.25">
      <c r="A92" s="14">
        <v>12121</v>
      </c>
      <c r="B92" s="15" t="s">
        <v>106</v>
      </c>
      <c r="C92" s="16" t="s">
        <v>19</v>
      </c>
      <c r="D92" s="16">
        <v>3</v>
      </c>
      <c r="E92" s="17">
        <v>350</v>
      </c>
      <c r="F92" s="18">
        <f t="shared" si="3"/>
        <v>1050</v>
      </c>
      <c r="G92" s="19">
        <f t="shared" si="4"/>
        <v>3.75</v>
      </c>
      <c r="H92" s="20">
        <v>280</v>
      </c>
    </row>
    <row r="93" spans="1:8" ht="15.75">
      <c r="A93" s="58" t="s">
        <v>107</v>
      </c>
      <c r="B93" s="58"/>
      <c r="C93" s="58"/>
      <c r="D93" s="58"/>
      <c r="E93" s="58"/>
      <c r="F93" s="58"/>
      <c r="G93" s="10"/>
      <c r="H93" s="10"/>
    </row>
    <row r="94" spans="1:8" ht="15.75">
      <c r="A94" s="58" t="s">
        <v>17</v>
      </c>
      <c r="B94" s="58"/>
      <c r="C94" s="58"/>
      <c r="D94" s="58"/>
      <c r="E94" s="58"/>
      <c r="F94" s="58"/>
      <c r="G94" s="10"/>
      <c r="H94" s="10"/>
    </row>
    <row r="95" spans="1:8" ht="15.75">
      <c r="A95" s="14">
        <v>19301</v>
      </c>
      <c r="B95" s="15" t="s">
        <v>108</v>
      </c>
      <c r="C95" s="16" t="s">
        <v>105</v>
      </c>
      <c r="D95" s="16">
        <v>0.8</v>
      </c>
      <c r="E95" s="19"/>
      <c r="F95" s="18">
        <v>80</v>
      </c>
      <c r="G95" s="19">
        <f>F95/H95</f>
        <v>1.702127659574468</v>
      </c>
      <c r="H95" s="20">
        <v>47</v>
      </c>
    </row>
    <row r="96" spans="1:8" ht="15.75">
      <c r="A96" s="14">
        <v>19304</v>
      </c>
      <c r="B96" s="15" t="s">
        <v>109</v>
      </c>
      <c r="C96" s="16" t="s">
        <v>105</v>
      </c>
      <c r="D96" s="16">
        <v>0.8</v>
      </c>
      <c r="E96" s="19"/>
      <c r="F96" s="18">
        <v>980</v>
      </c>
      <c r="G96" s="19">
        <f>F96/H96</f>
        <v>20.416666666666668</v>
      </c>
      <c r="H96" s="20">
        <v>48</v>
      </c>
    </row>
    <row r="97" spans="1:8" ht="29.25">
      <c r="A97" s="14">
        <v>10307</v>
      </c>
      <c r="B97" s="15" t="s">
        <v>110</v>
      </c>
      <c r="C97" s="16" t="s">
        <v>53</v>
      </c>
      <c r="D97" s="16">
        <v>1</v>
      </c>
      <c r="E97" s="19"/>
      <c r="F97" s="18">
        <v>45</v>
      </c>
      <c r="G97" s="19">
        <f>F97/H97</f>
        <v>20.930232558139537</v>
      </c>
      <c r="H97" s="20">
        <v>2.15</v>
      </c>
    </row>
    <row r="98" spans="1:8" ht="29.25">
      <c r="A98" s="14">
        <v>19410</v>
      </c>
      <c r="B98" s="15" t="s">
        <v>111</v>
      </c>
      <c r="C98" s="16" t="s">
        <v>53</v>
      </c>
      <c r="D98" s="16">
        <v>1</v>
      </c>
      <c r="E98" s="19"/>
      <c r="F98" s="18">
        <v>6000</v>
      </c>
      <c r="G98" s="19"/>
      <c r="H98" s="20"/>
    </row>
    <row r="99" spans="1:8" ht="15.75">
      <c r="A99" s="14">
        <v>19404</v>
      </c>
      <c r="B99" s="15" t="s">
        <v>112</v>
      </c>
      <c r="C99" s="16" t="s">
        <v>53</v>
      </c>
      <c r="D99" s="16">
        <v>1</v>
      </c>
      <c r="E99" s="19"/>
      <c r="F99" s="18">
        <v>240</v>
      </c>
      <c r="G99" s="19"/>
      <c r="H99" s="20"/>
    </row>
    <row r="100" spans="1:8" ht="15.75">
      <c r="A100" s="24"/>
      <c r="B100" s="24"/>
      <c r="C100" s="25"/>
      <c r="D100" s="25"/>
      <c r="E100" s="26"/>
      <c r="F100" s="27"/>
      <c r="G100" s="28"/>
      <c r="H100" s="28"/>
    </row>
    <row r="101" spans="1:8" ht="15.75">
      <c r="A101" s="59" t="s">
        <v>16</v>
      </c>
      <c r="B101" s="59"/>
      <c r="C101" s="59"/>
      <c r="D101" s="59"/>
      <c r="E101" s="59"/>
      <c r="F101" s="18">
        <f>SUM(F95:F100,F86:F92,F56:F83,F46:F53,F15:F44)</f>
        <v>50528.6</v>
      </c>
      <c r="G101" s="28"/>
      <c r="H101" s="28"/>
    </row>
    <row r="102" spans="1:8" ht="15.75">
      <c r="A102" s="59" t="s">
        <v>96</v>
      </c>
      <c r="B102" s="59"/>
      <c r="C102" s="59"/>
      <c r="D102" s="59"/>
      <c r="E102" s="59"/>
      <c r="F102" s="18">
        <v>5960</v>
      </c>
      <c r="G102" s="28"/>
      <c r="H102" s="28"/>
    </row>
    <row r="103" spans="1:8" ht="15.75">
      <c r="A103" s="59" t="s">
        <v>113</v>
      </c>
      <c r="B103" s="59"/>
      <c r="C103" s="59"/>
      <c r="D103" s="59"/>
      <c r="E103" s="59"/>
      <c r="F103" s="18">
        <f>F101*0.02</f>
        <v>1010.572</v>
      </c>
      <c r="G103" s="28"/>
      <c r="H103" s="28"/>
    </row>
    <row r="104" spans="1:8" ht="15.75">
      <c r="A104" s="24"/>
      <c r="B104" s="24"/>
      <c r="C104" s="25"/>
      <c r="D104" s="25"/>
      <c r="E104" s="26"/>
      <c r="F104" s="27"/>
      <c r="G104" s="28"/>
      <c r="H104" s="28"/>
    </row>
    <row r="105" spans="1:8" ht="15.75">
      <c r="A105" s="59" t="s">
        <v>114</v>
      </c>
      <c r="B105" s="59"/>
      <c r="C105" s="59"/>
      <c r="D105" s="59"/>
      <c r="E105" s="59"/>
      <c r="F105" s="18">
        <f>F101+F102+F103</f>
        <v>57499.172</v>
      </c>
      <c r="G105" s="28"/>
      <c r="H105" s="28"/>
    </row>
    <row r="106" spans="1:8" s="33" customFormat="1" ht="15.75">
      <c r="A106" s="29"/>
      <c r="B106" s="29"/>
      <c r="C106" s="30"/>
      <c r="D106" s="30"/>
      <c r="E106" s="31" t="s">
        <v>115</v>
      </c>
      <c r="F106" s="32">
        <f>F105*0.21</f>
        <v>12074.82612</v>
      </c>
      <c r="G106" s="29"/>
      <c r="H106" s="29"/>
    </row>
    <row r="107" spans="1:8" s="33" customFormat="1" ht="15.75">
      <c r="A107" s="34"/>
      <c r="B107" s="34"/>
      <c r="C107" s="34"/>
      <c r="D107" s="34"/>
      <c r="E107" s="35" t="s">
        <v>116</v>
      </c>
      <c r="F107" s="36">
        <f>SUM(F105:F106)</f>
        <v>69573.99812</v>
      </c>
      <c r="G107" s="29"/>
      <c r="H107" s="29"/>
    </row>
    <row r="108" spans="1:8" s="33" customFormat="1" ht="15" customHeight="1">
      <c r="A108" s="29"/>
      <c r="B108" s="37"/>
      <c r="C108" s="38"/>
      <c r="D108" s="39"/>
      <c r="E108" s="39"/>
      <c r="F108" s="40"/>
      <c r="G108" s="29"/>
      <c r="H108" s="29"/>
    </row>
    <row r="109" spans="1:8" s="33" customFormat="1" ht="14.25" customHeight="1">
      <c r="A109" s="29"/>
      <c r="B109" s="37"/>
      <c r="C109" s="38"/>
      <c r="D109" s="38"/>
      <c r="E109" s="39"/>
      <c r="F109" s="41"/>
      <c r="G109" s="29"/>
      <c r="H109" s="29"/>
    </row>
    <row r="110" spans="1:8" s="33" customFormat="1" ht="15.75">
      <c r="A110" s="29"/>
      <c r="B110" s="29"/>
      <c r="C110" s="30"/>
      <c r="D110" s="30"/>
      <c r="E110" s="30"/>
      <c r="F110" s="41"/>
      <c r="G110" s="29"/>
      <c r="H110" s="29"/>
    </row>
    <row r="111" spans="1:8" s="33" customFormat="1" ht="15">
      <c r="A111" s="29"/>
      <c r="B111" s="29"/>
      <c r="C111" s="38"/>
      <c r="D111" s="42"/>
      <c r="E111" s="43"/>
      <c r="F111" s="43"/>
      <c r="G111" s="29"/>
      <c r="H111" s="29"/>
    </row>
    <row r="112" spans="1:8" ht="15">
      <c r="A112" s="24"/>
      <c r="B112" s="24"/>
      <c r="C112" s="44"/>
      <c r="D112" s="45"/>
      <c r="E112" s="46"/>
      <c r="F112" s="46"/>
      <c r="G112" s="28"/>
      <c r="H112" s="28"/>
    </row>
    <row r="113" spans="1:6" ht="15">
      <c r="A113" s="47" t="s">
        <v>117</v>
      </c>
      <c r="C113" s="48"/>
      <c r="D113" s="49"/>
      <c r="E113" s="50"/>
      <c r="F113" s="50"/>
    </row>
    <row r="114" spans="1:6" ht="15">
      <c r="A114" s="51" t="s">
        <v>118</v>
      </c>
      <c r="C114" s="48"/>
      <c r="D114" s="49"/>
      <c r="E114" s="50"/>
      <c r="F114" s="50"/>
    </row>
    <row r="115" spans="1:6" ht="15.75">
      <c r="A115" s="52" t="s">
        <v>119</v>
      </c>
      <c r="C115" s="48"/>
      <c r="D115" s="48"/>
      <c r="E115" s="48"/>
      <c r="F115" s="53"/>
    </row>
    <row r="116" spans="1:6" ht="15.75">
      <c r="A116" s="52" t="s">
        <v>120</v>
      </c>
      <c r="B116" s="54"/>
      <c r="C116" s="48"/>
      <c r="D116" s="48"/>
      <c r="E116" s="48"/>
      <c r="F116" s="53"/>
    </row>
    <row r="117" spans="1:6" ht="15.75">
      <c r="A117" s="52" t="s">
        <v>121</v>
      </c>
      <c r="B117" s="54"/>
      <c r="C117" s="48"/>
      <c r="D117" s="48"/>
      <c r="E117" s="48"/>
      <c r="F117" s="53"/>
    </row>
    <row r="118" spans="1:6" ht="15.75">
      <c r="A118" s="52" t="s">
        <v>122</v>
      </c>
      <c r="B118" s="54"/>
      <c r="C118" s="48"/>
      <c r="D118" s="48"/>
      <c r="E118" s="48"/>
      <c r="F118" s="53"/>
    </row>
    <row r="119" spans="1:5" ht="15.75">
      <c r="A119" s="55" t="s">
        <v>123</v>
      </c>
      <c r="C119" s="1"/>
      <c r="D119" s="1"/>
      <c r="E119" s="1"/>
    </row>
    <row r="120" spans="3:5" ht="15.75">
      <c r="C120" s="1"/>
      <c r="D120" s="1"/>
      <c r="E120" s="1"/>
    </row>
  </sheetData>
  <sheetProtection selectLockedCells="1" selectUnlockedCells="1"/>
  <mergeCells count="14">
    <mergeCell ref="A103:E103"/>
    <mergeCell ref="A105:E105"/>
    <mergeCell ref="A84:F84"/>
    <mergeCell ref="A85:F85"/>
    <mergeCell ref="A93:F93"/>
    <mergeCell ref="A94:F94"/>
    <mergeCell ref="A101:E101"/>
    <mergeCell ref="A102:E102"/>
    <mergeCell ref="B4:F4"/>
    <mergeCell ref="B5:F5"/>
    <mergeCell ref="A12:B12"/>
    <mergeCell ref="A13:F13"/>
    <mergeCell ref="A14:F14"/>
    <mergeCell ref="A45:F45"/>
  </mergeCells>
  <hyperlinks>
    <hyperlink ref="A119" r:id="rId1" display="martins.ziverts@daba.gov.lv"/>
  </hyperlinks>
  <printOptions horizontalCentered="1"/>
  <pageMargins left="0.5118110236220472" right="0" top="0.1968503937007874" bottom="0.5511811023622047" header="0.5118110236220472" footer="0.31496062992125984"/>
  <pageSetup horizontalDpi="300" verticalDpi="300" orientation="landscape" paperSize="9" scale="64" r:id="rId2"/>
  <headerFooter alignWithMargins="0">
    <oddFooter>&amp;C&amp;"Times New Roman,Regular"&amp;12Page &amp;P</oddFooter>
  </headerFooter>
  <rowBreaks count="2" manualBreakCount="2">
    <brk id="32" max="7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 Auzins</dc:creator>
  <cp:keywords/>
  <dc:description/>
  <cp:lastModifiedBy>Dagnija Daudzvārde</cp:lastModifiedBy>
  <cp:lastPrinted>2015-04-09T11:14:03Z</cp:lastPrinted>
  <dcterms:created xsi:type="dcterms:W3CDTF">2015-04-09T07:23:38Z</dcterms:created>
  <dcterms:modified xsi:type="dcterms:W3CDTF">2015-04-10T14:20:48Z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