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lietas\BIS_MK_noteikumi\Uz MKK\"/>
    </mc:Choice>
  </mc:AlternateContent>
  <bookViews>
    <workbookView xWindow="240" yWindow="315" windowWidth="15600" windowHeight="11325" firstSheet="1" activeTab="1"/>
  </bookViews>
  <sheets>
    <sheet name="prioritate" sheetId="1" state="hidden" r:id="rId1"/>
    <sheet name="Sheet1" sheetId="2" r:id="rId2"/>
  </sheets>
  <externalReferences>
    <externalReference r:id="rId3"/>
  </externalReferences>
  <definedNames>
    <definedName name="BEx00291TFWM0SH72LN67BUNGOVC" hidden="1">#REF!</definedName>
    <definedName name="BEx01NHUJB8UAP930A5BCDCMYNEA" hidden="1">#REF!</definedName>
    <definedName name="BEx02S3RMMAM49IRGCTRSYXIBTM3" hidden="1">#REF!</definedName>
    <definedName name="BEx1H7X513BJSY31BXLRNLKF2DL3" hidden="1">#REF!</definedName>
    <definedName name="BEx1HI9C72EAJA5BQVO8AFVN8RH6" hidden="1">#REF!</definedName>
    <definedName name="BEx1ILD9KYF8KV7QTO8AEJ2O44QJ" hidden="1">#REF!</definedName>
    <definedName name="BEx1J91O4L4U9RH1N6TZ5DMPA09Z" hidden="1">#REF!</definedName>
    <definedName name="BEx1JVIVQ4HNH47Q8YHSFOT7XE3E" hidden="1">#REF!</definedName>
    <definedName name="BEx1KP6WIEC74GT8JHR2WP9QPQJZ" hidden="1">#REF!</definedName>
    <definedName name="BEx1KWJD9OT4RI2N2N6MN4BMO1PX" hidden="1">#REF!</definedName>
    <definedName name="BEx1MJKVJJAUNYBM1BYB9LYH1CWL" hidden="1">#REF!</definedName>
    <definedName name="BEx1MMKMLWIJSHHE74V478CELFN5" hidden="1">#REF!</definedName>
    <definedName name="BEx1MS4BYFL60IBZC8LZ7VX13KM8" hidden="1">#REF!</definedName>
    <definedName name="BEx1OOWGET6S1KYHJBFZLD9XWWBC" hidden="1">#REF!</definedName>
    <definedName name="BEx1P2OSGCKL4ANRW5JU86B3OUP2" hidden="1">#REF!</definedName>
    <definedName name="BEx1PGH3GRG8414N36YXACK3CPOO" hidden="1">#REF!</definedName>
    <definedName name="BEx1QL3156WEYPI3R9CJQ00GSPI4" hidden="1">#REF!</definedName>
    <definedName name="BEx1QPKVDU9SLK3O0E92FYO40BZP" hidden="1">#REF!</definedName>
    <definedName name="BEx1SUG5GCPP5E1UPZD3TR8HR1DH" hidden="1">#REF!</definedName>
    <definedName name="BEx1T64YGK6TUA6FFFPBSX2QPPNB" hidden="1">#REF!</definedName>
    <definedName name="BEx1T9FNYP9XC413EICJJS3CIB3I" hidden="1">#REF!</definedName>
    <definedName name="BEx1UOU0SIP0VL35IYJ3IEV9IEQ9" hidden="1">#REF!</definedName>
    <definedName name="BEx1V79N0TQAFIRH3KFHSLZAL1GW" hidden="1">#REF!</definedName>
    <definedName name="BEx1VZVTULZORT9RPBIYQMS8LAIS" hidden="1">#REF!</definedName>
    <definedName name="BEx1W66EZ12EH9GPTUTM3ET4FUL2" hidden="1">#REF!</definedName>
    <definedName name="BEx1W9RV1JQUGHRFI7EU9J8END50" hidden="1">#REF!</definedName>
    <definedName name="BEx1WHKK4EWJNI2ZYDJKG5VN3BOD" hidden="1">#REF!</definedName>
    <definedName name="BEx1XJ1394CX4S34Z4EZIYEQ73N8" hidden="1">#REF!</definedName>
    <definedName name="BEx1XM0ZHSX4LKVGHKLQT41WT4J7" hidden="1">#REF!</definedName>
    <definedName name="BEx1XPMHFJ6EMBC383RB1U9P1Y6O" hidden="1">#REF!</definedName>
    <definedName name="BEx3DHE1CEQ0EUM0NF3VG4L8Y352" hidden="1">#REF!</definedName>
    <definedName name="BEx3EYAB2I7N6QDFHR9LIJKXKPR2" hidden="1">#REF!</definedName>
    <definedName name="BEx3F6Z7Y33TXV9KZVL5HE4EREHD" hidden="1">#REF!</definedName>
    <definedName name="BEx3FYZZKXJZZERKHK5KVPCXV8Z2" hidden="1">#REF!</definedName>
    <definedName name="BEx3GJJ6IYBBSCURXRIA3BSCE5N1" hidden="1">#REF!</definedName>
    <definedName name="BEx3I7RORXESPXMIDKUURJTFXSAV" hidden="1">#REF!</definedName>
    <definedName name="BEx3J92XIHJHWBI9NRU822WLQ848" hidden="1">#REF!</definedName>
    <definedName name="BEx3JKRQMYNU9ORP9UW5CKAI5NKC" hidden="1">#REF!</definedName>
    <definedName name="BEx3JL80G3AZGNZH0WT8T6OQ3PXQ" hidden="1">#REF!</definedName>
    <definedName name="BEx3JPF1VX9EQ3WW6Y43S8UX965K" hidden="1">#REF!</definedName>
    <definedName name="BEx3JZGFSV34NYGIFLMUPO321I52" hidden="1">#REF!</definedName>
    <definedName name="BEx3JZR6XIEL1LTK3JAQ2QHJZ653" hidden="1">#REF!</definedName>
    <definedName name="BEx3KNA4YR3MXLI9IM9P15UAW7MQ" hidden="1">#REF!</definedName>
    <definedName name="BEx3KO6H3WRDKXYD37B5379Y0XLC" hidden="1">#REF!</definedName>
    <definedName name="BEx3LJNE53HQCNAYXJXZTS5YSOC7" hidden="1">#REF!</definedName>
    <definedName name="BEx3LR54HIP45KED74OABARDXXC3" hidden="1">#REF!</definedName>
    <definedName name="BEx3MYWG911V0YMT73OFHD748CEV" hidden="1">#REF!</definedName>
    <definedName name="BEx3NFDQJ1UG1SOMDJP1TMQUI1WY" hidden="1">#REF!</definedName>
    <definedName name="BEx3NHH8CN35OXMD80N7V10NC97W" hidden="1">#REF!</definedName>
    <definedName name="BEx3OHFYXXT8O8BZECGO4G67T5KV" hidden="1">#REF!</definedName>
    <definedName name="BEx3OTVP3JBTBAPUS9RJMIIOJBHB" hidden="1">#REF!</definedName>
    <definedName name="BEx3OWKRCQ64AMBOB45C7OZOIL99" hidden="1">#REF!</definedName>
    <definedName name="BEx3Q58GA3E2VZFYARH5P3P8STJ3" hidden="1">#REF!</definedName>
    <definedName name="BEx3RZRLU0ALXJEMHH4AUF6XFENE" hidden="1">#REF!</definedName>
    <definedName name="BEx3T0BXISY2B5ITPCUSXFK8Z2T0" hidden="1">#REF!</definedName>
    <definedName name="BEx3T0H8MRQCYUG4XJPAPPP1ALFR" hidden="1">#REF!</definedName>
    <definedName name="BEx3TN998DP2QT7Y11HQ294YGUM6" hidden="1">#REF!</definedName>
    <definedName name="BEx57SA75AY5JB247DBW1TQSKLZ9" hidden="1">#REF!</definedName>
    <definedName name="BEx5862HDRKK9A5W951ZPLYGKI4J" hidden="1">#REF!</definedName>
    <definedName name="BEx5AB8S2ZYXI52R896Z9U1669M1" hidden="1">#REF!</definedName>
    <definedName name="BEx5AGHHEZYG9FF0SY884LUQIFFT" hidden="1">#REF!</definedName>
    <definedName name="BEx5C7KO889DNC9OX2RFJT8X97OC" hidden="1">#REF!</definedName>
    <definedName name="BEx5D6N1N8R3N5P6KF3KQCG36HE5" hidden="1">#REF!</definedName>
    <definedName name="BEx5DCHCU9JR9EVSNYZ48ATUI5WX" hidden="1">#REF!</definedName>
    <definedName name="BEx5DFMPS5X96RJDOCJY23G0L5T4" hidden="1">#REF!</definedName>
    <definedName name="BEx5DYYLHKHCNBKMYSP0TUJ1QSJQ" hidden="1">#REF!</definedName>
    <definedName name="BEx5EB8X1QMUK8A3RJA0NR2IFEF8" hidden="1">#REF!</definedName>
    <definedName name="BEx5EOA86ZTLBOBQ6O0SRXWP9S7C" hidden="1">#REF!</definedName>
    <definedName name="BEx5EYMIRHIZXOWMET7JJ918MHW4" hidden="1">#REF!</definedName>
    <definedName name="BEx5F1BNSJ89ROV8TQB9SLLMELUX" hidden="1">#REF!</definedName>
    <definedName name="BEx5F5D7Z3AZ3S9IXH1FODWIBR68" hidden="1">#REF!</definedName>
    <definedName name="BEx5FLEEMZW7NUQC8NSY6T2A2Z59" hidden="1">#REF!</definedName>
    <definedName name="BEx5FSW64TA7L06BOFLVWW013BY4" hidden="1">#REF!</definedName>
    <definedName name="BEx5GTR9OPOVBQ4J2HOD0SU5KWXY" hidden="1">#REF!</definedName>
    <definedName name="BEx5I35TILQTCIK986SSI06XGPYY" hidden="1">#REF!</definedName>
    <definedName name="BEx5J8TK6J2UGBW37HI2SCFI4O2E" hidden="1">#REF!</definedName>
    <definedName name="BEx5JB2F8WF84L5FQ69JISMHNTVK" hidden="1">#REF!</definedName>
    <definedName name="BEx5KOYSUSMPMB5VLEMHY0ANORN8" hidden="1">#REF!</definedName>
    <definedName name="BEx5L4JWTG16ALFDQDG17M6J4C0F" hidden="1">#REF!</definedName>
    <definedName name="BEx5N4BWM2LYG4WNE87UGZ9BH1I5" hidden="1">#REF!</definedName>
    <definedName name="BEx5NRK15YJIY23N8U2MFMYSEQA7" hidden="1">#REF!</definedName>
    <definedName name="BEx5OR7ZRGHEZGRPE2M6L03SBJPM" hidden="1">#REF!</definedName>
    <definedName name="BEx5P91WJTN8QGJ866QZ3F1M6SNA" hidden="1">#REF!</definedName>
    <definedName name="BEx5PB5F014M1BTQWCPT2UOXBXRT" hidden="1">#REF!</definedName>
    <definedName name="BEx5PV309UV13TA0A7SGNBYR9K15" hidden="1">#REF!</definedName>
    <definedName name="BEx5RG6CWHJK87HMTGHQ3BLB32WJ" hidden="1">#REF!</definedName>
    <definedName name="BEx75262ODJ8IEZ310LOI4HCAZ6D" hidden="1">#REF!</definedName>
    <definedName name="BEx77TTJYNS6TPSI75BIWH4M7S4Y" hidden="1">#REF!</definedName>
    <definedName name="BEx77UV9C664UJ5IVC1UIHNHFGVF" hidden="1">#REF!</definedName>
    <definedName name="BEx7809FXG0OGVTGRHA9W8KVZDX9" hidden="1">#REF!</definedName>
    <definedName name="BEx781M34BS66TJ0X6Q45BD61CR3" hidden="1">#REF!</definedName>
    <definedName name="BEx79I23NWSY7O39JF9L6HV2AA69" hidden="1">#REF!</definedName>
    <definedName name="BEx79P3LD0VU95LB75HZDOBD728T" hidden="1">#REF!</definedName>
    <definedName name="BEx7ADODDE6JWHZJTXMZ1B4O4SBT" hidden="1">#REF!</definedName>
    <definedName name="BEx7AY21FW2F1MCM9KPLOWB6SCHP" hidden="1">#REF!</definedName>
    <definedName name="BEx7DOCWEVFL33G21XPYE8OHDYH1" hidden="1">#REF!</definedName>
    <definedName name="BEx7EF15SEK92OSBPPT39TW3ETOH" hidden="1">#REF!</definedName>
    <definedName name="BEx7EMDFZVNG0CI6XDF0XLVN2YYP" hidden="1">#REF!</definedName>
    <definedName name="BEx7F7CQJ5U6TAAGWPCKW7OEOF7H" hidden="1">#REF!</definedName>
    <definedName name="BEx7FYMJY7MDGMDXB1ZJVW35MQG1" hidden="1">#REF!</definedName>
    <definedName name="BEx7FZTQB6JFDFCIA7I3ITZLZ77G" hidden="1">#REF!</definedName>
    <definedName name="BEx7HITIHHI9ODLIPYQ2U39LHC6T" hidden="1">#REF!</definedName>
    <definedName name="BEx7IGU383JMFSA3XVEJUTU1M92K" hidden="1">#REF!</definedName>
    <definedName name="BEx7II6K98UXG6IS9TQ0INENDJ0N" hidden="1">#REF!</definedName>
    <definedName name="BEx7J7YHLVXCHSFWTFZOCPX4XEOU" hidden="1">#REF!</definedName>
    <definedName name="BEx7JSMYMYM6O48S30VZU7G7IU8T" hidden="1">#REF!</definedName>
    <definedName name="BEx7LBXKYXZWP7OFD145UNSUD0CC" hidden="1">#REF!</definedName>
    <definedName name="BEx7MA8WPQ1G26NDP55TSRVR22I5" hidden="1">#REF!</definedName>
    <definedName name="BEx7MA8WWC60O1OG19F9S4VZQIUM" hidden="1">#REF!</definedName>
    <definedName name="BEx7MBQUS90XM01HG3QP9VSB45JM" hidden="1">#REF!</definedName>
    <definedName name="BEx7MM8GRDLF6ZFX6M14CPSOWVPK" hidden="1">#REF!</definedName>
    <definedName name="BEx906Q8UE7ZQX141CKE7F6E3QRP" hidden="1">#REF!</definedName>
    <definedName name="BEx92AK0EY4R6RRG324WTHF2QFU8" hidden="1">#REF!</definedName>
    <definedName name="BEx92CNKI9BA08E5SP34O6JG0JT9" hidden="1">#REF!</definedName>
    <definedName name="BEx92PUAJ86STQCU33LZ05E5NA4J" hidden="1">#REF!</definedName>
    <definedName name="BEx92WVSOCD3RLUNZBF8M8X7OISC" hidden="1">#REF!</definedName>
    <definedName name="BEx94KDG7EPUMXXPEYA4O6T2OZL7" hidden="1">#REF!</definedName>
    <definedName name="BEx9563MH34JSHPOSLRMY9J2PZY8" hidden="1">#REF!</definedName>
    <definedName name="BEx96B0CB2RWVNNIHCRB1YAXSR18" hidden="1">#REF!</definedName>
    <definedName name="BEx96HWH7U8Z8BT0X9P12QBSLDOT" hidden="1">#REF!</definedName>
    <definedName name="BEx96II22L7OXVQ4X5X1NZ61YJLA" hidden="1">#REF!</definedName>
    <definedName name="BEx96RSI9NN39KBJDHZFN2TZRFUU" hidden="1">#REF!</definedName>
    <definedName name="BEx976BXCAH2LW8HXFE1L0IFKRTV" hidden="1">#REF!</definedName>
    <definedName name="BEx9811STXRX2VI9PP7XGDK699WC" hidden="1">#REF!</definedName>
    <definedName name="BEx985OYX81U979Z46PJQ4F0DJIQ" hidden="1">#REF!</definedName>
    <definedName name="BEx9AIIFFPTQKKLOQY3SA0D51FZV" hidden="1">#REF!</definedName>
    <definedName name="BEx9AYOW6W1RCJB9C4J8RXWSJRWM" hidden="1">#REF!</definedName>
    <definedName name="BEx9DJ5FHKGQGZ9Q3AUR445WZPKR" hidden="1">#REF!</definedName>
    <definedName name="BEx9DJQZ74XAFXOJCRDWUCV7BXBD" hidden="1">#REF!</definedName>
    <definedName name="BEx9E1KWMBZY7DZ2W81Y28KREC8K" hidden="1">#REF!</definedName>
    <definedName name="BEx9EGV6CYG6ZG9E7TMR9RZYSGH1" hidden="1">#REF!</definedName>
    <definedName name="BEx9EIIL3MUQBD4ZYG7W1J3C5R3P" hidden="1">#REF!</definedName>
    <definedName name="BEx9FKVIU1R1D6J2Q36IQCU8DCEX" hidden="1">#REF!</definedName>
    <definedName name="BEx9GHOWIATRBTAFYZCDVDOJPG3X" hidden="1">#REF!</definedName>
    <definedName name="BEx9GJXW8UK9GOBZPQJGA4FL0M2O" hidden="1">#REF!</definedName>
    <definedName name="BEx9HKT139HM6SWSHO6XVRFA9D25" hidden="1">#REF!</definedName>
    <definedName name="BEx9HU3BPAK91G2PCXDFTVS39TF6" hidden="1">#REF!</definedName>
    <definedName name="BEx9I0U78LVEHO0MPOB5U4RHMUBV" hidden="1">#REF!</definedName>
    <definedName name="BEx9I2MX3GRNC957J8FMHNWP04Q5" hidden="1">#REF!</definedName>
    <definedName name="BEx9IPV0JNXRW2B881C8WBY5U1KI" hidden="1">#REF!</definedName>
    <definedName name="BExAVL1638ABE13R5SQH026SK9EX" hidden="1">#REF!</definedName>
    <definedName name="BExAW1IMBQBTU0E5J2TQQI2B79VY" hidden="1">#REF!</definedName>
    <definedName name="BExAXD0OJP1HKJKJ5K01GDQ5ZNUN" hidden="1">#REF!</definedName>
    <definedName name="BExAY9JGYSISL3L87W3W7QBQCYOH" hidden="1">#REF!</definedName>
    <definedName name="BExB0MYBF7BVQ9V0ITCDFR9URZXH" hidden="1">#REF!</definedName>
    <definedName name="BExB1KTDW9PPFVAAGRLUC0Q6UAY2" hidden="1">#REF!</definedName>
    <definedName name="BExB2VPW6K0D6PXFNB2EI2PAJRLJ" hidden="1">#REF!</definedName>
    <definedName name="BExB3JUJXC8QYV4XAOBJCULQAADA" hidden="1">#REF!</definedName>
    <definedName name="BExB41TWQ6820BR7SVX3Q7SR1LZ8" hidden="1">#REF!</definedName>
    <definedName name="BExB44OC6FOXVZBDEY5BR6SHCZNQ" hidden="1">#REF!</definedName>
    <definedName name="BExB4A2KCGRFVC87ZRC18R8O2XYF" hidden="1">#REF!</definedName>
    <definedName name="BExB50W4NZMCTI79LJI7K2M3YYWH" hidden="1">#REF!</definedName>
    <definedName name="BExB5U9JN1UHEARI0481VU3P9GGG" hidden="1">#REF!</definedName>
    <definedName name="BExB7CCZRTPP5XRFAR84CPLTOXI3" hidden="1">#REF!</definedName>
    <definedName name="BExB8KEWJQOO05VHW4CS61VYZE5U" hidden="1">#REF!</definedName>
    <definedName name="BExB9EDVITSRZC6AZLBXID7PHJ91" hidden="1">#REF!</definedName>
    <definedName name="BExBA6K3TLYXUTIOWFXK3NMRGHR2" hidden="1">#REF!</definedName>
    <definedName name="BExBA6PE8EEX0NM9BM28HHNN23ES" hidden="1">#REF!</definedName>
    <definedName name="BExBCIH0UBOD07PZ27392P9YXEYX" hidden="1">#REF!</definedName>
    <definedName name="BExBCOGUPM5Z6QHXYY5E10ELG9G8" hidden="1">#REF!</definedName>
    <definedName name="BExBDCLASWBCUKQ99SIH7MEJ6YOG" hidden="1">#REF!</definedName>
    <definedName name="BExBE7BBX2NP1GFQT3X635DFIIBD" hidden="1">#REF!</definedName>
    <definedName name="BExBENN9Z0JJ1YMZZDUYFE3OR74M" hidden="1">#REF!</definedName>
    <definedName name="BExCRYEGVK7KU00YBTX1M0GH26ZC" hidden="1">#REF!</definedName>
    <definedName name="BExCS9SHI3N58U0N2PGEOZ4RH8IF" hidden="1">#REF!</definedName>
    <definedName name="BExCSHFJMTBG8TXFAPM1YMJ2C7TB" hidden="1">#REF!</definedName>
    <definedName name="BExCTH8YWODCTNH1ADX45WCZUZ5C" hidden="1">#REF!</definedName>
    <definedName name="BExCV155OWE7PIVZUK23BXNDWP3Q" hidden="1">#REF!</definedName>
    <definedName name="BExCV3ZMETOSDFFYA3PTQUD7GPJM" hidden="1">#REF!</definedName>
    <definedName name="BExCV5N016BKAHGA5WBLU48U1RS3" hidden="1">#REF!</definedName>
    <definedName name="BExCVM9RY4KS1QHWHDGY48P399TD" hidden="1">#REF!</definedName>
    <definedName name="BExCXT8KYZE7Q8L5Z2LZX96ANYH9" hidden="1">#REF!</definedName>
    <definedName name="BExD0L6V9ZAQ8DYCKUZHD1HCK0R6" hidden="1">#REF!</definedName>
    <definedName name="BExD0YDM6QOAH0SUN3EB83EKA7JZ" hidden="1">#REF!</definedName>
    <definedName name="BExD1TP06FGT18KW5BYXXVZB0NZC" hidden="1">#REF!</definedName>
    <definedName name="BExD23QJNRMXRMQLM98NN33TURL6" hidden="1">#REF!</definedName>
    <definedName name="BExD2ETTJYF64I3N9P3TP46EW3NG" hidden="1">#REF!</definedName>
    <definedName name="BExD2VWMESKUJL8ZGDBUAQV67D7Q" hidden="1">#REF!</definedName>
    <definedName name="BExD3ESDJXZXXBH1F4AJUVK5HPGN" hidden="1">#REF!</definedName>
    <definedName name="BExD3KXILJSLO1GNOXBY52GJPVTY" hidden="1">#REF!</definedName>
    <definedName name="BExD3O2VQHMUJ12Y5K7ZJ4UX1FYC" hidden="1">#REF!</definedName>
    <definedName name="BExD3ZX46964SM8TAF5PFJHE1X8V" hidden="1">#REF!</definedName>
    <definedName name="BExD4NAKCGI0A97E382ZDPX0UYWK" hidden="1">#REF!</definedName>
    <definedName name="BExD5FBB7KCQQLQDGVGVASJKNVTS" hidden="1">#REF!</definedName>
    <definedName name="BExD74LQMOBXLBZOAA3JSIKTP1I3" hidden="1">#REF!</definedName>
    <definedName name="BExD7XJ00CUN1NP0Q2FUR4KBFTZG" hidden="1">#REF!</definedName>
    <definedName name="BExD9FX2QXLTBF9PYSSKEWXA1I61" hidden="1">#REF!</definedName>
    <definedName name="BExDAKZAX8R6L0QCZSZ72YS114XS" hidden="1">#REF!</definedName>
    <definedName name="BExDATTNCV0F68Y5PK3GMRSXBEPR" hidden="1">#REF!</definedName>
    <definedName name="BExEPC15P2REPF88BIEY2UMCP9GM" hidden="1">#REF!</definedName>
    <definedName name="BExEPEVPYN0G39HQ3DU1M85J9MER" hidden="1">#REF!</definedName>
    <definedName name="BExEQEJPDDC0SUQQHSBVHX1VETKU" hidden="1">#REF!</definedName>
    <definedName name="BExEQJ1K3Q7LOLBHHKVOZD6EXF1U" hidden="1">#REF!</definedName>
    <definedName name="BExEQUFDXWZN9ROGQISKH4SDFZYX" hidden="1">#REF!</definedName>
    <definedName name="BExER57UU183X1RFWKP1BH49FEJE" hidden="1">#REF!</definedName>
    <definedName name="BExET2WCLE0DG23ZOO35V56ZWFE0" hidden="1">#REF!</definedName>
    <definedName name="BExET7ZSNZQOBO7Y3I86YBBZQCHH" hidden="1">#REF!</definedName>
    <definedName name="BExETQVI3OYIOG4I10N5MR6Q532N" hidden="1">#REF!</definedName>
    <definedName name="BExETVO4QFP3S410LJIEWIHYDHOU" hidden="1">#REF!</definedName>
    <definedName name="BExEUNJKP9A47DKEHQJLAJH3BZP5" hidden="1">#REF!</definedName>
    <definedName name="BExEV7BIXY0PNBZD7CP4KPCKXYBN" hidden="1">#REF!</definedName>
    <definedName name="BExEWAA7JPZT6S8NDDQAF91HY7P7" hidden="1">#REF!</definedName>
    <definedName name="BExEX25N6632Q2U1DH066VVMMAGN" hidden="1">#REF!</definedName>
    <definedName name="BExEY7IFW8RTSNNV3FHHYEO5H0AE" hidden="1">#REF!</definedName>
    <definedName name="BExF0MKRZGF4F706JCNS1KIYEVDX" hidden="1">#REF!</definedName>
    <definedName name="BExF14K5R2H1H9JV0N6DBLHUIIKD" hidden="1">#REF!</definedName>
    <definedName name="BExF1TVSQQHB0Z0I0TL2ZLVCDE50" hidden="1">#REF!</definedName>
    <definedName name="BExF3LPZ4VPJKH07FJC9FE74ZN6K" hidden="1">#REF!</definedName>
    <definedName name="BExF4C3AU5TU7WPX9SVGYD0WUAI2" hidden="1">#REF!</definedName>
    <definedName name="BExF4MVQLYANEICBT7GH7RGV15G6" hidden="1">#REF!</definedName>
    <definedName name="BExF54EZT3FMJ79XYOCGA3DVLRAP" hidden="1">#REF!</definedName>
    <definedName name="BExF5OSJPJUHOBH5UO519MS5FV6M" hidden="1">#REF!</definedName>
    <definedName name="BExF6N3V8FNSQJC6A6MCF03ZAA5W" hidden="1">#REF!</definedName>
    <definedName name="BExF78ORD51H2LCFAQWCLGK8FBM1" hidden="1">#REF!</definedName>
    <definedName name="BExF8C8YV94YAIMXCKIUOWNQNRBC" hidden="1">#REF!</definedName>
    <definedName name="BExGL6IPXDOHQ1LB2D3GZXKLLB4P" hidden="1">#REF!</definedName>
    <definedName name="BExGMC6GO2W9TXUG7N8LXR0L17CZ" hidden="1">#REF!</definedName>
    <definedName name="BExGMP2FJRFW3IHF713S83MUNO63" hidden="1">#REF!</definedName>
    <definedName name="BExGPTLP106PIE3TKA2163916WPX" hidden="1">#REF!</definedName>
    <definedName name="BExGQ9SCA2OJYNB1N6WEQ2UEK5TX" hidden="1">#REF!</definedName>
    <definedName name="BExGQJTX2KEG6KNLHJUI6XXVYUAP" hidden="1">#REF!</definedName>
    <definedName name="BExGR9WETFADNTMJ20GHNAJ1F7GF" hidden="1">#REF!</definedName>
    <definedName name="BExGRTOI9X3XYYD89XDEAVZ9OJYR" hidden="1">#REF!</definedName>
    <definedName name="BExGTEMEB67U5UI9VJ04JZCOEFXF" hidden="1">#REF!</definedName>
    <definedName name="BExGU4ZW66RINTPSA4PIO5Q6IMM1" hidden="1">#REF!</definedName>
    <definedName name="BExGUGU5SMJJAKC62NZE6ZCQR2QY" hidden="1">#REF!</definedName>
    <definedName name="BExGV7NSHPKQEYFH3A6ADICPV7J3" hidden="1">#REF!</definedName>
    <definedName name="BExGX750HSKAL5M99Y0IC32NWEH5" hidden="1">#REF!</definedName>
    <definedName name="BExGYY2ONE6WQ2Y2VQKX8XVVYJ6Y" hidden="1">#REF!</definedName>
    <definedName name="BExGZ2KIBCFCQQM8SVEARX84ALTB" hidden="1">#REF!</definedName>
    <definedName name="BExH05ZAO58KEEBYEVQXU5JLP0LH" hidden="1">#REF!</definedName>
    <definedName name="BExH0ETHUGLBXBWZPRRWL8IVCYIJ" hidden="1">#REF!</definedName>
    <definedName name="BExH1JKW7W9AQEV1383HV6JKL8VK" hidden="1">#REF!</definedName>
    <definedName name="BExH1OIU3XT4H0UBC9WIAPBQ4Z2L" hidden="1">#REF!</definedName>
    <definedName name="BExH2SU3WWM0HRFZNQFCAR46PYGF" hidden="1">#REF!</definedName>
    <definedName name="BExH372KPBADCDAILORTD8CH2MPU" hidden="1">#REF!</definedName>
    <definedName name="BExIGAXL27FGCA1ZIATR39XQ7AR3" hidden="1">#REF!</definedName>
    <definedName name="BExIIM3MJCPGT5ISU0ROUP3XPNMV" hidden="1">#REF!</definedName>
    <definedName name="BExIIMP742P7WFXRWEWWZZT657OF" hidden="1">#REF!</definedName>
    <definedName name="BExIIR1QC64BTPROBS5UKJC9EPBW" hidden="1">#REF!</definedName>
    <definedName name="BExIJ24Y767M0FBMK90JAK8JEAPN" hidden="1">#REF!</definedName>
    <definedName name="BExIJF0Q8SOCLLWCS8V6CSQI370T" hidden="1">#REF!</definedName>
    <definedName name="BExIKJ12322HZC9UKYV08BRUJVMQ" hidden="1">#REF!</definedName>
    <definedName name="BExILSQFQ1CHDGOZTB1FB8MG0U2S" hidden="1">#REF!</definedName>
    <definedName name="BExILUOMF8FLBLG5RXQBHIEZ9C0E" hidden="1">#REF!</definedName>
    <definedName name="BExIMEBBD14IYSW0X6M3CP1YG17P" hidden="1">#REF!</definedName>
    <definedName name="BExIMRI188MAJJM4PQQ1UDGIFM99" hidden="1">#REF!</definedName>
    <definedName name="BExINGIWJUD0MFKK34QQ3922PHUF" hidden="1">#REF!</definedName>
    <definedName name="BExIOCG31CW4YS7LAL2RP9VJ65FR" hidden="1">#REF!</definedName>
    <definedName name="BExIP0VAZJ2K3DG6TC8PMLLUMAEI" hidden="1">#REF!</definedName>
    <definedName name="BExIP643TMP1ZBG0SHCNS1R03PJK" hidden="1">#REF!</definedName>
    <definedName name="BExIPE7DY6LFJKS1X0GZF9RL4H46" hidden="1">#REF!</definedName>
    <definedName name="BExIQ6OEUJ2DOYD770WM1TA78M20" hidden="1">#REF!</definedName>
    <definedName name="BExIQINZ72CNY56V9O50HDTRAD8M" hidden="1">#REF!</definedName>
    <definedName name="BExIQLD3ROMGT3HSAEOSAZYFGZVK" hidden="1">#REF!</definedName>
    <definedName name="BExIQN5P2F0WP5TNF00ZW9UP6BGL" hidden="1">#REF!</definedName>
    <definedName name="BExIQOCZULQN5NV7QGN82B6Z1CFC" hidden="1">#REF!</definedName>
    <definedName name="BExIQTLR3QHV0I0NYWEJMMRU9S0A" hidden="1">#REF!</definedName>
    <definedName name="BExIQYECFYOQTSZR9U5X5YRQUVBX" hidden="1">#REF!</definedName>
    <definedName name="BExIRI15PZOMCJQX4K5T6EL3A8H0" hidden="1">#REF!</definedName>
    <definedName name="BExIRRGYUYEWEZY2WOZ37HNWSK0N" hidden="1">#REF!</definedName>
    <definedName name="BExIRVNZZ9L9LIBAEBPWRS1IHM4A" hidden="1">#REF!</definedName>
    <definedName name="BExISYS0B76N1U5ILES3FGOLC6FK" hidden="1">#REF!</definedName>
    <definedName name="BExITR8TRXQULDLPTACROH947Y33" hidden="1">#REF!</definedName>
    <definedName name="BExIUQ5VSYENRLPNJTJAKPBBHISD" hidden="1">#REF!</definedName>
    <definedName name="BExIVLMNTSVCWMWYXMDSCEV4JBFR" hidden="1">#REF!</definedName>
    <definedName name="BExIWTDXFUWVYBQESO5CWKRJER7E" hidden="1">#REF!</definedName>
    <definedName name="BExIX76ANFIYB411PVORG0OVBF3C" hidden="1">#REF!</definedName>
    <definedName name="BExIYF2VWNO8NBSIVR69ZH9LZF4W" hidden="1">#REF!</definedName>
    <definedName name="BExIYL2OUVLJZVI6HDEXM1IEJT9R" hidden="1">#REF!</definedName>
    <definedName name="BExIZLHJQM4IHHTD3UEY6TRLSCPU" hidden="1">#REF!</definedName>
    <definedName name="BExIZLXSRKW3L5QVJ61B21FNSLV8" hidden="1">#REF!</definedName>
    <definedName name="BExIZM34IL9I3T662RCBZYUZ9OPX" hidden="1">#REF!</definedName>
    <definedName name="BExJ08KB1IAN6JNARQ00WCSHAPF0" hidden="1">#REF!</definedName>
    <definedName name="BExJ0RQUMO8XC8F9KBEUCYPP77WI" hidden="1">#REF!</definedName>
    <definedName name="BExJ18TUXRCLPD89DQ2AY2YBC6TU" hidden="1">#REF!</definedName>
    <definedName name="BExKCDYJ50O8B2OSSXLQ4A1K0812" hidden="1">#REF!</definedName>
    <definedName name="BExKER2TTEJ75PW11WCEFJN8TWZ0" hidden="1">#REF!</definedName>
    <definedName name="BExKF0O2XK0JHGNOK7YRFP9SBOHH" hidden="1">#REF!</definedName>
    <definedName name="BExKFCSZWOIJFD4WW4948OB5R4K9" hidden="1">#REF!</definedName>
    <definedName name="BExKFMJQHSDU04MON4WU9XM9FD0B" hidden="1">#REF!</definedName>
    <definedName name="BExKG5KSNA0HLNSB38O534SVSW3L" hidden="1">#REF!</definedName>
    <definedName name="BExKHJRZPOAAYWTXC8WANK0L3XCO" hidden="1">#REF!</definedName>
    <definedName name="BExKHMH2B8OT8TU7L1QE26IBQ8FS" hidden="1">#REF!</definedName>
    <definedName name="BExKHU455ZH5GKG6E2QGSHXSSD09" hidden="1">#REF!</definedName>
    <definedName name="BExKIWXB61X2ZFKEM516HYN09OMX" hidden="1">#REF!</definedName>
    <definedName name="BExKK0C1XGFVNDIKCWYAR98RG9OK" hidden="1">#REF!</definedName>
    <definedName name="BExKLLA4GE53GR94DWBMDFMYAB05" hidden="1">#REF!</definedName>
    <definedName name="BExKM87GLBXV13KUPDU4NIA7Y5NQ" hidden="1">#REF!</definedName>
    <definedName name="BExKMG5F5P8TUG5A0TI9SI8E5JLV" hidden="1">#REF!</definedName>
    <definedName name="BExKOLH0512OR3NJN08UMM9EAM0W" hidden="1">#REF!</definedName>
    <definedName name="BExKOR0J3AHVLAIKDV88C0WQFNRO" hidden="1">#REF!</definedName>
    <definedName name="BExKPASNFSJMGKE8NVFL5X8LR6X1" hidden="1">#REF!</definedName>
    <definedName name="BExKPKZHYYPCAGJ5HQ0DW3TH7SAT" hidden="1">#REF!</definedName>
    <definedName name="BExKQUOUJJD11PRIRWBWSYL57F0B" hidden="1">#REF!</definedName>
    <definedName name="BExKQUU5QA10KXLVN9WW0YRWN457" hidden="1">#REF!</definedName>
    <definedName name="BExKR26LEB6FSIZVDUIG998JIFAA" hidden="1">#REF!</definedName>
    <definedName name="BExKSG8FV6NDQ12FX8MPCQLA3PBG" hidden="1">#REF!</definedName>
    <definedName name="BExKSNVJDEDLE2Q90VVIDP2677MI" hidden="1">#REF!</definedName>
    <definedName name="BExKSXM32YE7WZK4GITMNNVQYK3J" hidden="1">#REF!</definedName>
    <definedName name="BExKV56NZ8EC9WR0KVHOW1TV9N6M" hidden="1">#REF!</definedName>
    <definedName name="BExKVK65NA9FIMJY42CZTL6KPB1U" hidden="1">#REF!</definedName>
    <definedName name="BExKVMV9AEIU94QDY3F6PRZJNG39" hidden="1">#REF!</definedName>
    <definedName name="BExKW3Y92HZEVAZWX06TJ9355384" hidden="1">#REF!</definedName>
    <definedName name="BExM995RT6RGZQ9UK3AJ9LM2BCZX" hidden="1">#REF!</definedName>
    <definedName name="BExMBJQ8ICWUWKP68CPPYASWUN4E" hidden="1">#REF!</definedName>
    <definedName name="BExMC1PMJS9R7QEPMHKS0NIDNOFY" hidden="1">#REF!</definedName>
    <definedName name="BExMD89QIOU6JY2D1UKA7M26M80B" hidden="1">#REF!</definedName>
    <definedName name="BExMDFM170RLAP1NOWSXEMXARNZ0" hidden="1">#REF!</definedName>
    <definedName name="BExMDH3YAZD1RLELE7M26FTF7SV5" hidden="1">#REF!</definedName>
    <definedName name="BExMDUFZSAL97ZXAJXGOSGNMZQ41" hidden="1">#REF!</definedName>
    <definedName name="BExME9A6MTZX1393DHZYMZQQSIUZ" hidden="1">#REF!</definedName>
    <definedName name="BExME9KY0V8VJS19ZKMR22YVGZUX" hidden="1">#REF!</definedName>
    <definedName name="BExMEMGXPZSX6ZTYL39EP1MYZEWK" hidden="1">#REF!</definedName>
    <definedName name="BExMEYLTMI0OCLSFH9PG9XZYJI0Y" hidden="1">#REF!</definedName>
    <definedName name="BExMFTBORCDR83T5QYG04CHDA3E3" hidden="1">#REF!</definedName>
    <definedName name="BExMFW6A041ITRTYGVLWTC1EYHTU" hidden="1">#REF!</definedName>
    <definedName name="BExMGFCMMQLDT07FIN1OYG7U8N1T" hidden="1">#REF!</definedName>
    <definedName name="BExMH317MZHXQF08DPNEV321PI0M" hidden="1">#REF!</definedName>
    <definedName name="BExMH3XEHZLKC3266GTFKG5WKM0L" hidden="1">#REF!</definedName>
    <definedName name="BExMKDV2AKHPQECHKDHPABXDEQV5" hidden="1">#REF!</definedName>
    <definedName name="BExMLI0NYX7946LFCDG136PHZCVH" hidden="1">#REF!</definedName>
    <definedName name="BExMLTPGZCDCEXCV9I173UCVJXSW" hidden="1">#REF!</definedName>
    <definedName name="BExMMT801NP1I1628IFWJDTTLXY2" hidden="1">#REF!</definedName>
    <definedName name="BExMOYUBIL8WGYY0EMIMB3J05GVI" hidden="1">#REF!</definedName>
    <definedName name="BExMPDZ9DAO9PPXPLKS8XWZBSO4F" hidden="1">#REF!</definedName>
    <definedName name="BExMQB3G76098LOWKE1MHMYROQTC" hidden="1">#REF!</definedName>
    <definedName name="BExO52QY0WRQ2VKQQ980SF8S62Y1" hidden="1">#REF!</definedName>
    <definedName name="BExO7R3R22P95JHI70DMJ1ZILP3F" hidden="1">#REF!</definedName>
    <definedName name="BExO8TBCKMDSPONJIBH8YZ1L224J" hidden="1">#REF!</definedName>
    <definedName name="BExO93SZ82LERATPWVTA62BAQQYF" hidden="1">#REF!</definedName>
    <definedName name="BExOBBTOD2ZW5HUVUK0ZJHN21OK0" hidden="1">#REF!</definedName>
    <definedName name="BExOC0P6VWRPK33VR3X86F7MV8S0" hidden="1">#REF!</definedName>
    <definedName name="BExOD8WLOETWE7NEBBTM1S2VZFK6" hidden="1">#REF!</definedName>
    <definedName name="BExODAEJJGZDHRQOC05X43TZH630" hidden="1">#REF!</definedName>
    <definedName name="BExODBAW59S6T7KPEMO7F4EYC5F1" hidden="1">#REF!</definedName>
    <definedName name="BExOEYCAL8KM3VDG4H21LLPCXJGM" hidden="1">#REF!</definedName>
    <definedName name="BExOGEN0C5WQZXVJJVASPCKTFDVF" hidden="1">#REF!</definedName>
    <definedName name="BExOGMVUNE8SNQO9YK1T1K1FG1X3" hidden="1">#REF!</definedName>
    <definedName name="BExOGSVM0FKAK4Z4EV2ELSSOGT9K" hidden="1">#REF!</definedName>
    <definedName name="BExOHDK1WJFHNJBRDFZSSCCCXQJB" hidden="1">#REF!</definedName>
    <definedName name="BExOIHPRIZWRO9M5UR06YCG1187S" hidden="1">#REF!</definedName>
    <definedName name="BExOJA6SFCC5BE1YHLWLT3MHAXFW" hidden="1">#REF!</definedName>
    <definedName name="BExOKXDNJ8W1WVKP54HLQD3FEIHV" hidden="1">#REF!</definedName>
    <definedName name="BExOL32MM12201L2PNM4MHC0GIAR" hidden="1">#REF!</definedName>
    <definedName name="BExOLKR2377X900V4JGUMD9SZK37" hidden="1">#REF!</definedName>
    <definedName name="BExOM31EZJWCWR2G3KFDUC0QLMR3" hidden="1">#REF!</definedName>
    <definedName name="BExOM7ZC3N7KPGK2UEA488HGQ1XV" hidden="1">#REF!</definedName>
    <definedName name="BExON53JIUPI2N5KYKX07OE9XVSS" hidden="1">#REF!</definedName>
    <definedName name="BExOO1M407DVW7MB37GQT8LYHFW9" hidden="1">#REF!</definedName>
    <definedName name="BExOOJQYX1D3FC6CCT9KHKL8L3DZ" hidden="1">#REF!</definedName>
    <definedName name="BExQ3EUGIDKON27CD7VAGPO38OG1" hidden="1">#REF!</definedName>
    <definedName name="BExQ404I92WBL186FTDW6HW6MPES" hidden="1">#REF!</definedName>
    <definedName name="BExQ7ZTWMSXIKEBDGN5PNKYBPPH1" hidden="1">#REF!</definedName>
    <definedName name="BExQ8CPTYSNF5F0A55M3GDLS8LWX" hidden="1">#REF!</definedName>
    <definedName name="BExQ8IPNSLEL9FQC5K9LOTP55NS7" hidden="1">#REF!</definedName>
    <definedName name="BExQ9KRZE9W48183D72QWGUOGF4Y" hidden="1">#REF!</definedName>
    <definedName name="BExQA197RL9XYVPZ67SZC57SC2R4" hidden="1">#REF!</definedName>
    <definedName name="BExQBJ7C4PP6SGCK3VOF59QI33XO" hidden="1">#REF!</definedName>
    <definedName name="BExQBZZKCSU0GDBO84689SF629S8" hidden="1">#REF!</definedName>
    <definedName name="BExQCT25M6PSWWZ80RDSR8KRTFWR" hidden="1">#REF!</definedName>
    <definedName name="BExQD7LDQ2HK3AB2LIRP4VKT2TR5" hidden="1">#REF!</definedName>
    <definedName name="BExQDF358QKYC5GN5UM4H9QMRO57" hidden="1">#REF!</definedName>
    <definedName name="BExQEVDUAWWC17V6YEJNU4PZV7TI" hidden="1">#REF!</definedName>
    <definedName name="BExQFDD8AMSM81VJ7C5J1PL081ZA" hidden="1">#REF!</definedName>
    <definedName name="BExQG9A8FDEJT47C3G2G4X9H3HJ3" hidden="1">#REF!</definedName>
    <definedName name="BExQGGRZ9PU4DLCW6LIRFFW7K8SB" hidden="1">#REF!</definedName>
    <definedName name="BExQGNIMU06R7XOZP0G4A4JF3PQU" hidden="1">#REF!</definedName>
    <definedName name="BExQHAW8VHKS49T51EGMDEFC81DR" hidden="1">#REF!</definedName>
    <definedName name="BExQKLA0B915G11EYP0LGKQB8ODL" hidden="1">#REF!</definedName>
    <definedName name="BExQLG5AXCWH6GNFB7S4E9NC0XD8" hidden="1">#REF!</definedName>
    <definedName name="BExRYKGHJYFMG3OBTPAS9UNL5J15" hidden="1">#REF!</definedName>
    <definedName name="BExRZ0CBUNTQNDTMSP8907Z8IF0K" hidden="1">#REF!</definedName>
    <definedName name="BExRZ0N3FY8C4LE3YPIZQIR4508K" hidden="1">#REF!</definedName>
    <definedName name="BExRZSIJUZLUM5HUXHG88BHOLJ7H" hidden="1">#REF!</definedName>
    <definedName name="BExS00WO0YBHHO9HE5UL1UQVAUO1" hidden="1">#REF!</definedName>
    <definedName name="BExS1UZKA34PAKDSTYYUBNIR4MXF" hidden="1">#REF!</definedName>
    <definedName name="BExS2IILHQJOER4TPQKFM1V75VCM" hidden="1">#REF!</definedName>
    <definedName name="BExS3KFF56GPO2J7TIZ6M5SFJEOG" hidden="1">#REF!</definedName>
    <definedName name="BExS3MTPQB1ASW6W43WV8A1SO24G" hidden="1">#REF!</definedName>
    <definedName name="BExS5ECY78OQP7LJF2PSKE3N2FZO" hidden="1">#REF!</definedName>
    <definedName name="BExS5O3P3VBTXVHEQLBJJTZ44X5E" hidden="1">#REF!</definedName>
    <definedName name="BExS6N5XZTR2P0ABPVQHL0D4FBLS" hidden="1">#REF!</definedName>
    <definedName name="BExS87YIXR3FSLSC8E4XR6RYTRUN" hidden="1">#REF!</definedName>
    <definedName name="BExS8W34H5WAAGKWSE2I4C1I6104" hidden="1">#REF!</definedName>
    <definedName name="BExS9EILFQPGCOS09DV3TPIILJKO" hidden="1">#REF!</definedName>
    <definedName name="BExS9EILXG8QHHMVBQ51THPGVRC9" hidden="1">#REF!</definedName>
    <definedName name="BExS9Y5A923VPLNU383NPTZCMFLK" hidden="1">#REF!</definedName>
    <definedName name="BExSA2SKTP0TBP4IZ9WSU8O9B6XG" hidden="1">#REF!</definedName>
    <definedName name="BExSAS49U4EAIIC6K381GNCFG2Q7" hidden="1">#REF!</definedName>
    <definedName name="BExSAVKEF8BPDO60U394EW42ASGF" hidden="1">#REF!</definedName>
    <definedName name="BExSBGE6R3N7T3CT30TA30O65RJY" hidden="1">#REF!</definedName>
    <definedName name="BExSDBTP6MPL3CYZZVG8A6AP47KH" hidden="1">#REF!</definedName>
    <definedName name="BExSH3L8ZU7A9TMERVFAUSWAI7HD" hidden="1">#REF!</definedName>
    <definedName name="BExSH6VY0236P5YAREUQ5PG9MV6R" hidden="1">#REF!</definedName>
    <definedName name="BExSH9A9LGHAMMVAUTWYJ7O4I5II" hidden="1">#REF!</definedName>
    <definedName name="BExTU9JSAV2531V5PLTFMW5PLVMP" hidden="1">#REF!</definedName>
    <definedName name="BExTW0C5M3IHIGFCS6DO31ROJDSV" hidden="1">#REF!</definedName>
    <definedName name="BExTXXF2E0CXNIMDX872LQ83S98O" hidden="1">#REF!</definedName>
    <definedName name="BExU0FBTXHHGM40O8TBAOH806RGX" hidden="1">#REF!</definedName>
    <definedName name="BExU0PIOWVFSB05GOVM1N13YP4AV" hidden="1">#REF!</definedName>
    <definedName name="BExU3DVHUU5IWSYXA8LYY9J6QOJB" hidden="1">#REF!</definedName>
    <definedName name="BExU5B96IA3VVRLACDM35XFC0QYY" hidden="1">#REF!</definedName>
    <definedName name="BExU5T331OMXVAQHGORJ5T6ZXTYQ" hidden="1">#REF!</definedName>
    <definedName name="BExU7OTEEIFPZNZ7G4E88SL0UMDX" hidden="1">#REF!</definedName>
    <definedName name="BExU8K4TIBBKCG98MZWSMZ2YRLKZ" hidden="1">#REF!</definedName>
    <definedName name="BExU93WXV10E2NUUNA12YIITLX4W" hidden="1">#REF!</definedName>
    <definedName name="BExUABIPZWYZ1QAOWL7313YI3GMH" hidden="1">#REF!</definedName>
    <definedName name="BExUB33EBJ0X2C87S737A15786Y1" hidden="1">#REF!</definedName>
    <definedName name="BExUF21WPW72ZWEVF6KS5K1TAPJV" hidden="1">#REF!</definedName>
    <definedName name="BExVQBDLSADDXHKCYZD30A70YYOV" hidden="1">#REF!</definedName>
    <definedName name="BExVRJA8N4HQXJOAGF74DJ6ID7C0" hidden="1">#REF!</definedName>
    <definedName name="BExVRSFEVELSL81MBS07OHQFJGF3" hidden="1">#REF!</definedName>
    <definedName name="BExVRSVI383MR6YMJKZG6SJCCOR7" hidden="1">#REF!</definedName>
    <definedName name="BExVSBWQZ595EUUKM647FCG81PNC" hidden="1">#REF!</definedName>
    <definedName name="BExVSVU74D4UHM1EE8M7XKH475QK" hidden="1">#REF!</definedName>
    <definedName name="BExVTE9NXE7WTQ5M5U533PZQ8B72" hidden="1">#REF!</definedName>
    <definedName name="BExVUEDVBJDA9ZSRBB69T0Q1DAPC" hidden="1">#REF!</definedName>
    <definedName name="BExVV7R3Q55HP3I9G68BGJUKNWJJ" hidden="1">#REF!</definedName>
    <definedName name="BExVVIJJ54QBOTP6Q5ACFTY4O2VE" hidden="1">#REF!</definedName>
    <definedName name="BExVVSA3NHNSPJCX2NHRAYFGVW6O" hidden="1">#REF!</definedName>
    <definedName name="BExVX0MYY63UM714QLGCV0504A2Q" localSheetId="0" hidden="1">[1]ZQBC_REG_02_08!#REF!</definedName>
    <definedName name="BExVX0MYY63UM714QLGCV0504A2Q" hidden="1">[1]ZQBC_REG_02_08!#REF!</definedName>
    <definedName name="BExVXGDI0UOWJZ7LAFUH458STFOM" hidden="1">#REF!</definedName>
    <definedName name="BExW09IRXJACALU2LJ4F1PP8FNGU" hidden="1">#REF!</definedName>
    <definedName name="BExW0CYYGF0EIC4A3FJ80OX6GA1D" hidden="1">#REF!</definedName>
    <definedName name="BExW0ERIW7MD891SN4ESTO8V7WND" hidden="1">#REF!</definedName>
    <definedName name="BExW0KLYZY3Q4XDYK76ZJ8T7T6A3" hidden="1">#REF!</definedName>
    <definedName name="BExW1KKQQUOA71WIDBKWAHFJCH4E" hidden="1">#REF!</definedName>
    <definedName name="BExW3UOY6B5HLIX3ZQA7XCUJXH5C" hidden="1">#REF!</definedName>
    <definedName name="BExW5MZ9LCOOHDPGAP9C9PAFTZL4" hidden="1">#REF!</definedName>
    <definedName name="BExW6JN5IU0E7FU9O1KD1O9U6HO3" hidden="1">#REF!</definedName>
    <definedName name="BExW6P1D4DP1W0DR7LN7CYMEE0L3" hidden="1">#REF!</definedName>
    <definedName name="BExW6Q8IQOH4HISK9RWBFV69T8CM" hidden="1">#REF!</definedName>
    <definedName name="BExW740UQ31HQ06SPMCQUZNBOT6R" hidden="1">#REF!</definedName>
    <definedName name="BExW740UYMAD6KONPKO9C54TNQ48" hidden="1">#REF!</definedName>
    <definedName name="BExW77X54W95TY08XO8JZN3N4TA9" hidden="1">#REF!</definedName>
    <definedName name="BExW7GRBCUY0T3PHXMG3WZWM6AH7" hidden="1">#REF!</definedName>
    <definedName name="BExW7XE8YORV5U9YS6JJHXEK4EZL" localSheetId="0" hidden="1">[1]ZQBC_REG_02_08!#REF!</definedName>
    <definedName name="BExW7XE8YORV5U9YS6JJHXEK4EZL" hidden="1">[1]ZQBC_REG_02_08!#REF!</definedName>
    <definedName name="BExXMHURO2ILR6OSP9X9MTDZEJG3" hidden="1">#REF!</definedName>
    <definedName name="BExXO7W9I31XCAGOMJ78WY3VKB2L" hidden="1">#REF!</definedName>
    <definedName name="BExXQXLI8TDGP7JJ9TJL46VQN221" hidden="1">#REF!</definedName>
    <definedName name="BExXRI4HWZLNIQL25XMAR3DJRSOR" hidden="1">#REF!</definedName>
    <definedName name="BExXS3JVBAGUVBOWZPVFU7H7AWWO" hidden="1">#REF!</definedName>
    <definedName name="BExXTHGB6H9QEFOTMTUYBR92U97B" hidden="1">#REF!</definedName>
    <definedName name="BExXTN5AQJNBGKA3WQUIU6YUEPV4" hidden="1">#REF!</definedName>
    <definedName name="BExXTOSJ6KXI5G39YESWA22BMQ4W" hidden="1">#REF!</definedName>
    <definedName name="BExXUR0B78KK4A9EKD6J2EGZSLV5" hidden="1">#REF!</definedName>
    <definedName name="BExXV5P0F25GGHB05VV24CHATLO1" hidden="1">#REF!</definedName>
    <definedName name="BExXVIVRDQP1TVL82ARPY8NU7L4D" hidden="1">#REF!</definedName>
    <definedName name="BExXWZH2WDU5PY25RYVE874AVWH4" hidden="1">#REF!</definedName>
    <definedName name="BExXX67XRSSJPVXF6MQ2SFIGN4Y7" hidden="1">#REF!</definedName>
    <definedName name="BExXXG3ZOCBXIAAIZVCSP0WU65PV" hidden="1">#REF!</definedName>
    <definedName name="BExXY913GRTBM5NJHI491SHLI4LP" hidden="1">#REF!</definedName>
    <definedName name="BExXZNDLYG13GZI4BZC2R95WEK07" hidden="1">#REF!</definedName>
    <definedName name="BExXZRQ50KDKQHNGXAIRR8PF7G5Q" hidden="1">#REF!</definedName>
    <definedName name="BExY2N4EY1DZ4L35N43GM0IB2VPK" hidden="1">#REF!</definedName>
    <definedName name="BExY3MMWXIQSTJWDYYFN0TA1A1SH" hidden="1">#REF!</definedName>
    <definedName name="BExY68W65TVGJYVP88U94OZJXW92" hidden="1">#REF!</definedName>
    <definedName name="BExZKR3VJ576YAUQN076B93KO59K" hidden="1">#REF!</definedName>
    <definedName name="BExZKU92AO3Y1O0ER3PXE4B2I6RI" hidden="1">#REF!</definedName>
    <definedName name="BExZKUJTD6LL7UXH2TZWJEBIWBK9" hidden="1">#REF!</definedName>
    <definedName name="BExZLPV9SS22Q89NOAAPH4KE2NCI" hidden="1">#REF!</definedName>
    <definedName name="BExZM4US2DP7QFX3MP7L50SP2XOL" hidden="1">#REF!</definedName>
    <definedName name="BExZNQZT1LW9775RO9TLV3BRMJ10" hidden="1">#REF!</definedName>
    <definedName name="BExZO1C4DMHFFBZNZODSP4ZX7HD7" hidden="1">#REF!</definedName>
    <definedName name="BExZO99Z8LFFE2OU6KR3GU66ZU0M" hidden="1">#REF!</definedName>
    <definedName name="BExZP1QYR0G4BE2GNX7T40PRUWTE" hidden="1">#REF!</definedName>
    <definedName name="BExZPIOHX3ABCG2YJAIMI6N5FSPL" hidden="1">#REF!</definedName>
    <definedName name="BExZSGRVHGXOEDFDQC17GK8OZV7P" hidden="1">#REF!</definedName>
    <definedName name="BExZTDQR50ZLG9SHW463LMV4I9EF" hidden="1">#REF!</definedName>
    <definedName name="BExZTUZ96GGOOTAQJ1EXWAKRHOBY" hidden="1">#REF!</definedName>
    <definedName name="BExZWW2CJYV8V7QB41EBGP2YM5OG" hidden="1">#REF!</definedName>
    <definedName name="BExZXDLHT6EX4OUX2SOHWODQ9KYG" hidden="1">#REF!</definedName>
    <definedName name="BExZXIP1B5HNFGA7PQFHUGX95789" hidden="1">#REF!</definedName>
    <definedName name="BExZXIZTS8GLF0ST0UI7OYJ03SUP" hidden="1">#REF!</definedName>
    <definedName name="BExZYDPO844NEHFICNS2ASEB40T4" hidden="1">#REF!</definedName>
    <definedName name="BExZZ3HGNEG3YX1H9M9DVR5C2JO2" hidden="1">#REF!</definedName>
  </definedNames>
  <calcPr calcId="152511"/>
</workbook>
</file>

<file path=xl/calcChain.xml><?xml version="1.0" encoding="utf-8"?>
<calcChain xmlns="http://schemas.openxmlformats.org/spreadsheetml/2006/main">
  <c r="C7" i="2" l="1"/>
  <c r="C6" i="2"/>
  <c r="C5" i="2"/>
  <c r="B7" i="2" l="1"/>
  <c r="B5" i="2"/>
  <c r="B6" i="2"/>
  <c r="C4" i="2" l="1"/>
  <c r="C3" i="2" s="1"/>
  <c r="O52" i="1" l="1"/>
  <c r="O55" i="1" s="1"/>
  <c r="D4" i="2"/>
  <c r="E4" i="2"/>
  <c r="B4" i="2"/>
  <c r="B3" i="2" s="1"/>
  <c r="O35" i="1"/>
  <c r="Q34" i="1"/>
  <c r="Q35" i="1" s="1"/>
  <c r="Q52" i="1" s="1"/>
  <c r="Q55" i="1" s="1"/>
  <c r="P34" i="1"/>
  <c r="P35" i="1" s="1"/>
  <c r="P52" i="1" s="1"/>
  <c r="P55" i="1" s="1"/>
  <c r="O53" i="1"/>
  <c r="P51" i="1"/>
  <c r="Q51" i="1"/>
  <c r="O54" i="1"/>
  <c r="Q53" i="1"/>
  <c r="Q54" i="1" s="1"/>
  <c r="P53" i="1"/>
  <c r="P54" i="1" s="1"/>
  <c r="O34" i="1"/>
  <c r="O51" i="1"/>
  <c r="E3" i="2" l="1"/>
  <c r="D3" i="2"/>
  <c r="H11" i="1"/>
  <c r="L11" i="1"/>
  <c r="J11" i="1"/>
  <c r="L9" i="1"/>
  <c r="J9" i="1"/>
  <c r="H9" i="1"/>
  <c r="L35" i="1"/>
  <c r="J35" i="1"/>
  <c r="H35" i="1"/>
  <c r="H8" i="1" l="1"/>
  <c r="L34" i="1"/>
  <c r="K34" i="1"/>
  <c r="J34" i="1"/>
  <c r="I34" i="1"/>
  <c r="H34" i="1"/>
  <c r="O11" i="1" s="1"/>
  <c r="P11" i="1" s="1"/>
  <c r="G34" i="1"/>
  <c r="F34" i="1"/>
  <c r="L13" i="1"/>
  <c r="L7" i="1" s="1"/>
  <c r="L6" i="1" s="1"/>
  <c r="K13" i="1"/>
  <c r="J13" i="1"/>
  <c r="I13" i="1"/>
  <c r="H13" i="1"/>
  <c r="H7" i="1" s="1"/>
  <c r="G13" i="1"/>
  <c r="F13" i="1"/>
  <c r="F7" i="1" s="1"/>
  <c r="F6" i="1" s="1"/>
  <c r="L8" i="1"/>
  <c r="K8" i="1"/>
  <c r="J8" i="1"/>
  <c r="I8" i="1"/>
  <c r="I7" i="1" s="1"/>
  <c r="I6" i="1" s="1"/>
  <c r="G8" i="1"/>
  <c r="F8" i="1"/>
  <c r="K7" i="1"/>
  <c r="K6" i="1" s="1"/>
  <c r="J7" i="1"/>
  <c r="J6" i="1" s="1"/>
  <c r="G7" i="1"/>
  <c r="G6" i="1" s="1"/>
  <c r="E8" i="1"/>
  <c r="E13" i="1"/>
  <c r="E7" i="1" s="1"/>
  <c r="E34" i="1"/>
  <c r="H6" i="1" l="1"/>
  <c r="E6" i="1"/>
</calcChain>
</file>

<file path=xl/sharedStrings.xml><?xml version="1.0" encoding="utf-8"?>
<sst xmlns="http://schemas.openxmlformats.org/spreadsheetml/2006/main" count="129" uniqueCount="117">
  <si>
    <t>latos</t>
  </si>
  <si>
    <t>Nr.p.k.</t>
  </si>
  <si>
    <t>1000 - 9000</t>
  </si>
  <si>
    <t>1000 - 4000; 6000 - 7000</t>
  </si>
  <si>
    <t>Uzturēšanas izdevumi</t>
  </si>
  <si>
    <t>1000 - 2000</t>
  </si>
  <si>
    <t>Kārtējie izdevumi</t>
  </si>
  <si>
    <t xml:space="preserve">Atlīdzība </t>
  </si>
  <si>
    <t xml:space="preserve">   Atalgojums</t>
  </si>
  <si>
    <t>Preces un pakalpojumi</t>
  </si>
  <si>
    <t>Procentu izdevumi</t>
  </si>
  <si>
    <t>3000; 6000</t>
  </si>
  <si>
    <t>Subsīdijas, dotācijas un sociālie pabalsti</t>
  </si>
  <si>
    <t>Subsīdijas un dotācijas</t>
  </si>
  <si>
    <t>Sociālie pabalsti</t>
  </si>
  <si>
    <t>7600 - 7700</t>
  </si>
  <si>
    <t> Starptautiskā sadarbība</t>
  </si>
  <si>
    <t>Uzturēšanas izdevumu transferti</t>
  </si>
  <si>
    <t> Valsts budžeta uzturēšanas izdevumu transferti</t>
  </si>
  <si>
    <t> 7120</t>
  </si>
  <si>
    <t xml:space="preserve">   Valsts budžeta uzturēšanas izdevumu transferti no valsts pamatbudžeta uz valsts speciālo budžetu</t>
  </si>
  <si>
    <t xml:space="preserve">   Valsts budžeta uzturēšanas izdevumu transferti no valsts pamatbudžeta uz valsts pamatbudžetu</t>
  </si>
  <si>
    <t xml:space="preserve">      Valsts budžeta uzturēšanas izdevumu transferti no valsts pamatbudžeta dotācijas no vispārējiem ieņēmumiem uz valsts pamatbudžetu</t>
  </si>
  <si>
    <t xml:space="preserve">      Valsts budžeta uzturēšanas izdevumu transferti no valsts pamatbudžeta ārvalstu finanšu palīdzības līdzekļiem uz valsts pamatbudžetu</t>
  </si>
  <si>
    <t>5000; 9000</t>
  </si>
  <si>
    <t>Kapitālie izdevumi</t>
  </si>
  <si>
    <t>Pamatkapitāla veidošana</t>
  </si>
  <si>
    <t xml:space="preserve">   Valsts budžeta kapitālo izdevumu transferti </t>
  </si>
  <si>
    <t> 9120</t>
  </si>
  <si>
    <t xml:space="preserve">   Atmaksa valsts budžetā par veiktajiem kapitālajiem izdevumiem </t>
  </si>
  <si>
    <t xml:space="preserve">Kārtējie maksājumi Eiropas Savienības budžetā un starptautiskā sadarbība </t>
  </si>
  <si>
    <t> Kārtējie maksājumi Eiropas Savienības budžetā</t>
  </si>
  <si>
    <t>7100 - 7500; 7800</t>
  </si>
  <si>
    <t> 7139</t>
  </si>
  <si>
    <t> Pārējie valsts budžeta uzturēšanas izdevumu transferti no valsts pamatbudžeta uz valsts pamatbudžetu</t>
  </si>
  <si>
    <t>Valsts budžeta uzturēšanas izdevumu transferti citiem budžetiem noteiktam mērķim</t>
  </si>
  <si>
    <t> 7310</t>
  </si>
  <si>
    <t>Valsts budžeta uzturēšanas izdevumu transferti pašvaldībām noteiktam mērķim</t>
  </si>
  <si>
    <t> 7320</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</si>
  <si>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</si>
  <si>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atvasinātajām publiskajām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</si>
  <si>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</si>
  <si>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</si>
  <si>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atvasinātajām publiskajām personām un budžeta nefinansētajām iestādēm</t>
  </si>
  <si>
    <t>Atmaksa valsts budžetā par veiktiem uzturēšanas izdevumiem</t>
  </si>
  <si>
    <t>Kapitālo izdevumu transferti</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</si>
  <si>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</si>
  <si>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</si>
  <si>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</si>
  <si>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</si>
  <si>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 9510</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</si>
  <si>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</si>
  <si>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</si>
  <si>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atvasinātajām publiskajām personām un budžeta nefinansētām iestādēm noteiktam mērķim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</si>
  <si>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</si>
  <si>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</si>
  <si>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atvasinātajām publiskajām personām un budžeta nefinansētām iestādēm</t>
  </si>
  <si>
    <r>
      <t>Līdzekļu piešķiršanas ietekme</t>
    </r>
    <r>
      <rPr>
        <sz val="10"/>
        <color indexed="8"/>
        <rFont val="Times New Roman"/>
        <family val="1"/>
      </rPr>
      <t xml:space="preserve"> (norāda sabiedrības grupas, kas tiks ietekmētas u.c.)</t>
    </r>
  </si>
  <si>
    <t>Minis-
trijas kods</t>
  </si>
  <si>
    <t>2013 papildu pieprasījums (pret MK 17.04.12. pamatā apstiprināto bāzi)</t>
  </si>
  <si>
    <t>2014 papildu pieprasījums (pret MK 17.04.12. pamatā apstiprināto bāzi)</t>
  </si>
  <si>
    <t>2015 papildu pieprasījums (pret MK 17.04.12. pamatā apstiprināto bāzi)</t>
  </si>
  <si>
    <t xml:space="preserve">Rezultatīvais rādītājs (ja iespējams definēt): …………… …………… </t>
  </si>
  <si>
    <t xml:space="preserve">Līdzekļu izlietošanas mērķis, plānotās aktivitātes un pasākumi, kas nodrošina mērķa sasniegšanu </t>
  </si>
  <si>
    <t>Cita būtiska informācija</t>
  </si>
  <si>
    <r>
      <t xml:space="preserve">Izdevumu palielināšanas ietekme uz valsts budžeta ieņēmumiem </t>
    </r>
    <r>
      <rPr>
        <sz val="10"/>
        <color indexed="8"/>
        <rFont val="Times New Roman"/>
        <family val="1"/>
      </rPr>
      <t>(ja ir, tad norāda indikatīvu ieņēmumu prognozi)</t>
    </r>
  </si>
  <si>
    <r>
      <rPr>
        <b/>
        <sz val="10"/>
        <color indexed="8"/>
        <rFont val="Times New Roman"/>
        <family val="1"/>
      </rPr>
      <t>Ietekme uz normatīvajiem aktiem</t>
    </r>
    <r>
      <rPr>
        <sz val="10"/>
        <color indexed="8"/>
        <rFont val="Times New Roman"/>
        <family val="1"/>
      </rPr>
      <t xml:space="preserve"> (likumi un citi normatīvie akti, kas līdzekļu piešķiršanas/ nepiešķiršanas gadījumā jāgroza, indikatīvs grozījumu spēkā stāšanās datums)</t>
    </r>
  </si>
  <si>
    <t>Sabiedrības grupa/grupas, kas tiks ietekmētas</t>
  </si>
  <si>
    <t>2012 plāns 
(apstiprināts 29.12.11.)*</t>
  </si>
  <si>
    <t>izmaiņas saskaņā ar FM rīkojumiem
 (līdz 01.05.12.)*</t>
  </si>
  <si>
    <t>Prioritārs pasākums/
 EKK nosaukums/ 
rezultatīvais rādītājs</t>
  </si>
  <si>
    <t>Programmas (apakšprogrammas), no kuras plānots finansēt pasākumu, kods un nosaukums/ EKK kods</t>
  </si>
  <si>
    <r>
      <t xml:space="preserve">      Valsts budžeta kapitālo izdevumu transferti </t>
    </r>
    <r>
      <rPr>
        <b/>
        <sz val="10"/>
        <rFont val="Times New Roman"/>
        <family val="1"/>
      </rPr>
      <t xml:space="preserve"> </t>
    </r>
    <r>
      <rPr>
        <sz val="10"/>
        <rFont val="Times New Roman"/>
        <family val="1"/>
      </rPr>
      <t>no valsts pamatbudžeta uz valsts speciālo budžetu</t>
    </r>
  </si>
  <si>
    <r>
      <t xml:space="preserve">      Valsts budžeta kapitālo izdevumu transferti </t>
    </r>
    <r>
      <rPr>
        <b/>
        <sz val="10"/>
        <rFont val="Times New Roman"/>
        <family val="1"/>
      </rPr>
      <t xml:space="preserve"> </t>
    </r>
    <r>
      <rPr>
        <sz val="10"/>
        <rFont val="Times New Roman"/>
        <family val="1"/>
      </rPr>
      <t>no valsts pamatbudžeta uz valsts pamatbudžetu</t>
    </r>
  </si>
  <si>
    <r>
      <rPr>
        <b/>
        <sz val="10"/>
        <color indexed="8"/>
        <rFont val="Times New Roman"/>
        <family val="1"/>
      </rPr>
      <t>Atbilstība</t>
    </r>
    <r>
      <rPr>
        <sz val="10"/>
        <color indexed="8"/>
        <rFont val="Times New Roman"/>
        <family val="1"/>
      </rPr>
      <t xml:space="preserve"> Valdības deklarācijā uzrādītajiem uzdevumiem, Nacionālā attīstības plāna 2014.-2020.gadam prioritāšu pamatojuma ziņojumam (MK 20.03.12. prot.Nr.16, 37.</t>
    </r>
    <r>
      <rPr>
        <sz val="10"/>
        <color indexed="8"/>
        <rFont val="Times New Roman"/>
        <family val="1"/>
        <charset val="186"/>
      </rPr>
      <t>§</t>
    </r>
    <r>
      <rPr>
        <sz val="8.5"/>
        <color indexed="8"/>
        <rFont val="Times New Roman"/>
        <family val="1"/>
      </rPr>
      <t>)</t>
    </r>
    <r>
      <rPr>
        <sz val="10"/>
        <color indexed="8"/>
        <rFont val="Times New Roman"/>
        <family val="1"/>
      </rPr>
      <t xml:space="preserve">  vai Valsts aizsardzības koncepcijai, likumiem un citiem normatīvajiem aktiem (norādīt  konkrētu dokumenta nosaukumu, pieņemšanas datumu, citēt konkrētu pantu, punktu utt.)</t>
    </r>
  </si>
  <si>
    <t>Izdevumi - kopā**</t>
  </si>
  <si>
    <t>ES nosacījumu ievērošana (direktīvas, regulas u.c.)</t>
  </si>
  <si>
    <t>2013 bāze
(MK pamatā apstiprināta 17.04.12.)*</t>
  </si>
  <si>
    <t>2014 bāze
(MK pamatā apstiprināta 17.04.12.)*</t>
  </si>
  <si>
    <t>2015 bāze
(MK pamatā apstiprināta 17.04.12.)*</t>
  </si>
  <si>
    <r>
      <rPr>
        <b/>
        <sz val="10"/>
        <color indexed="8"/>
        <rFont val="Times New Roman"/>
        <family val="1"/>
      </rPr>
      <t>Finansēšanas alternatīvas</t>
    </r>
    <r>
      <rPr>
        <sz val="10"/>
        <color indexed="8"/>
        <rFont val="Times New Roman"/>
        <family val="1"/>
      </rPr>
      <t xml:space="preserve"> (iespējams finansēt no ES/pārējās āfp līdzekļiem, u.c.)</t>
    </r>
  </si>
  <si>
    <r>
      <t xml:space="preserve">Ekonomikas ministrijas papildu pieprasījumi prioritārajiem pasākumiem 2013. - 2015.gadam
</t>
    </r>
    <r>
      <rPr>
        <sz val="12"/>
        <color indexed="8"/>
        <rFont val="Times New Roman"/>
        <family val="1"/>
      </rPr>
      <t>Ministrijas (citas centrālās valsts iestādes)</t>
    </r>
  </si>
  <si>
    <t>Būvniecības informācijas sistēmas (BIS) darbības nodrošināšana</t>
  </si>
  <si>
    <t>31.00.00  Nozares politiku veidošana un vadība</t>
  </si>
  <si>
    <r>
      <rPr>
        <b/>
        <sz val="10"/>
        <color indexed="8"/>
        <rFont val="Times New Roman"/>
        <family val="1"/>
        <charset val="186"/>
      </rPr>
      <t>Atbilst</t>
    </r>
    <r>
      <rPr>
        <sz val="10"/>
        <color indexed="8"/>
        <rFont val="Times New Roman"/>
        <family val="1"/>
      </rPr>
      <t xml:space="preserve"> Valdības deklarācijas </t>
    </r>
    <r>
      <rPr>
        <b/>
        <sz val="10"/>
        <color indexed="8"/>
        <rFont val="Times New Roman"/>
        <family val="1"/>
        <charset val="186"/>
      </rPr>
      <t>54. un 104.uzdevuma</t>
    </r>
    <r>
      <rPr>
        <sz val="10"/>
        <color indexed="8"/>
        <rFont val="Times New Roman"/>
        <family val="1"/>
      </rPr>
      <t xml:space="preserve"> izpildei paredzētajam </t>
    </r>
    <r>
      <rPr>
        <b/>
        <sz val="10"/>
        <color indexed="8"/>
        <rFont val="Times New Roman"/>
        <family val="1"/>
        <charset val="186"/>
      </rPr>
      <t>EM pasākumam 54.4. un 104.3.</t>
    </r>
    <r>
      <rPr>
        <sz val="10"/>
        <color indexed="8"/>
        <rFont val="Times New Roman"/>
        <family val="1"/>
      </rPr>
      <t xml:space="preserve"> "Nodrošināta Būvniecības informācijas sistēmas ieviešana un darbība."</t>
    </r>
  </si>
  <si>
    <t>Projekts tika īstenots Eiropas Reģionālās attīstības fonda (ERAF) 3.2.2.1.1.apakšaktivitātes „Informācijas sistēmu un elektronisko pakalpojumu attīstība” ietvaros.
2013.gadā un turpmāk nepieciešams finansējums Būvniecības informācijas sistēmas (BIS) darbības nodrošināšanai</t>
  </si>
  <si>
    <r>
      <rPr>
        <u/>
        <sz val="10"/>
        <color indexed="8"/>
        <rFont val="Times New Roman"/>
        <family val="1"/>
        <charset val="186"/>
      </rPr>
      <t>Mērķis</t>
    </r>
    <r>
      <rPr>
        <sz val="10"/>
        <color indexed="8"/>
        <rFont val="Times New Roman"/>
        <family val="1"/>
      </rPr>
      <t>: administratīvo šķēršļu mazināšana (samazināts būvniecības procedūru saskaņošanas laiks un izmaksas; novērsta informācijas dublēšanās un nepilnīgu datu reģistrācija; nodrošināta vienlaicīga piekļuve aktuālai informācijai par katru būvobjektu; atvieglots būvvalžu darbs u.c.).</t>
    </r>
  </si>
  <si>
    <t xml:space="preserve">Lietotāju grupa 1 – strādā pašvaldībās vai valsts iestādēs; Lietotāju grupa 2 – būvkomersanti, privātpersonas u.c. ar būvniecību saistītās personas, kuras nav ne valsts sektora, ne pašvaldību sektora darbinieki. 
</t>
  </si>
  <si>
    <t xml:space="preserve">10.08.1995. likums "Būvniecības likums" (2011.gada 1.decembrī Saeimā pirmajā lasījumā pieņemts Būvniecības likuma projekts, kas paredz Būvniecības informācijas sistēmas izveidi un lietošanu, šobrīd notiek priekšlikumu apkopošana uz otro lasījumu.) 05.12.2006. MK noteikumi Nr.983 "Būvniecības informācijas sistēmas noteikumi".  
</t>
  </si>
  <si>
    <t>Nodrošināta BIS sistēmas kvalitatīva darbība, nodrošināta sistēmas aktualizēšana (specifikācijas maiņa, izmaiņu izstrāde) atbilstoši normatīvo aktu, arējo sistēmu izmaiņām</t>
  </si>
  <si>
    <t>2016. gads</t>
  </si>
  <si>
    <t>2017. gads</t>
  </si>
  <si>
    <t>Rezultatīvais rādītājs</t>
  </si>
  <si>
    <t>Būvniecības informācijas sistēmas (BIS) 1. un 2. kārtas izstrāde un darbības nodrošināšana</t>
  </si>
  <si>
    <t>Nodrošināta BIS darbība.</t>
  </si>
  <si>
    <t>3 amata vietas projekta administrēšanai</t>
  </si>
  <si>
    <t>Pielikums Ministru kabineta noteikumu projekta „Būvniecības informācijas sistēmas noteikumi” sākotnējās ietekmes novērtējuma ziņojumam (anotācijai)</t>
  </si>
  <si>
    <t>Pabeigta BIS izstrāde un nodrošināta darbība</t>
  </si>
  <si>
    <t>BIS papildināšana atbilstoši jaunā būvniecības likuma prasībām</t>
  </si>
  <si>
    <t>lietotāju apmācības pašvaldību būvvaldēs</t>
  </si>
  <si>
    <t>drošības testēšana</t>
  </si>
  <si>
    <t>izstrādes uzraudzība</t>
  </si>
  <si>
    <t>BIS 4. posma pabeigšana</t>
  </si>
  <si>
    <t>BIS datu rezerves kopēšanas un uzglabāšanas pakalpojumi</t>
  </si>
  <si>
    <t>(EUR 35 930)</t>
  </si>
  <si>
    <t>1000-9000 Izdevumi - kopā</t>
  </si>
  <si>
    <t>1000-2000 Kārtējie izdevumi</t>
  </si>
  <si>
    <t xml:space="preserve">1000 Atlīdzība </t>
  </si>
  <si>
    <t>2000 Preces un pakalpojumi</t>
  </si>
  <si>
    <t>5000; 9000 Kapitālie izdevumi</t>
  </si>
  <si>
    <t>4 amata vietas projekta administrēšanai un uzturēšanai:
1 darbinieks ar mēnešalgu EUR 1380 (11. mēnešalgas grupa) un 3 darbinieki ar mēnešalgu EUR 1160 (10. mēnešalgas grupa).</t>
  </si>
  <si>
    <t>BIS uzturēšana - izmaiņu pieprasījumi programmatūras pielāgošanai atbilstoši mainītam normatīvajam aktam vai papildus funkcionalitātei no 01.01.2016-31.12.2016. (EUR 150 000); IKT aparatūra - serveriekārtas (EUR 50 000)</t>
  </si>
  <si>
    <t>BIS uzturēšana - izmaiņu pieprasījumi programmatūras pielāgošanai atbilstoši mainītam normatīvajam aktam vai papildus funkcionalitātei no 01.01.2017-31.12.2017. (EUR 150 000); IKT aparatūra - serveriekārtas (EUR 50 000)</t>
  </si>
  <si>
    <t>2015. gads (no 01.10.2015.)</t>
  </si>
  <si>
    <t>2015. gads (līdz 30.09.2015. ERAF finansējums)</t>
  </si>
  <si>
    <t>(EUR 8 983)</t>
  </si>
  <si>
    <t>BIS uzturēšana - izmaiņu pieprasījumi programmatūras pielāgošanai atbilstoši mainītam normatīvajam aktam vai papildus funkcionalitātei no 01.10.2015-31.12.2015. (EUR 50 000)</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</si>
</sst>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Calibri"/>
      <family val="2"/>
      <charset val="186"/>
      <scheme val="minor"/>
    </font>
    <font>
      <sz val="11"/>
      <color indexed="8"/>
      <name val="Calibri"/>
      <family val="2"/>
    </font>
    <font>
      <sz val="11"/>
      <color indexed="9"/>
      <name val="Calibri"/>
      <family val="2"/>
    </font>
    <font>
      <b/>
      <sz val="11"/>
      <color indexed="8"/>
      <name val="Calibri"/>
      <family val="2"/>
    </font>
    <font>
      <sz val="10"/>
      <name val="Arial"/>
      <family val="2"/>
      <charset val="186"/>
    </font>
    <font>
      <b/>
      <sz val="10"/>
      <color indexed="8"/>
      <name val="Arial"/>
      <family val="2"/>
    </font>
    <font>
      <b/>
      <sz val="10"/>
      <color indexed="39"/>
      <name val="Arial"/>
      <family val="2"/>
    </font>
    <font>
      <b/>
      <sz val="10"/>
      <color indexed="8"/>
      <name val="Times New Roman"/>
      <family val="1"/>
      <charset val="186"/>
    </font>
    <font>
      <sz val="10"/>
      <color indexed="8"/>
      <name val="Arial"/>
      <family val="2"/>
    </font>
    <font>
      <b/>
      <sz val="12"/>
      <color indexed="8"/>
      <name val="Arial"/>
      <family val="2"/>
      <charset val="186"/>
    </font>
    <font>
      <sz val="10"/>
      <color indexed="8"/>
      <name val="Arial"/>
      <family val="2"/>
      <charset val="186"/>
    </font>
    <font>
      <sz val="10"/>
      <name val="Times New Roman"/>
      <family val="1"/>
      <charset val="186"/>
    </font>
    <font>
      <sz val="10"/>
      <color indexed="39"/>
      <name val="Arial"/>
      <family val="2"/>
    </font>
    <font>
      <sz val="10"/>
      <color indexed="8"/>
      <name val="Times New Roman"/>
      <family val="1"/>
      <charset val="186"/>
    </font>
    <font>
      <sz val="19"/>
      <color indexed="48"/>
      <name val="Arial"/>
      <family val="2"/>
      <charset val="186"/>
    </font>
    <font>
      <sz val="10"/>
      <color indexed="10"/>
      <name val="Arial"/>
      <family val="2"/>
    </font>
    <font>
      <b/>
      <sz val="18"/>
      <color indexed="62"/>
      <name val="Cambria"/>
      <family val="2"/>
    </font>
    <font>
      <sz val="10"/>
      <name val="BaltHelvetica"/>
    </font>
    <font>
      <b/>
      <sz val="10"/>
      <color indexed="8"/>
      <name val="Times New Roman"/>
      <family val="1"/>
    </font>
    <font>
      <sz val="10"/>
      <color indexed="8"/>
      <name val="Times New Roman"/>
      <family val="1"/>
    </font>
    <font>
      <sz val="10"/>
      <name val="Times New Roman"/>
      <family val="1"/>
    </font>
    <font>
      <sz val="10"/>
      <color indexed="8"/>
      <name val="Times New Roman"/>
      <family val="1"/>
    </font>
    <font>
      <b/>
      <sz val="9"/>
      <name val="Times New Roman"/>
      <family val="1"/>
      <charset val="186"/>
    </font>
    <font>
      <sz val="9"/>
      <name val="Times New Roman"/>
      <family val="1"/>
      <charset val="186"/>
    </font>
    <font>
      <sz val="12"/>
      <color indexed="8"/>
      <name val="Times New Roman"/>
      <family val="1"/>
    </font>
    <font>
      <b/>
      <sz val="10"/>
      <name val="Times New Roman"/>
      <family val="1"/>
    </font>
    <font>
      <sz val="8.5"/>
      <color indexed="8"/>
      <name val="Times New Roman"/>
      <family val="1"/>
    </font>
    <font>
      <u/>
      <sz val="10"/>
      <color indexed="8"/>
      <name val="Times New Roman"/>
      <family val="1"/>
      <charset val="186"/>
    </font>
    <font>
      <sz val="9"/>
      <color theme="1"/>
      <name val="Times New Roman"/>
      <family val="1"/>
      <charset val="186"/>
    </font>
    <font>
      <sz val="10"/>
      <color theme="1"/>
      <name val="Times New Roman"/>
      <family val="1"/>
    </font>
    <font>
      <b/>
      <sz val="9"/>
      <color theme="1"/>
      <name val="Times New Roman"/>
      <family val="1"/>
      <charset val="186"/>
    </font>
    <font>
      <sz val="10"/>
      <color rgb="FFFF0000"/>
      <name val="Times New Roman"/>
      <family val="1"/>
    </font>
    <font>
      <i/>
      <sz val="10"/>
      <color theme="1"/>
      <name val="Times New Roman"/>
      <family val="1"/>
    </font>
    <font>
      <sz val="10"/>
      <color theme="1"/>
      <name val="Times New Roman"/>
      <family val="1"/>
      <charset val="186"/>
    </font>
    <font>
      <b/>
      <sz val="9"/>
      <color theme="1"/>
      <name val="Times New Roman"/>
      <family val="1"/>
    </font>
    <font>
      <b/>
      <sz val="10"/>
      <color theme="1"/>
      <name val="Times New Roman"/>
      <family val="1"/>
    </font>
    <font>
      <b/>
      <sz val="10"/>
      <color theme="1"/>
      <name val="Times New Roman"/>
      <family val="1"/>
      <charset val="186"/>
    </font>
    <font>
      <b/>
      <i/>
      <sz val="10"/>
      <color theme="1"/>
      <name val="Times New Roman"/>
      <family val="1"/>
    </font>
    <font>
      <b/>
      <sz val="12"/>
      <color theme="1"/>
      <name val="Times New Roman"/>
      <family val="1"/>
      <charset val="186"/>
    </font>
    <font>
      <sz val="11"/>
      <color theme="1"/>
      <name val="Times New Roman"/>
      <family val="1"/>
      <charset val="186"/>
    </font>
    <font>
      <b/>
      <sz val="10"/>
      <name val="Times New Roman"/>
      <family val="1"/>
      <charset val="186"/>
    </font>
    <font>
      <b/>
      <i/>
      <sz val="10"/>
      <color theme="1"/>
      <name val="Times New Roman"/>
      <family val="1"/>
      <charset val="186"/>
    </font>
  </fonts>
  <fills count="40">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0"/>
      </patternFill>
    </fill>
    <fill>
      <patternFill patternType="solid">
        <fgColor indexed="9"/>
      </patternFill>
    </fill>
    <fill>
      <patternFill patternType="solid">
        <fgColor indexed="1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s>
  <borders count="27">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65">
    <xf numFmtId="0" fontId="0" fillId="0" borderId="0"/>
    <xf numFmtId="0" fontId="1" fillId="8"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 fillId="0" borderId="0" applyBorder="0"/>
    <xf numFmtId="0" fontId="4" fillId="0" borderId="0"/>
    <xf numFmtId="0" fontId="17" fillId="0" borderId="0"/>
    <xf numFmtId="4" fontId="5" fillId="25" borderId="1" applyNumberFormat="0" applyProtection="0">
      <alignment vertical="center"/>
    </xf>
    <xf numFmtId="4" fontId="6" fillId="25" borderId="1" applyNumberFormat="0" applyProtection="0">
      <alignment vertical="center"/>
    </xf>
    <xf numFmtId="4" fontId="5" fillId="25" borderId="1" applyNumberFormat="0" applyProtection="0">
      <alignment horizontal="left" vertical="center" indent="1"/>
    </xf>
    <xf numFmtId="0" fontId="5" fillId="25" borderId="1" applyNumberFormat="0" applyProtection="0">
      <alignment horizontal="left" vertical="top" indent="1"/>
    </xf>
    <xf numFmtId="4" fontId="7" fillId="27" borderId="0" applyNumberFormat="0" applyProtection="0">
      <alignment horizontal="left" vertical="center" indent="1"/>
    </xf>
    <xf numFmtId="4" fontId="8" fillId="2" borderId="1" applyNumberFormat="0" applyProtection="0">
      <alignment horizontal="right" vertical="center"/>
    </xf>
    <xf numFmtId="4" fontId="8" fillId="4" borderId="1" applyNumberFormat="0" applyProtection="0">
      <alignment horizontal="right" vertical="center"/>
    </xf>
    <xf numFmtId="4" fontId="8" fillId="11" borderId="1" applyNumberFormat="0" applyProtection="0">
      <alignment horizontal="right" vertical="center"/>
    </xf>
    <xf numFmtId="4" fontId="8" fillId="6" borderId="1" applyNumberFormat="0" applyProtection="0">
      <alignment horizontal="right" vertical="center"/>
    </xf>
    <xf numFmtId="4" fontId="8" fillId="7" borderId="1" applyNumberFormat="0" applyProtection="0">
      <alignment horizontal="right" vertical="center"/>
    </xf>
    <xf numFmtId="4" fontId="8" fillId="19" borderId="1" applyNumberFormat="0" applyProtection="0">
      <alignment horizontal="right" vertical="center"/>
    </xf>
    <xf numFmtId="4" fontId="8" fillId="15" borderId="1" applyNumberFormat="0" applyProtection="0">
      <alignment horizontal="right" vertical="center"/>
    </xf>
    <xf numFmtId="4" fontId="8" fillId="28" borderId="1" applyNumberFormat="0" applyProtection="0">
      <alignment horizontal="right" vertical="center"/>
    </xf>
    <xf numFmtId="4" fontId="8" fillId="5" borderId="1" applyNumberFormat="0" applyProtection="0">
      <alignment horizontal="right" vertical="center"/>
    </xf>
    <xf numFmtId="4" fontId="5" fillId="29" borderId="2" applyNumberFormat="0" applyProtection="0">
      <alignment horizontal="left" vertical="center" indent="1"/>
    </xf>
    <xf numFmtId="4" fontId="8" fillId="30" borderId="0" applyNumberFormat="0" applyProtection="0">
      <alignment horizontal="left" vertical="center" indent="1"/>
    </xf>
    <xf numFmtId="4" fontId="9" fillId="31" borderId="0" applyNumberFormat="0" applyProtection="0">
      <alignment horizontal="left" vertical="center" indent="1"/>
    </xf>
    <xf numFmtId="4" fontId="8" fillId="32" borderId="1" applyNumberFormat="0" applyProtection="0">
      <alignment horizontal="right" vertical="center"/>
    </xf>
    <xf numFmtId="4" fontId="10" fillId="30" borderId="0" applyNumberFormat="0" applyProtection="0">
      <alignment horizontal="left" vertical="center" indent="1"/>
    </xf>
    <xf numFmtId="4" fontId="10" fillId="32" borderId="0" applyNumberFormat="0" applyProtection="0">
      <alignment horizontal="left" vertical="center" indent="1"/>
    </xf>
    <xf numFmtId="0" fontId="11" fillId="0" borderId="0" applyNumberFormat="0" applyProtection="0">
      <alignment horizontal="left" vertical="center" wrapText="1" indent="1" shrinkToFit="1"/>
    </xf>
    <xf numFmtId="0" fontId="4" fillId="31" borderId="1" applyNumberFormat="0" applyProtection="0">
      <alignment horizontal="left" vertical="top" indent="1"/>
    </xf>
    <xf numFmtId="0" fontId="11" fillId="0" borderId="0" applyNumberFormat="0" applyProtection="0">
      <alignment horizontal="left" wrapText="1" indent="1" shrinkToFit="1"/>
    </xf>
    <xf numFmtId="0" fontId="4" fillId="32" borderId="1" applyNumberFormat="0" applyProtection="0">
      <alignment horizontal="left" vertical="top" indent="1"/>
    </xf>
    <xf numFmtId="0" fontId="11" fillId="0" borderId="0" applyNumberFormat="0" applyProtection="0">
      <alignment horizontal="left" vertical="center" wrapText="1" indent="1" shrinkToFit="1"/>
    </xf>
    <xf numFmtId="0" fontId="4" fillId="3" borderId="1" applyNumberFormat="0" applyProtection="0">
      <alignment horizontal="left" vertical="top" indent="1"/>
    </xf>
    <xf numFmtId="0" fontId="11" fillId="0" borderId="0" applyNumberFormat="0" applyProtection="0">
      <alignment horizontal="left" vertical="center" wrapText="1" indent="1" shrinkToFit="1"/>
    </xf>
    <xf numFmtId="0" fontId="4" fillId="30" borderId="1" applyNumberFormat="0" applyProtection="0">
      <alignment horizontal="left" vertical="top" indent="1"/>
    </xf>
    <xf numFmtId="0" fontId="4" fillId="33" borderId="3" applyNumberFormat="0">
      <protection locked="0"/>
    </xf>
    <xf numFmtId="4" fontId="8" fillId="26" borderId="1" applyNumberFormat="0" applyProtection="0">
      <alignment vertical="center"/>
    </xf>
    <xf numFmtId="4" fontId="12" fillId="26" borderId="1" applyNumberFormat="0" applyProtection="0">
      <alignment vertical="center"/>
    </xf>
    <xf numFmtId="4" fontId="8" fillId="26" borderId="1" applyNumberFormat="0" applyProtection="0">
      <alignment horizontal="left" vertical="center" indent="1"/>
    </xf>
    <xf numFmtId="0" fontId="8" fillId="26" borderId="1" applyNumberFormat="0" applyProtection="0">
      <alignment horizontal="left" vertical="top" indent="1"/>
    </xf>
    <xf numFmtId="4" fontId="13" fillId="0" borderId="0" applyNumberFormat="0" applyProtection="0">
      <alignment horizontal="right" wrapText="1" shrinkToFit="1"/>
    </xf>
    <xf numFmtId="4" fontId="12" fillId="30" borderId="1" applyNumberFormat="0" applyProtection="0">
      <alignment horizontal="right" vertical="center"/>
    </xf>
    <xf numFmtId="4" fontId="13" fillId="0" borderId="0" applyNumberFormat="0" applyProtection="0">
      <alignment horizontal="left" wrapText="1" indent="1" shrinkToFit="1"/>
    </xf>
    <xf numFmtId="0" fontId="8" fillId="32" borderId="1" applyNumberFormat="0" applyProtection="0">
      <alignment horizontal="left" vertical="top" indent="1"/>
    </xf>
    <xf numFmtId="4" fontId="14" fillId="34" borderId="0" applyNumberFormat="0" applyProtection="0">
      <alignment horizontal="left" vertical="center" indent="1"/>
    </xf>
    <xf numFmtId="4" fontId="15" fillId="30" borderId="1" applyNumberFormat="0" applyProtection="0">
      <alignment horizontal="right" vertical="center"/>
    </xf>
    <xf numFmtId="0" fontId="16" fillId="0" borderId="0" applyNumberFormat="0" applyFill="0" applyBorder="0" applyAlignment="0" applyProtection="0"/>
  </cellStyleXfs>
  <cellXfs count="100">
    <xf numFmtId="0" fontId="0" fillId="0" borderId="0" xfId="0"/>
    <xf numFmtId="0" fontId="28" fillId="0" borderId="0" xfId="0" applyFont="1" applyAlignment="1">
      <alignment horizontal="left" vertical="top" wrapText="1"/>
    </xf>
    <xf numFmtId="3" fontId="28" fillId="0" borderId="0" xfId="0" applyNumberFormat="1" applyFont="1" applyAlignment="1">
      <alignment horizontal="right" vertical="top" wrapText="1"/>
    </xf>
    <xf numFmtId="0" fontId="28" fillId="0" borderId="0" xfId="0" applyFont="1" applyAlignment="1">
      <alignment horizontal="center" vertical="top" wrapText="1"/>
    </xf>
    <xf numFmtId="0" fontId="29" fillId="0" borderId="0" xfId="0" applyFont="1" applyAlignment="1">
      <alignment horizontal="left" vertical="top" wrapText="1"/>
    </xf>
    <xf numFmtId="0" fontId="30" fillId="0" borderId="0" xfId="0" applyFont="1" applyAlignment="1">
      <alignment vertical="top" wrapText="1"/>
    </xf>
    <xf numFmtId="0" fontId="31" fillId="0" borderId="4" xfId="0" applyFont="1" applyBorder="1" applyAlignment="1">
      <alignment horizontal="center" vertical="top" wrapText="1"/>
    </xf>
    <xf numFmtId="0" fontId="32" fillId="0" borderId="4" xfId="0" applyFont="1" applyFill="1" applyBorder="1" applyAlignment="1">
      <alignment horizontal="left" vertical="center" wrapText="1"/>
    </xf>
    <xf numFmtId="3" fontId="32" fillId="0" borderId="4" xfId="0" applyNumberFormat="1" applyFont="1" applyBorder="1" applyAlignment="1">
      <alignment horizontal="right" vertical="center" wrapText="1"/>
    </xf>
    <xf numFmtId="3" fontId="23" fillId="0" borderId="5" xfId="22" applyNumberFormat="1" applyFont="1" applyFill="1" applyBorder="1" applyAlignment="1"/>
    <xf numFmtId="3" fontId="23" fillId="0" borderId="5" xfId="22" applyNumberFormat="1" applyFont="1" applyFill="1" applyBorder="1" applyAlignment="1">
      <alignment wrapText="1"/>
    </xf>
    <xf numFmtId="3" fontId="23" fillId="0" borderId="6" xfId="22" applyNumberFormat="1" applyFont="1" applyFill="1" applyBorder="1" applyAlignment="1"/>
    <xf numFmtId="3" fontId="23" fillId="35" borderId="5" xfId="22" applyNumberFormat="1" applyFont="1" applyFill="1" applyBorder="1" applyAlignment="1"/>
    <xf numFmtId="3" fontId="22" fillId="0" borderId="5" xfId="22" applyNumberFormat="1" applyFont="1" applyFill="1" applyBorder="1" applyAlignment="1"/>
    <xf numFmtId="3" fontId="22" fillId="36" borderId="5" xfId="22" applyNumberFormat="1" applyFont="1" applyFill="1" applyBorder="1" applyAlignment="1"/>
    <xf numFmtId="0" fontId="31" fillId="36" borderId="5" xfId="0" applyFont="1" applyFill="1" applyBorder="1" applyAlignment="1">
      <alignment horizontal="center" vertical="top" wrapText="1"/>
    </xf>
    <xf numFmtId="3" fontId="32" fillId="36" borderId="5" xfId="0" applyNumberFormat="1" applyFont="1" applyFill="1" applyBorder="1" applyAlignment="1">
      <alignment horizontal="right" vertical="center" wrapText="1"/>
    </xf>
    <xf numFmtId="3" fontId="33" fillId="0" borderId="0" xfId="0" applyNumberFormat="1" applyFont="1" applyAlignment="1">
      <alignment horizontal="center" vertical="top" wrapText="1"/>
    </xf>
    <xf numFmtId="0" fontId="25" fillId="36" borderId="5" xfId="24" applyNumberFormat="1" applyFont="1" applyFill="1" applyBorder="1" applyAlignment="1">
      <alignment vertical="top" wrapText="1"/>
    </xf>
    <xf numFmtId="0" fontId="25" fillId="0" borderId="5" xfId="24" applyNumberFormat="1" applyFont="1" applyFill="1" applyBorder="1" applyAlignment="1">
      <alignment vertical="top" wrapText="1"/>
    </xf>
    <xf numFmtId="0" fontId="20" fillId="0" borderId="5" xfId="24" applyNumberFormat="1" applyFont="1" applyFill="1" applyBorder="1" applyAlignment="1">
      <alignment horizontal="left" vertical="top" wrapText="1"/>
    </xf>
    <xf numFmtId="0" fontId="20" fillId="0" borderId="5" xfId="24" applyNumberFormat="1" applyFont="1" applyFill="1" applyBorder="1" applyAlignment="1">
      <alignment vertical="top" wrapText="1"/>
    </xf>
    <xf numFmtId="0" fontId="20" fillId="0" borderId="5" xfId="24" applyNumberFormat="1" applyFont="1" applyFill="1" applyBorder="1" applyAlignment="1">
      <alignment horizontal="center" vertical="top" wrapText="1"/>
    </xf>
    <xf numFmtId="0" fontId="25" fillId="0" borderId="5" xfId="24" applyNumberFormat="1" applyFont="1" applyFill="1" applyBorder="1" applyAlignment="1">
      <alignment horizontal="left" vertical="top" wrapText="1"/>
    </xf>
    <xf numFmtId="0" fontId="20" fillId="0" borderId="5" xfId="22" applyNumberFormat="1" applyFont="1" applyFill="1" applyBorder="1" applyAlignment="1">
      <alignment vertical="top" wrapText="1"/>
    </xf>
    <xf numFmtId="0" fontId="20" fillId="0" borderId="5" xfId="22" applyNumberFormat="1" applyFont="1" applyFill="1" applyBorder="1" applyAlignment="1">
      <alignment horizontal="left" vertical="top" wrapText="1"/>
    </xf>
    <xf numFmtId="0" fontId="20" fillId="0" borderId="5" xfId="22" applyNumberFormat="1" applyFont="1" applyFill="1" applyBorder="1" applyAlignment="1">
      <alignment horizontal="center" vertical="top" wrapText="1"/>
    </xf>
    <xf numFmtId="0" fontId="20" fillId="0" borderId="5" xfId="22" applyNumberFormat="1" applyFont="1" applyFill="1" applyBorder="1" applyAlignment="1">
      <alignment horizontal="right" vertical="top" wrapText="1"/>
    </xf>
    <xf numFmtId="0" fontId="20" fillId="0" borderId="5" xfId="22" applyNumberFormat="1" applyFont="1" applyFill="1" applyBorder="1" applyAlignment="1">
      <alignment wrapText="1"/>
    </xf>
    <xf numFmtId="0" fontId="25" fillId="0" borderId="5" xfId="22" applyNumberFormat="1" applyFont="1" applyFill="1" applyBorder="1" applyAlignment="1">
      <alignment wrapText="1"/>
    </xf>
    <xf numFmtId="0" fontId="20" fillId="0" borderId="5" xfId="22" applyNumberFormat="1" applyFont="1" applyBorder="1" applyAlignment="1">
      <alignment wrapText="1"/>
    </xf>
    <xf numFmtId="0" fontId="20" fillId="0" borderId="5" xfId="22" applyNumberFormat="1" applyFont="1" applyBorder="1" applyAlignment="1">
      <alignment vertical="center" wrapText="1"/>
    </xf>
    <xf numFmtId="0" fontId="20" fillId="0" borderId="5" xfId="22" applyNumberFormat="1" applyFont="1" applyFill="1" applyBorder="1" applyAlignment="1">
      <alignment horizontal="center" vertical="center" wrapText="1"/>
    </xf>
    <xf numFmtId="0" fontId="18" fillId="0" borderId="7" xfId="0" applyFont="1" applyBorder="1" applyAlignment="1">
      <alignment vertical="top" wrapText="1"/>
    </xf>
    <xf numFmtId="3" fontId="29" fillId="0" borderId="7" xfId="0" applyNumberFormat="1" applyFont="1" applyFill="1" applyBorder="1" applyAlignment="1">
      <alignment horizontal="right" vertical="center" wrapText="1"/>
    </xf>
    <xf numFmtId="0" fontId="34" fillId="37" borderId="8" xfId="0" applyFont="1" applyFill="1" applyBorder="1" applyAlignment="1">
      <alignment horizontal="center" vertical="top" wrapText="1"/>
    </xf>
    <xf numFmtId="0" fontId="35" fillId="37" borderId="8" xfId="0" applyFont="1" applyFill="1" applyBorder="1" applyAlignment="1">
      <alignment horizontal="center" vertical="top" wrapText="1"/>
    </xf>
    <xf numFmtId="3" fontId="36" fillId="37" borderId="8" xfId="0" applyNumberFormat="1" applyFont="1" applyFill="1" applyBorder="1" applyAlignment="1">
      <alignment horizontal="center" vertical="top" wrapText="1"/>
    </xf>
    <xf numFmtId="3" fontId="29" fillId="0" borderId="9" xfId="0" applyNumberFormat="1" applyFont="1" applyBorder="1" applyAlignment="1">
      <alignment horizontal="right" vertical="top" wrapText="1"/>
    </xf>
    <xf numFmtId="3" fontId="22" fillId="36" borderId="10" xfId="22" applyNumberFormat="1" applyFont="1" applyFill="1" applyBorder="1" applyAlignment="1"/>
    <xf numFmtId="3" fontId="23" fillId="0" borderId="10" xfId="22" applyNumberFormat="1" applyFont="1" applyFill="1" applyBorder="1" applyAlignment="1"/>
    <xf numFmtId="3" fontId="23" fillId="0" borderId="10" xfId="22" applyNumberFormat="1" applyFont="1" applyFill="1" applyBorder="1" applyAlignment="1">
      <alignment wrapText="1"/>
    </xf>
    <xf numFmtId="3" fontId="23" fillId="0" borderId="11" xfId="22" applyNumberFormat="1" applyFont="1" applyFill="1" applyBorder="1" applyAlignment="1"/>
    <xf numFmtId="3" fontId="23" fillId="35" borderId="10" xfId="22" applyNumberFormat="1" applyFont="1" applyFill="1" applyBorder="1" applyAlignment="1"/>
    <xf numFmtId="3" fontId="22" fillId="0" borderId="10" xfId="22" applyNumberFormat="1" applyFont="1" applyFill="1" applyBorder="1" applyAlignment="1"/>
    <xf numFmtId="3" fontId="29" fillId="0" borderId="12" xfId="0" applyNumberFormat="1" applyFont="1" applyBorder="1" applyAlignment="1">
      <alignment horizontal="right" vertical="top" wrapText="1"/>
    </xf>
    <xf numFmtId="0" fontId="29" fillId="0" borderId="13" xfId="0" applyFont="1" applyFill="1" applyBorder="1" applyAlignment="1">
      <alignment vertical="top" wrapText="1"/>
    </xf>
    <xf numFmtId="0" fontId="33" fillId="0" borderId="13" xfId="0" applyFont="1" applyBorder="1" applyAlignment="1">
      <alignment vertical="top" wrapText="1"/>
    </xf>
    <xf numFmtId="0" fontId="37" fillId="38" borderId="5" xfId="0" applyFont="1" applyFill="1" applyBorder="1" applyAlignment="1">
      <alignment horizontal="left" vertical="center" wrapText="1"/>
    </xf>
    <xf numFmtId="3" fontId="36" fillId="38" borderId="8" xfId="0" applyNumberFormat="1" applyFont="1" applyFill="1" applyBorder="1" applyAlignment="1">
      <alignment horizontal="center" vertical="top" wrapText="1"/>
    </xf>
    <xf numFmtId="0" fontId="35" fillId="39" borderId="7" xfId="0" applyFont="1" applyFill="1" applyBorder="1" applyAlignment="1">
      <alignment horizontal="left" vertical="top" wrapText="1"/>
    </xf>
    <xf numFmtId="0" fontId="33" fillId="0" borderId="13" xfId="0" applyFont="1" applyFill="1" applyBorder="1" applyAlignment="1">
      <alignment vertical="top" wrapText="1"/>
    </xf>
    <xf numFmtId="0" fontId="29" fillId="38" borderId="3" xfId="0" applyFont="1" applyFill="1" applyBorder="1" applyAlignment="1">
      <alignment horizontal="center" vertical="top" wrapText="1"/>
    </xf>
    <xf numFmtId="3" fontId="29" fillId="0" borderId="0" xfId="0" applyNumberFormat="1" applyFont="1" applyAlignment="1">
      <alignment horizontal="left" vertical="top" wrapText="1"/>
    </xf>
    <xf numFmtId="3" fontId="0" fillId="0" borderId="0" xfId="0" applyNumberFormat="1"/>
    <xf numFmtId="0" fontId="36" fillId="35" borderId="3" xfId="0" applyFont="1" applyFill="1" applyBorder="1" applyAlignment="1">
      <alignment horizontal="left" vertical="top" wrapText="1"/>
    </xf>
    <xf numFmtId="0" fontId="39" fillId="35" borderId="3" xfId="0" applyFont="1" applyFill="1" applyBorder="1"/>
    <xf numFmtId="0" fontId="40" fillId="35" borderId="3" xfId="24" applyNumberFormat="1" applyFont="1" applyFill="1" applyBorder="1" applyAlignment="1">
      <alignment vertical="top" wrapText="1"/>
    </xf>
    <xf numFmtId="3" fontId="39" fillId="35" borderId="3" xfId="0" applyNumberFormat="1" applyFont="1" applyFill="1" applyBorder="1"/>
    <xf numFmtId="0" fontId="11" fillId="35" borderId="3" xfId="24" applyNumberFormat="1" applyFont="1" applyFill="1" applyBorder="1" applyAlignment="1">
      <alignment vertical="top" wrapText="1"/>
    </xf>
    <xf numFmtId="0" fontId="41" fillId="35" borderId="3" xfId="0" applyFont="1" applyFill="1" applyBorder="1" applyAlignment="1">
      <alignment horizontal="left" vertical="center" wrapText="1"/>
    </xf>
    <xf numFmtId="0" fontId="39" fillId="35" borderId="3" xfId="0" applyFont="1" applyFill="1" applyBorder="1" applyAlignment="1">
      <alignment wrapText="1"/>
    </xf>
    <xf numFmtId="0" fontId="39" fillId="0" borderId="26" xfId="0" applyFont="1" applyFill="1" applyBorder="1" applyAlignment="1"/>
    <xf numFmtId="0" fontId="0" fillId="0" borderId="26" xfId="0" applyFill="1" applyBorder="1" applyAlignment="1">
      <alignment horizontal="center"/>
    </xf>
    <xf numFmtId="0" fontId="0" fillId="0" borderId="26" xfId="0" applyFill="1" applyBorder="1"/>
    <xf numFmtId="0" fontId="39" fillId="0" borderId="26" xfId="0" applyFont="1" applyFill="1" applyBorder="1" applyAlignment="1">
      <alignment wrapText="1"/>
    </xf>
    <xf numFmtId="0" fontId="39" fillId="0" borderId="0" xfId="0" applyFont="1" applyFill="1" applyBorder="1" applyAlignment="1"/>
    <xf numFmtId="0" fontId="0" fillId="0" borderId="0" xfId="0" applyFill="1" applyBorder="1" applyAlignment="1">
      <alignment horizontal="center"/>
    </xf>
    <xf numFmtId="0" fontId="0" fillId="0" borderId="0" xfId="0" applyFill="1" applyBorder="1"/>
    <xf numFmtId="0" fontId="39" fillId="0" borderId="0" xfId="0" applyFont="1" applyFill="1" applyBorder="1" applyAlignment="1">
      <alignment wrapText="1"/>
    </xf>
    <xf numFmtId="0" fontId="39" fillId="35" borderId="3" xfId="0" applyFont="1" applyFill="1" applyBorder="1" applyAlignment="1">
      <alignment horizontal="left" wrapText="1"/>
    </xf>
    <xf numFmtId="0" fontId="39" fillId="35" borderId="13" xfId="0" applyFont="1" applyFill="1" applyBorder="1" applyAlignment="1">
      <alignment horizontal="left" wrapText="1"/>
    </xf>
    <xf numFmtId="0" fontId="39" fillId="35" borderId="23" xfId="0" applyFont="1" applyFill="1" applyBorder="1" applyAlignment="1">
      <alignment horizontal="left" wrapText="1"/>
    </xf>
    <xf numFmtId="0" fontId="0" fillId="35" borderId="23" xfId="0" applyFill="1" applyBorder="1" applyAlignment="1">
      <alignment horizontal="left"/>
    </xf>
    <xf numFmtId="3" fontId="35" fillId="37" borderId="3" xfId="0" applyNumberFormat="1" applyFont="1" applyFill="1" applyBorder="1" applyAlignment="1">
      <alignment horizontal="center" vertical="top" wrapText="1"/>
    </xf>
    <xf numFmtId="3" fontId="35" fillId="38" borderId="19" xfId="0" applyNumberFormat="1" applyFont="1" applyFill="1" applyBorder="1" applyAlignment="1">
      <alignment horizontal="center" vertical="top" wrapText="1"/>
    </xf>
    <xf numFmtId="3" fontId="35" fillId="38" borderId="20" xfId="0" applyNumberFormat="1" applyFont="1" applyFill="1" applyBorder="1" applyAlignment="1">
      <alignment horizontal="center" vertical="top" wrapText="1"/>
    </xf>
    <xf numFmtId="3" fontId="35" fillId="38" borderId="21" xfId="0" applyNumberFormat="1" applyFont="1" applyFill="1" applyBorder="1" applyAlignment="1">
      <alignment horizontal="center" vertical="top" wrapText="1"/>
    </xf>
    <xf numFmtId="3" fontId="35" fillId="38" borderId="22" xfId="0" applyNumberFormat="1" applyFont="1" applyFill="1" applyBorder="1" applyAlignment="1">
      <alignment horizontal="center" vertical="top" wrapText="1"/>
    </xf>
    <xf numFmtId="0" fontId="38" fillId="0" borderId="0" xfId="0" applyFont="1" applyAlignment="1">
      <alignment horizontal="left" vertical="top" wrapText="1"/>
    </xf>
    <xf numFmtId="0" fontId="29" fillId="0" borderId="13" xfId="0" applyFont="1" applyBorder="1" applyAlignment="1">
      <alignment vertical="top" wrapText="1"/>
    </xf>
    <xf numFmtId="3" fontId="20" fillId="0" borderId="14" xfId="0" applyNumberFormat="1" applyFont="1" applyBorder="1" applyAlignment="1">
      <alignment horizontal="left" vertical="top" wrapText="1"/>
    </xf>
    <xf numFmtId="3" fontId="20" fillId="0" borderId="15" xfId="0" applyNumberFormat="1" applyFont="1" applyBorder="1" applyAlignment="1">
      <alignment horizontal="left" vertical="top" wrapText="1"/>
    </xf>
    <xf numFmtId="0" fontId="35" fillId="0" borderId="16" xfId="0" applyFont="1" applyBorder="1" applyAlignment="1">
      <alignment horizontal="center" vertical="top" wrapText="1"/>
    </xf>
    <xf numFmtId="0" fontId="35" fillId="0" borderId="17" xfId="0" applyFont="1" applyBorder="1" applyAlignment="1">
      <alignment horizontal="center" vertical="top" wrapText="1"/>
    </xf>
    <xf numFmtId="0" fontId="35" fillId="0" borderId="18" xfId="0" applyFont="1" applyBorder="1" applyAlignment="1">
      <alignment horizontal="center" vertical="top" wrapText="1"/>
    </xf>
    <xf numFmtId="0" fontId="35" fillId="0" borderId="7" xfId="0" applyFont="1" applyFill="1" applyBorder="1" applyAlignment="1">
      <alignment horizontal="center" vertical="top" wrapText="1"/>
    </xf>
    <xf numFmtId="0" fontId="35" fillId="0" borderId="5" xfId="0" applyFont="1" applyFill="1" applyBorder="1" applyAlignment="1">
      <alignment horizontal="center" vertical="top" wrapText="1"/>
    </xf>
    <xf numFmtId="0" fontId="35" fillId="0" borderId="4" xfId="0" applyFont="1" applyFill="1" applyBorder="1" applyAlignment="1">
      <alignment horizontal="center" vertical="top" wrapText="1"/>
    </xf>
    <xf numFmtId="0" fontId="35" fillId="38" borderId="3" xfId="0" applyFont="1" applyFill="1" applyBorder="1" applyAlignment="1">
      <alignment horizontal="center" vertical="top" wrapText="1"/>
    </xf>
    <xf numFmtId="0" fontId="19" fillId="38" borderId="3" xfId="0" applyFont="1" applyFill="1" applyBorder="1" applyAlignment="1">
      <alignment horizontal="center" vertical="top" wrapText="1"/>
    </xf>
    <xf numFmtId="0" fontId="29" fillId="38" borderId="3" xfId="0" applyFont="1" applyFill="1" applyBorder="1" applyAlignment="1">
      <alignment horizontal="center" vertical="top" wrapText="1"/>
    </xf>
    <xf numFmtId="3" fontId="19" fillId="37" borderId="3" xfId="0" applyNumberFormat="1" applyFont="1" applyFill="1" applyBorder="1" applyAlignment="1">
      <alignment horizontal="center" vertical="top" wrapText="1"/>
    </xf>
    <xf numFmtId="3" fontId="21" fillId="37" borderId="3" xfId="0" applyNumberFormat="1" applyFont="1" applyFill="1" applyBorder="1" applyAlignment="1">
      <alignment horizontal="center" vertical="top" wrapText="1"/>
    </xf>
    <xf numFmtId="0" fontId="39" fillId="35" borderId="13" xfId="0" applyFont="1" applyFill="1" applyBorder="1" applyAlignment="1">
      <alignment horizontal="left"/>
    </xf>
    <xf numFmtId="0" fontId="39" fillId="35" borderId="23" xfId="0" applyFont="1" applyFill="1" applyBorder="1" applyAlignment="1">
      <alignment horizontal="left"/>
    </xf>
    <xf numFmtId="0" fontId="39" fillId="35" borderId="24" xfId="0" applyFont="1" applyFill="1" applyBorder="1" applyAlignment="1">
      <alignment horizontal="left"/>
    </xf>
    <xf numFmtId="0" fontId="39" fillId="35" borderId="25" xfId="0" applyFont="1" applyFill="1" applyBorder="1" applyAlignment="1">
      <alignment horizontal="center" wrapText="1"/>
    </xf>
    <xf numFmtId="0" fontId="39" fillId="35" borderId="13" xfId="0" applyFont="1" applyFill="1" applyBorder="1" applyAlignment="1">
      <alignment horizontal="left" wrapText="1"/>
    </xf>
    <xf numFmtId="0" fontId="39" fillId="35" borderId="24" xfId="0" applyFont="1" applyFill="1" applyBorder="1" applyAlignment="1">
      <alignment horizontal="left" wrapText="1"/>
    </xf>
  </cellXfs>
  <cellStyles count="65">
    <cellStyle name="Accent1 - 20%" xfId="1"/>
    <cellStyle name="Accent1 - 40%" xfId="2"/>
    <cellStyle name="Accent1 - 60%" xfId="3"/>
    <cellStyle name="Accent2 - 20%" xfId="4"/>
    <cellStyle name="Accent2 - 40%" xfId="5"/>
    <cellStyle name="Accent2 - 60%" xfId="6"/>
    <cellStyle name="Accent3 - 20%" xfId="7"/>
    <cellStyle name="Accent3 - 40%" xfId="8"/>
    <cellStyle name="Accent3 - 60%" xfId="9"/>
    <cellStyle name="Accent4 - 20%" xfId="10"/>
    <cellStyle name="Accent4 - 40%" xfId="11"/>
    <cellStyle name="Accent4 - 60%" xfId="12"/>
    <cellStyle name="Accent5 - 20%" xfId="13"/>
    <cellStyle name="Accent5 - 40%" xfId="14"/>
    <cellStyle name="Accent5 - 60%" xfId="15"/>
    <cellStyle name="Accent6 - 20%" xfId="16"/>
    <cellStyle name="Accent6 - 40%" xfId="17"/>
    <cellStyle name="Accent6 - 60%" xfId="18"/>
    <cellStyle name="Emphasis 1" xfId="19"/>
    <cellStyle name="Emphasis 2" xfId="20"/>
    <cellStyle name="Emphasis 3" xfId="21"/>
    <cellStyle name="Normal" xfId="0" builtinId="0"/>
    <cellStyle name="Normal 2" xfId="22"/>
    <cellStyle name="Parastais 2" xfId="23"/>
    <cellStyle name="Parastais_FMLikp01_p05_221205_pap_afp_makp" xfId="24"/>
    <cellStyle name="SAPBEXaggData" xfId="25"/>
    <cellStyle name="SAPBEXaggDataEmph" xfId="26"/>
    <cellStyle name="SAPBEXaggItem" xfId="27"/>
    <cellStyle name="SAPBEXaggItemX" xfId="28"/>
    <cellStyle name="SAPBEXchaText" xfId="29"/>
    <cellStyle name="SAPBEXexcBad7" xfId="30"/>
    <cellStyle name="SAPBEXexcBad8" xfId="31"/>
    <cellStyle name="SAPBEXexcBad9" xfId="32"/>
    <cellStyle name="SAPBEXexcCritical4" xfId="33"/>
    <cellStyle name="SAPBEXexcCritical5" xfId="34"/>
    <cellStyle name="SAPBEXexcCritical6" xfId="35"/>
    <cellStyle name="SAPBEXexcGood1" xfId="36"/>
    <cellStyle name="SAPBEXexcGood2" xfId="37"/>
    <cellStyle name="SAPBEXexcGood3" xfId="38"/>
    <cellStyle name="SAPBEXfilterDrill" xfId="39"/>
    <cellStyle name="SAPBEXfilterItem" xfId="40"/>
    <cellStyle name="SAPBEXfilterText" xfId="41"/>
    <cellStyle name="SAPBEXformats" xfId="42"/>
    <cellStyle name="SAPBEXheaderItem" xfId="43"/>
    <cellStyle name="SAPBEXheaderText" xfId="44"/>
    <cellStyle name="SAPBEXHLevel0" xfId="45"/>
    <cellStyle name="SAPBEXHLevel0X" xfId="46"/>
    <cellStyle name="SAPBEXHLevel1" xfId="47"/>
    <cellStyle name="SAPBEXHLevel1X" xfId="48"/>
    <cellStyle name="SAPBEXHLevel2" xfId="49"/>
    <cellStyle name="SAPBEXHLevel2X" xfId="50"/>
    <cellStyle name="SAPBEXHLevel3" xfId="51"/>
    <cellStyle name="SAPBEXHLevel3X" xfId="52"/>
    <cellStyle name="SAPBEXinputData" xfId="53"/>
    <cellStyle name="SAPBEXresData" xfId="54"/>
    <cellStyle name="SAPBEXresDataEmph" xfId="55"/>
    <cellStyle name="SAPBEXresItem" xfId="56"/>
    <cellStyle name="SAPBEXresItemX" xfId="57"/>
    <cellStyle name="SAPBEXstdData" xfId="58"/>
    <cellStyle name="SAPBEXstdDataEmph" xfId="59"/>
    <cellStyle name="SAPBEXstdItem" xfId="60"/>
    <cellStyle name="SAPBEXstdItemX" xfId="61"/>
    <cellStyle name="SAPBEXtitle" xfId="62"/>
    <cellStyle name="SAPBEXundefined" xfId="63"/>
    <cellStyle name="Sheet Title" xfId="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bd-adija\LOCALS~1\Temp\5\BW\Analyzer\Workbooks\BW\Analyzer\Workbooks\BW\Analyzer\Workbooks\GY55JBHKLGROEZGX7WMT1OGY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55"/>
  <sheetViews>
    <sheetView zoomScale="94" zoomScaleNormal="94" zoomScaleSheetLayoutView="74" workbookViewId="0">
      <pane ySplit="4" topLeftCell="A5" activePane="bottomLeft" state="frozen"/>
      <selection activeCell="C1" sqref="C1"/>
      <selection pane="bottomLeft" activeCell="O51" sqref="O51"/>
    </sheetView>
  </sheetViews>
  <sheetFormatPr defaultRowHeight="12"/>
  <cols>
    <col min="1" max="1" width="6.42578125" style="1" customWidth="1"/>
    <col min="2" max="2" width="8" style="1" customWidth="1"/>
    <col min="3" max="3" width="27.7109375" style="1" customWidth="1"/>
    <col min="4" max="4" width="35.42578125" style="1" customWidth="1"/>
    <col min="5" max="11" width="16.7109375" style="2" customWidth="1"/>
    <col min="12" max="12" width="16.7109375" style="1" customWidth="1"/>
    <col min="13" max="13" width="9.140625" style="1"/>
    <col min="14" max="14" width="9.140625" style="1" customWidth="1"/>
    <col min="15" max="17" width="10.5703125" style="1" bestFit="1" customWidth="1"/>
    <col min="18" max="16384" width="9.140625" style="1"/>
  </cols>
  <sheetData>
    <row r="1" spans="1:16" ht="12" customHeight="1">
      <c r="A1" s="5"/>
      <c r="B1" s="5"/>
      <c r="C1" s="5"/>
      <c r="D1" s="5"/>
      <c r="E1" s="5"/>
      <c r="F1" s="5"/>
      <c r="G1" s="5"/>
      <c r="H1" s="5"/>
      <c r="I1" s="5"/>
      <c r="J1" s="5"/>
      <c r="K1" s="5"/>
    </row>
    <row r="2" spans="1:16" ht="37.5" customHeight="1">
      <c r="A2" s="79" t="s">
        <v>81</v>
      </c>
      <c r="B2" s="79"/>
      <c r="C2" s="79"/>
      <c r="D2" s="79"/>
      <c r="E2" s="79"/>
      <c r="F2" s="79"/>
      <c r="G2" s="79"/>
      <c r="H2" s="79"/>
      <c r="I2" s="79"/>
      <c r="J2" s="79"/>
      <c r="K2" s="79"/>
      <c r="L2" s="79"/>
    </row>
    <row r="3" spans="1:16" ht="13.5" thickBot="1">
      <c r="K3" s="17" t="s">
        <v>0</v>
      </c>
    </row>
    <row r="4" spans="1:16" s="3" customFormat="1" ht="66.75" customHeight="1" thickBot="1">
      <c r="A4" s="35" t="s">
        <v>1</v>
      </c>
      <c r="B4" s="35" t="s">
        <v>58</v>
      </c>
      <c r="C4" s="36" t="s">
        <v>71</v>
      </c>
      <c r="D4" s="36" t="s">
        <v>70</v>
      </c>
      <c r="E4" s="37" t="s">
        <v>68</v>
      </c>
      <c r="F4" s="37" t="s">
        <v>69</v>
      </c>
      <c r="G4" s="37" t="s">
        <v>77</v>
      </c>
      <c r="H4" s="49" t="s">
        <v>59</v>
      </c>
      <c r="I4" s="37" t="s">
        <v>78</v>
      </c>
      <c r="J4" s="49" t="s">
        <v>60</v>
      </c>
      <c r="K4" s="37" t="s">
        <v>79</v>
      </c>
      <c r="L4" s="49" t="s">
        <v>61</v>
      </c>
    </row>
    <row r="5" spans="1:16" s="4" customFormat="1" ht="25.5">
      <c r="A5" s="83">
        <v>3</v>
      </c>
      <c r="B5" s="86">
        <v>12</v>
      </c>
      <c r="C5" s="33" t="s">
        <v>83</v>
      </c>
      <c r="D5" s="50" t="s">
        <v>82</v>
      </c>
      <c r="E5" s="34"/>
      <c r="F5" s="34"/>
      <c r="G5" s="34"/>
      <c r="H5" s="34"/>
      <c r="I5" s="34"/>
      <c r="J5" s="34"/>
      <c r="K5" s="34"/>
      <c r="L5" s="38"/>
    </row>
    <row r="6" spans="1:16" s="4" customFormat="1" ht="12.75">
      <c r="A6" s="84"/>
      <c r="B6" s="87"/>
      <c r="C6" s="18" t="s">
        <v>2</v>
      </c>
      <c r="D6" s="18" t="s">
        <v>75</v>
      </c>
      <c r="E6" s="14">
        <f>E7+E34</f>
        <v>0</v>
      </c>
      <c r="F6" s="14">
        <f t="shared" ref="F6:L6" si="0">F7+F34</f>
        <v>0</v>
      </c>
      <c r="G6" s="14">
        <f t="shared" si="0"/>
        <v>0</v>
      </c>
      <c r="H6" s="14">
        <f t="shared" si="0"/>
        <v>212950</v>
      </c>
      <c r="I6" s="14">
        <f t="shared" si="0"/>
        <v>0</v>
      </c>
      <c r="J6" s="14">
        <f t="shared" si="0"/>
        <v>212950</v>
      </c>
      <c r="K6" s="14">
        <f t="shared" si="0"/>
        <v>0</v>
      </c>
      <c r="L6" s="39">
        <f t="shared" si="0"/>
        <v>212950</v>
      </c>
    </row>
    <row r="7" spans="1:16" s="4" customFormat="1" ht="12.75">
      <c r="A7" s="84"/>
      <c r="B7" s="87"/>
      <c r="C7" s="19" t="s">
        <v>3</v>
      </c>
      <c r="D7" s="19" t="s">
        <v>4</v>
      </c>
      <c r="E7" s="9">
        <f>E8+E13</f>
        <v>0</v>
      </c>
      <c r="F7" s="9">
        <f t="shared" ref="F7:L7" si="1">F8+F13</f>
        <v>0</v>
      </c>
      <c r="G7" s="9">
        <f t="shared" si="1"/>
        <v>0</v>
      </c>
      <c r="H7" s="9">
        <f>H8+H13</f>
        <v>85950</v>
      </c>
      <c r="I7" s="9">
        <f t="shared" si="1"/>
        <v>0</v>
      </c>
      <c r="J7" s="9">
        <f t="shared" si="1"/>
        <v>85950</v>
      </c>
      <c r="K7" s="9">
        <f t="shared" si="1"/>
        <v>0</v>
      </c>
      <c r="L7" s="40">
        <f t="shared" si="1"/>
        <v>85950</v>
      </c>
    </row>
    <row r="8" spans="1:16" s="4" customFormat="1" ht="12.75">
      <c r="A8" s="84"/>
      <c r="B8" s="87"/>
      <c r="C8" s="19" t="s">
        <v>5</v>
      </c>
      <c r="D8" s="19" t="s">
        <v>6</v>
      </c>
      <c r="E8" s="9">
        <f>E9+E11</f>
        <v>0</v>
      </c>
      <c r="F8" s="9">
        <f t="shared" ref="F8:L8" si="2">F9+F11</f>
        <v>0</v>
      </c>
      <c r="G8" s="9">
        <f t="shared" si="2"/>
        <v>0</v>
      </c>
      <c r="H8" s="9">
        <f>H9+H11</f>
        <v>85950</v>
      </c>
      <c r="I8" s="9">
        <f t="shared" si="2"/>
        <v>0</v>
      </c>
      <c r="J8" s="9">
        <f t="shared" si="2"/>
        <v>85950</v>
      </c>
      <c r="K8" s="9">
        <f t="shared" si="2"/>
        <v>0</v>
      </c>
      <c r="L8" s="40">
        <f t="shared" si="2"/>
        <v>85950</v>
      </c>
    </row>
    <row r="9" spans="1:16" s="4" customFormat="1" ht="12.75">
      <c r="A9" s="84"/>
      <c r="B9" s="87"/>
      <c r="C9" s="20">
        <v>1000</v>
      </c>
      <c r="D9" s="21" t="s">
        <v>7</v>
      </c>
      <c r="E9" s="9"/>
      <c r="F9" s="9"/>
      <c r="G9" s="9"/>
      <c r="H9" s="9">
        <f>42000+11020-3000</f>
        <v>50020</v>
      </c>
      <c r="I9" s="9"/>
      <c r="J9" s="9">
        <f>42000+11020-3000</f>
        <v>50020</v>
      </c>
      <c r="K9" s="9"/>
      <c r="L9" s="9">
        <f>42000+11020-3000</f>
        <v>50020</v>
      </c>
    </row>
    <row r="10" spans="1:16" s="4" customFormat="1" ht="12.75">
      <c r="A10" s="84"/>
      <c r="B10" s="87"/>
      <c r="C10" s="22">
        <v>1100</v>
      </c>
      <c r="D10" s="21" t="s">
        <v>8</v>
      </c>
      <c r="E10" s="9"/>
      <c r="F10" s="9"/>
      <c r="G10" s="9"/>
      <c r="H10" s="9">
        <v>38775</v>
      </c>
      <c r="I10" s="9"/>
      <c r="J10" s="9">
        <v>38775</v>
      </c>
      <c r="K10" s="9"/>
      <c r="L10" s="9">
        <v>38775</v>
      </c>
    </row>
    <row r="11" spans="1:16" s="4" customFormat="1" ht="12.75">
      <c r="A11" s="84"/>
      <c r="B11" s="87"/>
      <c r="C11" s="20">
        <v>2000</v>
      </c>
      <c r="D11" s="21" t="s">
        <v>9</v>
      </c>
      <c r="E11" s="9"/>
      <c r="F11" s="9"/>
      <c r="G11" s="9"/>
      <c r="H11" s="9">
        <f>4030+28900+3000</f>
        <v>35930</v>
      </c>
      <c r="I11" s="9"/>
      <c r="J11" s="9">
        <f>4030+28900+3000</f>
        <v>35930</v>
      </c>
      <c r="K11" s="9"/>
      <c r="L11" s="9">
        <f>4030+28900+3000</f>
        <v>35930</v>
      </c>
      <c r="O11" s="53">
        <f>H11+H34</f>
        <v>162930</v>
      </c>
      <c r="P11" s="4">
        <f>O11/0.702804</f>
        <v>231828.50410640804</v>
      </c>
    </row>
    <row r="12" spans="1:16" s="4" customFormat="1" ht="12.75" hidden="1">
      <c r="A12" s="84"/>
      <c r="B12" s="87"/>
      <c r="C12" s="23">
        <v>4000</v>
      </c>
      <c r="D12" s="19" t="s">
        <v>10</v>
      </c>
      <c r="E12" s="9"/>
      <c r="F12" s="9"/>
      <c r="G12" s="9"/>
      <c r="H12" s="9"/>
      <c r="I12" s="9"/>
      <c r="J12" s="9"/>
      <c r="K12" s="9"/>
      <c r="L12" s="40"/>
    </row>
    <row r="13" spans="1:16" s="4" customFormat="1" ht="12.75" hidden="1">
      <c r="A13" s="84"/>
      <c r="B13" s="87"/>
      <c r="C13" s="23" t="s">
        <v>11</v>
      </c>
      <c r="D13" s="19" t="s">
        <v>12</v>
      </c>
      <c r="E13" s="9">
        <f>E14</f>
        <v>0</v>
      </c>
      <c r="F13" s="9">
        <f t="shared" ref="F13:L13" si="3">F14</f>
        <v>0</v>
      </c>
      <c r="G13" s="9">
        <f t="shared" si="3"/>
        <v>0</v>
      </c>
      <c r="H13" s="9">
        <f t="shared" si="3"/>
        <v>0</v>
      </c>
      <c r="I13" s="9">
        <f t="shared" si="3"/>
        <v>0</v>
      </c>
      <c r="J13" s="9">
        <f t="shared" si="3"/>
        <v>0</v>
      </c>
      <c r="K13" s="9">
        <f t="shared" si="3"/>
        <v>0</v>
      </c>
      <c r="L13" s="40">
        <f t="shared" si="3"/>
        <v>0</v>
      </c>
    </row>
    <row r="14" spans="1:16" s="4" customFormat="1" ht="12.75" hidden="1">
      <c r="A14" s="84"/>
      <c r="B14" s="87"/>
      <c r="C14" s="20">
        <v>3000</v>
      </c>
      <c r="D14" s="21" t="s">
        <v>13</v>
      </c>
      <c r="E14" s="10"/>
      <c r="F14" s="10"/>
      <c r="G14" s="10"/>
      <c r="H14" s="10"/>
      <c r="I14" s="10"/>
      <c r="J14" s="10"/>
      <c r="K14" s="10"/>
      <c r="L14" s="41"/>
    </row>
    <row r="15" spans="1:16" s="4" customFormat="1" ht="12.75" hidden="1">
      <c r="A15" s="84"/>
      <c r="B15" s="87"/>
      <c r="C15" s="20">
        <v>6000</v>
      </c>
      <c r="D15" s="21" t="s">
        <v>14</v>
      </c>
      <c r="E15" s="11"/>
      <c r="F15" s="11"/>
      <c r="G15" s="11"/>
      <c r="H15" s="11"/>
      <c r="I15" s="11"/>
      <c r="J15" s="11"/>
      <c r="K15" s="11"/>
      <c r="L15" s="42"/>
    </row>
    <row r="16" spans="1:16" s="4" customFormat="1" ht="25.5" hidden="1">
      <c r="A16" s="84"/>
      <c r="B16" s="87"/>
      <c r="C16" s="23" t="s">
        <v>15</v>
      </c>
      <c r="D16" s="19" t="s">
        <v>30</v>
      </c>
      <c r="E16" s="9">
        <v>0</v>
      </c>
      <c r="F16" s="9">
        <v>0</v>
      </c>
      <c r="G16" s="9">
        <v>0</v>
      </c>
      <c r="H16" s="9">
        <v>0</v>
      </c>
      <c r="I16" s="9">
        <v>0</v>
      </c>
      <c r="J16" s="9">
        <v>0</v>
      </c>
      <c r="K16" s="9">
        <v>0</v>
      </c>
      <c r="L16" s="40">
        <v>0</v>
      </c>
    </row>
    <row r="17" spans="1:12" s="4" customFormat="1" ht="25.5" hidden="1">
      <c r="A17" s="84"/>
      <c r="B17" s="87"/>
      <c r="C17" s="20">
        <v>7600</v>
      </c>
      <c r="D17" s="24" t="s">
        <v>31</v>
      </c>
      <c r="E17" s="9"/>
      <c r="F17" s="9"/>
      <c r="G17" s="9"/>
      <c r="H17" s="9"/>
      <c r="I17" s="9"/>
      <c r="J17" s="9"/>
      <c r="K17" s="9"/>
      <c r="L17" s="40"/>
    </row>
    <row r="18" spans="1:12" s="4" customFormat="1" ht="12.75" hidden="1">
      <c r="A18" s="84"/>
      <c r="B18" s="87"/>
      <c r="C18" s="20">
        <v>7700</v>
      </c>
      <c r="D18" s="25" t="s">
        <v>16</v>
      </c>
      <c r="E18" s="9"/>
      <c r="F18" s="9"/>
      <c r="G18" s="9"/>
      <c r="H18" s="9"/>
      <c r="I18" s="9"/>
      <c r="J18" s="9"/>
      <c r="K18" s="9"/>
      <c r="L18" s="40"/>
    </row>
    <row r="19" spans="1:12" s="4" customFormat="1" ht="12.75" hidden="1">
      <c r="A19" s="84"/>
      <c r="B19" s="87"/>
      <c r="C19" s="23" t="s">
        <v>32</v>
      </c>
      <c r="D19" s="19" t="s">
        <v>17</v>
      </c>
      <c r="E19" s="9">
        <v>0</v>
      </c>
      <c r="F19" s="9">
        <v>0</v>
      </c>
      <c r="G19" s="9">
        <v>0</v>
      </c>
      <c r="H19" s="9">
        <v>0</v>
      </c>
      <c r="I19" s="9">
        <v>0</v>
      </c>
      <c r="J19" s="9">
        <v>0</v>
      </c>
      <c r="K19" s="9">
        <v>0</v>
      </c>
      <c r="L19" s="40">
        <v>0</v>
      </c>
    </row>
    <row r="20" spans="1:12" s="4" customFormat="1" ht="25.5" hidden="1">
      <c r="A20" s="84"/>
      <c r="B20" s="87"/>
      <c r="C20" s="20">
        <v>7100</v>
      </c>
      <c r="D20" s="24" t="s">
        <v>18</v>
      </c>
      <c r="E20" s="9">
        <v>0</v>
      </c>
      <c r="F20" s="9">
        <v>0</v>
      </c>
      <c r="G20" s="9">
        <v>0</v>
      </c>
      <c r="H20" s="9">
        <v>0</v>
      </c>
      <c r="I20" s="9">
        <v>0</v>
      </c>
      <c r="J20" s="9">
        <v>0</v>
      </c>
      <c r="K20" s="9">
        <v>0</v>
      </c>
      <c r="L20" s="40">
        <v>0</v>
      </c>
    </row>
    <row r="21" spans="1:12" s="4" customFormat="1" ht="38.25" hidden="1">
      <c r="A21" s="84"/>
      <c r="B21" s="87"/>
      <c r="C21" s="26" t="s">
        <v>19</v>
      </c>
      <c r="D21" s="24" t="s">
        <v>20</v>
      </c>
      <c r="E21" s="9"/>
      <c r="F21" s="9"/>
      <c r="G21" s="9"/>
      <c r="H21" s="9"/>
      <c r="I21" s="9"/>
      <c r="J21" s="9"/>
      <c r="K21" s="9"/>
      <c r="L21" s="40"/>
    </row>
    <row r="22" spans="1:12" s="4" customFormat="1" ht="38.25" hidden="1">
      <c r="A22" s="84"/>
      <c r="B22" s="87"/>
      <c r="C22" s="26">
        <v>7130</v>
      </c>
      <c r="D22" s="24" t="s">
        <v>21</v>
      </c>
      <c r="E22" s="9">
        <v>0</v>
      </c>
      <c r="F22" s="9">
        <v>0</v>
      </c>
      <c r="G22" s="9">
        <v>0</v>
      </c>
      <c r="H22" s="9">
        <v>0</v>
      </c>
      <c r="I22" s="9">
        <v>0</v>
      </c>
      <c r="J22" s="9">
        <v>0</v>
      </c>
      <c r="K22" s="9">
        <v>0</v>
      </c>
      <c r="L22" s="40">
        <v>0</v>
      </c>
    </row>
    <row r="23" spans="1:12" s="4" customFormat="1" ht="51" hidden="1">
      <c r="A23" s="84"/>
      <c r="B23" s="87"/>
      <c r="C23" s="27">
        <v>7131</v>
      </c>
      <c r="D23" s="24" t="s">
        <v>22</v>
      </c>
      <c r="E23" s="9"/>
      <c r="F23" s="9"/>
      <c r="G23" s="9"/>
      <c r="H23" s="9"/>
      <c r="I23" s="9"/>
      <c r="J23" s="9"/>
      <c r="K23" s="9"/>
      <c r="L23" s="40"/>
    </row>
    <row r="24" spans="1:12" s="4" customFormat="1" ht="51" hidden="1">
      <c r="A24" s="84"/>
      <c r="B24" s="87"/>
      <c r="C24" s="27">
        <v>7132</v>
      </c>
      <c r="D24" s="24" t="s">
        <v>23</v>
      </c>
      <c r="E24" s="9"/>
      <c r="F24" s="9"/>
      <c r="G24" s="9"/>
      <c r="H24" s="9"/>
      <c r="I24" s="9"/>
      <c r="J24" s="9"/>
      <c r="K24" s="9"/>
      <c r="L24" s="40"/>
    </row>
    <row r="25" spans="1:12" s="4" customFormat="1" ht="38.25" hidden="1">
      <c r="A25" s="84"/>
      <c r="B25" s="87"/>
      <c r="C25" s="27" t="s">
        <v>33</v>
      </c>
      <c r="D25" s="24" t="s">
        <v>34</v>
      </c>
      <c r="E25" s="9"/>
      <c r="F25" s="9"/>
      <c r="G25" s="9"/>
      <c r="H25" s="9"/>
      <c r="I25" s="9"/>
      <c r="J25" s="9"/>
      <c r="K25" s="9"/>
      <c r="L25" s="40"/>
    </row>
    <row r="26" spans="1:12" s="4" customFormat="1" ht="25.5" hidden="1">
      <c r="A26" s="84"/>
      <c r="B26" s="87"/>
      <c r="C26" s="20">
        <v>7300</v>
      </c>
      <c r="D26" s="28" t="s">
        <v>35</v>
      </c>
      <c r="E26" s="9">
        <v>0</v>
      </c>
      <c r="F26" s="9">
        <v>0</v>
      </c>
      <c r="G26" s="9">
        <v>0</v>
      </c>
      <c r="H26" s="9">
        <v>0</v>
      </c>
      <c r="I26" s="9">
        <v>0</v>
      </c>
      <c r="J26" s="9">
        <v>0</v>
      </c>
      <c r="K26" s="9">
        <v>0</v>
      </c>
      <c r="L26" s="40">
        <v>0</v>
      </c>
    </row>
    <row r="27" spans="1:12" s="4" customFormat="1" ht="25.5" hidden="1">
      <c r="A27" s="84"/>
      <c r="B27" s="87"/>
      <c r="C27" s="26" t="s">
        <v>36</v>
      </c>
      <c r="D27" s="24" t="s">
        <v>37</v>
      </c>
      <c r="E27" s="12"/>
      <c r="F27" s="12"/>
      <c r="G27" s="12"/>
      <c r="H27" s="12"/>
      <c r="I27" s="12"/>
      <c r="J27" s="12"/>
      <c r="K27" s="12"/>
      <c r="L27" s="43"/>
    </row>
    <row r="28" spans="1:12" s="4" customFormat="1" ht="63.75" hidden="1">
      <c r="A28" s="84"/>
      <c r="B28" s="87"/>
      <c r="C28" s="26" t="s">
        <v>38</v>
      </c>
      <c r="D28" s="24" t="s">
        <v>39</v>
      </c>
      <c r="E28" s="12"/>
      <c r="F28" s="12"/>
      <c r="G28" s="12"/>
      <c r="H28" s="12"/>
      <c r="I28" s="12"/>
      <c r="J28" s="12"/>
      <c r="K28" s="12"/>
      <c r="L28" s="43"/>
    </row>
    <row r="29" spans="1:12" s="4" customFormat="1" ht="51" hidden="1">
      <c r="A29" s="84"/>
      <c r="B29" s="87"/>
      <c r="C29" s="26">
        <v>7350</v>
      </c>
      <c r="D29" s="24" t="s">
        <v>40</v>
      </c>
      <c r="E29" s="12"/>
      <c r="F29" s="12"/>
      <c r="G29" s="12"/>
      <c r="H29" s="12"/>
      <c r="I29" s="12"/>
      <c r="J29" s="12"/>
      <c r="K29" s="12"/>
      <c r="L29" s="43"/>
    </row>
    <row r="30" spans="1:12" s="4" customFormat="1" ht="25.5" hidden="1">
      <c r="A30" s="84"/>
      <c r="B30" s="87"/>
      <c r="C30" s="20">
        <v>7400</v>
      </c>
      <c r="D30" s="28" t="s">
        <v>41</v>
      </c>
      <c r="E30" s="9">
        <v>0</v>
      </c>
      <c r="F30" s="9">
        <v>0</v>
      </c>
      <c r="G30" s="9">
        <v>0</v>
      </c>
      <c r="H30" s="9">
        <v>0</v>
      </c>
      <c r="I30" s="9">
        <v>0</v>
      </c>
      <c r="J30" s="9">
        <v>0</v>
      </c>
      <c r="K30" s="9">
        <v>0</v>
      </c>
      <c r="L30" s="40">
        <v>0</v>
      </c>
    </row>
    <row r="31" spans="1:12" s="4" customFormat="1" ht="25.5" hidden="1">
      <c r="A31" s="84"/>
      <c r="B31" s="87"/>
      <c r="C31" s="26">
        <v>7460</v>
      </c>
      <c r="D31" s="28" t="s">
        <v>42</v>
      </c>
      <c r="E31" s="12"/>
      <c r="F31" s="12"/>
      <c r="G31" s="12"/>
      <c r="H31" s="12"/>
      <c r="I31" s="12"/>
      <c r="J31" s="12"/>
      <c r="K31" s="12"/>
      <c r="L31" s="43"/>
    </row>
    <row r="32" spans="1:12" s="4" customFormat="1" ht="52.5" hidden="1" customHeight="1">
      <c r="A32" s="84"/>
      <c r="B32" s="87"/>
      <c r="C32" s="26">
        <v>7470</v>
      </c>
      <c r="D32" s="24" t="s">
        <v>43</v>
      </c>
      <c r="E32" s="12"/>
      <c r="F32" s="12"/>
      <c r="G32" s="12"/>
      <c r="H32" s="12"/>
      <c r="I32" s="12"/>
      <c r="J32" s="12"/>
      <c r="K32" s="12"/>
      <c r="L32" s="43"/>
    </row>
    <row r="33" spans="1:17" s="4" customFormat="1" ht="25.5" hidden="1">
      <c r="A33" s="84"/>
      <c r="B33" s="87"/>
      <c r="C33" s="20">
        <v>7500</v>
      </c>
      <c r="D33" s="24" t="s">
        <v>44</v>
      </c>
      <c r="E33" s="9"/>
      <c r="F33" s="9"/>
      <c r="G33" s="9"/>
      <c r="H33" s="9"/>
      <c r="I33" s="9"/>
      <c r="J33" s="9"/>
      <c r="K33" s="9"/>
      <c r="L33" s="40"/>
    </row>
    <row r="34" spans="1:17" s="4" customFormat="1" ht="12.75">
      <c r="A34" s="84"/>
      <c r="B34" s="87"/>
      <c r="C34" s="23" t="s">
        <v>24</v>
      </c>
      <c r="D34" s="19" t="s">
        <v>25</v>
      </c>
      <c r="E34" s="13">
        <f>E35</f>
        <v>0</v>
      </c>
      <c r="F34" s="13">
        <f t="shared" ref="F34:L34" si="4">F35</f>
        <v>0</v>
      </c>
      <c r="G34" s="13">
        <f t="shared" si="4"/>
        <v>0</v>
      </c>
      <c r="H34" s="13">
        <f t="shared" si="4"/>
        <v>127000</v>
      </c>
      <c r="I34" s="13">
        <f t="shared" si="4"/>
        <v>0</v>
      </c>
      <c r="J34" s="13">
        <f t="shared" si="4"/>
        <v>127000</v>
      </c>
      <c r="K34" s="13">
        <f t="shared" si="4"/>
        <v>0</v>
      </c>
      <c r="L34" s="44">
        <f t="shared" si="4"/>
        <v>127000</v>
      </c>
      <c r="N34" s="4">
        <v>106000</v>
      </c>
      <c r="O34" s="4">
        <f>N34*0.3</f>
        <v>31800</v>
      </c>
      <c r="P34" s="4">
        <f>N34*1.1^1*0.3</f>
        <v>34980</v>
      </c>
      <c r="Q34" s="4">
        <f>N34*1.1^2*0.3</f>
        <v>38478</v>
      </c>
    </row>
    <row r="35" spans="1:17" s="4" customFormat="1" ht="12.75">
      <c r="A35" s="84"/>
      <c r="B35" s="87"/>
      <c r="C35" s="23">
        <v>5000</v>
      </c>
      <c r="D35" s="19" t="s">
        <v>26</v>
      </c>
      <c r="E35" s="9"/>
      <c r="F35" s="9"/>
      <c r="G35" s="9"/>
      <c r="H35" s="9">
        <f>117000+10000</f>
        <v>127000</v>
      </c>
      <c r="I35" s="9"/>
      <c r="J35" s="9">
        <f>117000+10000</f>
        <v>127000</v>
      </c>
      <c r="K35" s="9"/>
      <c r="L35" s="9">
        <f>117000+10000</f>
        <v>127000</v>
      </c>
      <c r="O35" s="4">
        <f>ROUND(O34,0)</f>
        <v>31800</v>
      </c>
      <c r="P35" s="4">
        <f>ROUND(P34,0)</f>
        <v>34980</v>
      </c>
      <c r="Q35" s="4">
        <f>ROUND(Q34,0)</f>
        <v>38478</v>
      </c>
    </row>
    <row r="36" spans="1:17" s="4" customFormat="1" ht="12.75" hidden="1">
      <c r="A36" s="84"/>
      <c r="B36" s="87"/>
      <c r="C36" s="23">
        <v>9000</v>
      </c>
      <c r="D36" s="29" t="s">
        <v>45</v>
      </c>
      <c r="E36" s="9">
        <v>0</v>
      </c>
      <c r="F36" s="9">
        <v>0</v>
      </c>
      <c r="G36" s="9">
        <v>0</v>
      </c>
      <c r="H36" s="9">
        <v>0</v>
      </c>
      <c r="I36" s="9">
        <v>0</v>
      </c>
      <c r="J36" s="9">
        <v>0</v>
      </c>
      <c r="K36" s="9">
        <v>0</v>
      </c>
      <c r="L36" s="40">
        <v>0</v>
      </c>
    </row>
    <row r="37" spans="1:17" s="4" customFormat="1" ht="25.5" hidden="1">
      <c r="A37" s="84"/>
      <c r="B37" s="87"/>
      <c r="C37" s="25">
        <v>9100</v>
      </c>
      <c r="D37" s="24" t="s">
        <v>27</v>
      </c>
      <c r="E37" s="9">
        <v>0</v>
      </c>
      <c r="F37" s="9">
        <v>0</v>
      </c>
      <c r="G37" s="9">
        <v>0</v>
      </c>
      <c r="H37" s="9">
        <v>0</v>
      </c>
      <c r="I37" s="9">
        <v>0</v>
      </c>
      <c r="J37" s="9">
        <v>0</v>
      </c>
      <c r="K37" s="9">
        <v>0</v>
      </c>
      <c r="L37" s="40">
        <v>0</v>
      </c>
    </row>
    <row r="38" spans="1:17" s="4" customFormat="1" ht="38.25" hidden="1">
      <c r="A38" s="84"/>
      <c r="B38" s="87"/>
      <c r="C38" s="26" t="s">
        <v>28</v>
      </c>
      <c r="D38" s="24" t="s">
        <v>72</v>
      </c>
      <c r="E38" s="9"/>
      <c r="F38" s="9"/>
      <c r="G38" s="9"/>
      <c r="H38" s="9"/>
      <c r="I38" s="9"/>
      <c r="J38" s="9"/>
      <c r="K38" s="9"/>
      <c r="L38" s="40"/>
    </row>
    <row r="39" spans="1:17" s="4" customFormat="1" ht="38.25" hidden="1">
      <c r="A39" s="84"/>
      <c r="B39" s="87"/>
      <c r="C39" s="26">
        <v>9140</v>
      </c>
      <c r="D39" s="24" t="s">
        <v>73</v>
      </c>
      <c r="E39" s="9">
        <v>0</v>
      </c>
      <c r="F39" s="9">
        <v>0</v>
      </c>
      <c r="G39" s="9">
        <v>0</v>
      </c>
      <c r="H39" s="9">
        <v>0</v>
      </c>
      <c r="I39" s="9">
        <v>0</v>
      </c>
      <c r="J39" s="9">
        <v>0</v>
      </c>
      <c r="K39" s="9">
        <v>0</v>
      </c>
      <c r="L39" s="40">
        <v>0</v>
      </c>
    </row>
    <row r="40" spans="1:17" s="4" customFormat="1" ht="51" hidden="1">
      <c r="A40" s="84"/>
      <c r="B40" s="87"/>
      <c r="C40" s="27">
        <v>9141</v>
      </c>
      <c r="D40" s="28" t="s">
        <v>46</v>
      </c>
      <c r="E40" s="12"/>
      <c r="F40" s="12"/>
      <c r="G40" s="12"/>
      <c r="H40" s="12"/>
      <c r="I40" s="12"/>
      <c r="J40" s="12"/>
      <c r="K40" s="12"/>
      <c r="L40" s="43"/>
    </row>
    <row r="41" spans="1:17" s="4" customFormat="1" ht="38.25" hidden="1">
      <c r="A41" s="84"/>
      <c r="B41" s="87"/>
      <c r="C41" s="27">
        <v>9142</v>
      </c>
      <c r="D41" s="28" t="s">
        <v>47</v>
      </c>
      <c r="E41" s="12"/>
      <c r="F41" s="12"/>
      <c r="G41" s="12"/>
      <c r="H41" s="12"/>
      <c r="I41" s="12"/>
      <c r="J41" s="12"/>
      <c r="K41" s="12"/>
      <c r="L41" s="43"/>
    </row>
    <row r="42" spans="1:17" s="4" customFormat="1" ht="38.25" hidden="1">
      <c r="A42" s="84"/>
      <c r="B42" s="87"/>
      <c r="C42" s="27">
        <v>9149</v>
      </c>
      <c r="D42" s="28" t="s">
        <v>48</v>
      </c>
      <c r="E42" s="12"/>
      <c r="F42" s="12"/>
      <c r="G42" s="12"/>
      <c r="H42" s="12"/>
      <c r="I42" s="12"/>
      <c r="J42" s="12"/>
      <c r="K42" s="12"/>
      <c r="L42" s="43"/>
    </row>
    <row r="43" spans="1:17" s="4" customFormat="1" ht="38.25" hidden="1">
      <c r="A43" s="84"/>
      <c r="B43" s="87"/>
      <c r="C43" s="25">
        <v>9500</v>
      </c>
      <c r="D43" s="28" t="s">
        <v>49</v>
      </c>
      <c r="E43" s="9">
        <v>0</v>
      </c>
      <c r="F43" s="9">
        <v>0</v>
      </c>
      <c r="G43" s="9">
        <v>0</v>
      </c>
      <c r="H43" s="9">
        <v>0</v>
      </c>
      <c r="I43" s="9">
        <v>0</v>
      </c>
      <c r="J43" s="9">
        <v>0</v>
      </c>
      <c r="K43" s="9">
        <v>0</v>
      </c>
      <c r="L43" s="40">
        <v>0</v>
      </c>
    </row>
    <row r="44" spans="1:17" s="4" customFormat="1" ht="25.5" hidden="1">
      <c r="A44" s="84"/>
      <c r="B44" s="87"/>
      <c r="C44" s="26" t="s">
        <v>50</v>
      </c>
      <c r="D44" s="28" t="s">
        <v>51</v>
      </c>
      <c r="E44" s="9"/>
      <c r="F44" s="9"/>
      <c r="G44" s="9"/>
      <c r="H44" s="9"/>
      <c r="I44" s="9"/>
      <c r="J44" s="9"/>
      <c r="K44" s="9"/>
      <c r="L44" s="40"/>
    </row>
    <row r="45" spans="1:17" s="4" customFormat="1" ht="63.75" hidden="1">
      <c r="A45" s="84"/>
      <c r="B45" s="87"/>
      <c r="C45" s="26">
        <v>9580</v>
      </c>
      <c r="D45" s="28" t="s">
        <v>52</v>
      </c>
      <c r="E45" s="12"/>
      <c r="F45" s="12"/>
      <c r="G45" s="12"/>
      <c r="H45" s="12"/>
      <c r="I45" s="12"/>
      <c r="J45" s="12"/>
      <c r="K45" s="12"/>
      <c r="L45" s="43"/>
    </row>
    <row r="46" spans="1:17" s="4" customFormat="1" ht="63.75" hidden="1">
      <c r="A46" s="84"/>
      <c r="B46" s="87"/>
      <c r="C46" s="26">
        <v>9590</v>
      </c>
      <c r="D46" s="24" t="s">
        <v>53</v>
      </c>
      <c r="E46" s="12"/>
      <c r="F46" s="12"/>
      <c r="G46" s="12"/>
      <c r="H46" s="12"/>
      <c r="I46" s="12"/>
      <c r="J46" s="12"/>
      <c r="K46" s="12"/>
      <c r="L46" s="43"/>
    </row>
    <row r="47" spans="1:17" s="4" customFormat="1" ht="25.5" hidden="1">
      <c r="A47" s="84"/>
      <c r="B47" s="87"/>
      <c r="C47" s="25">
        <v>9700</v>
      </c>
      <c r="D47" s="30" t="s">
        <v>54</v>
      </c>
      <c r="E47" s="9">
        <v>0</v>
      </c>
      <c r="F47" s="9">
        <v>0</v>
      </c>
      <c r="G47" s="9">
        <v>0</v>
      </c>
      <c r="H47" s="9">
        <v>0</v>
      </c>
      <c r="I47" s="9">
        <v>0</v>
      </c>
      <c r="J47" s="9">
        <v>0</v>
      </c>
      <c r="K47" s="9">
        <v>0</v>
      </c>
      <c r="L47" s="40">
        <v>0</v>
      </c>
    </row>
    <row r="48" spans="1:17" s="4" customFormat="1" ht="25.5" hidden="1">
      <c r="A48" s="84"/>
      <c r="B48" s="87"/>
      <c r="C48" s="26">
        <v>9710</v>
      </c>
      <c r="D48" s="31" t="s">
        <v>55</v>
      </c>
      <c r="E48" s="12"/>
      <c r="F48" s="12"/>
      <c r="G48" s="12"/>
      <c r="H48" s="12"/>
      <c r="I48" s="12"/>
      <c r="J48" s="12"/>
      <c r="K48" s="12"/>
      <c r="L48" s="43"/>
    </row>
    <row r="49" spans="1:18" s="4" customFormat="1" ht="51" hidden="1">
      <c r="A49" s="84"/>
      <c r="B49" s="87"/>
      <c r="C49" s="32">
        <v>9720</v>
      </c>
      <c r="D49" s="30" t="s">
        <v>56</v>
      </c>
      <c r="E49" s="12"/>
      <c r="F49" s="12"/>
      <c r="G49" s="12"/>
      <c r="H49" s="12"/>
      <c r="I49" s="12"/>
      <c r="J49" s="12"/>
      <c r="K49" s="12"/>
      <c r="L49" s="43"/>
    </row>
    <row r="50" spans="1:18" s="4" customFormat="1" ht="25.5" hidden="1">
      <c r="A50" s="84"/>
      <c r="B50" s="87"/>
      <c r="C50" s="25">
        <v>9600</v>
      </c>
      <c r="D50" s="24" t="s">
        <v>29</v>
      </c>
      <c r="E50" s="12"/>
      <c r="F50" s="12"/>
      <c r="G50" s="12"/>
      <c r="H50" s="12"/>
      <c r="I50" s="12"/>
      <c r="J50" s="12"/>
      <c r="K50" s="12"/>
      <c r="L50" s="43"/>
    </row>
    <row r="51" spans="1:18" s="4" customFormat="1" ht="165.75">
      <c r="A51" s="84"/>
      <c r="B51" s="87"/>
      <c r="C51" s="15"/>
      <c r="D51" s="48" t="s">
        <v>62</v>
      </c>
      <c r="E51" s="16"/>
      <c r="F51" s="16"/>
      <c r="G51" s="16"/>
      <c r="H51" s="16" t="s">
        <v>89</v>
      </c>
      <c r="I51" s="16"/>
      <c r="J51" s="16" t="s">
        <v>89</v>
      </c>
      <c r="K51" s="16"/>
      <c r="L51" s="16" t="s">
        <v>89</v>
      </c>
      <c r="O51" s="4">
        <f>1400000*0.05</f>
        <v>70000</v>
      </c>
      <c r="P51" s="4">
        <f>1400000*0.05</f>
        <v>70000</v>
      </c>
      <c r="Q51" s="4">
        <f>1400000*0.05</f>
        <v>70000</v>
      </c>
    </row>
    <row r="52" spans="1:18" s="4" customFormat="1" ht="12.75">
      <c r="A52" s="84"/>
      <c r="B52" s="87"/>
      <c r="C52" s="6"/>
      <c r="D52" s="7"/>
      <c r="E52" s="8"/>
      <c r="F52" s="8"/>
      <c r="G52" s="8"/>
      <c r="H52" s="8"/>
      <c r="I52" s="8"/>
      <c r="J52" s="8"/>
      <c r="K52" s="8"/>
      <c r="L52" s="45"/>
      <c r="O52" s="4">
        <f>ROUND(SUM(O35:O51)/0.702804,0)/2</f>
        <v>72424</v>
      </c>
      <c r="P52" s="4">
        <f>ROUND(SUM(P35:P51)/0.702804,0)</f>
        <v>149373</v>
      </c>
      <c r="Q52" s="4">
        <f>ROUND(SUM(Q35:Q51)/0.702804,0)</f>
        <v>154350</v>
      </c>
    </row>
    <row r="53" spans="1:18" s="4" customFormat="1" ht="39" customHeight="1">
      <c r="A53" s="84"/>
      <c r="B53" s="87"/>
      <c r="C53" s="89" t="s">
        <v>63</v>
      </c>
      <c r="D53" s="90" t="s">
        <v>74</v>
      </c>
      <c r="E53" s="90" t="s">
        <v>66</v>
      </c>
      <c r="F53" s="90"/>
      <c r="G53" s="89" t="s">
        <v>57</v>
      </c>
      <c r="H53" s="89"/>
      <c r="I53" s="92" t="s">
        <v>80</v>
      </c>
      <c r="J53" s="74" t="s">
        <v>65</v>
      </c>
      <c r="K53" s="75" t="s">
        <v>64</v>
      </c>
      <c r="L53" s="76"/>
      <c r="O53" s="4">
        <f>50020/0.702804</f>
        <v>71172.04796785448</v>
      </c>
      <c r="P53" s="4">
        <f>50020*1.02^1/0.702804</f>
        <v>72595.488927211569</v>
      </c>
      <c r="Q53" s="4">
        <f>50020*1.02^2/0.702804</f>
        <v>74047.398705755797</v>
      </c>
    </row>
    <row r="54" spans="1:18" s="4" customFormat="1" ht="75" customHeight="1">
      <c r="A54" s="84"/>
      <c r="B54" s="87"/>
      <c r="C54" s="89"/>
      <c r="D54" s="91"/>
      <c r="E54" s="90"/>
      <c r="F54" s="90"/>
      <c r="G54" s="52" t="s">
        <v>67</v>
      </c>
      <c r="H54" s="52" t="s">
        <v>76</v>
      </c>
      <c r="I54" s="93"/>
      <c r="J54" s="74"/>
      <c r="K54" s="77"/>
      <c r="L54" s="78"/>
      <c r="O54" s="4">
        <f>ROUND(O53,0)</f>
        <v>71172</v>
      </c>
      <c r="P54" s="4">
        <f>ROUND(P53,0)</f>
        <v>72595</v>
      </c>
      <c r="Q54" s="4">
        <f>ROUND(Q53,0)</f>
        <v>74047</v>
      </c>
    </row>
    <row r="55" spans="1:18" s="4" customFormat="1" ht="147.75" customHeight="1">
      <c r="A55" s="85"/>
      <c r="B55" s="88"/>
      <c r="C55" s="51" t="s">
        <v>86</v>
      </c>
      <c r="D55" s="47" t="s">
        <v>84</v>
      </c>
      <c r="E55" s="80" t="s">
        <v>88</v>
      </c>
      <c r="F55" s="80"/>
      <c r="G55" s="46" t="s">
        <v>87</v>
      </c>
      <c r="H55" s="46"/>
      <c r="I55" s="46"/>
      <c r="J55" s="46"/>
      <c r="K55" s="81" t="s">
        <v>85</v>
      </c>
      <c r="L55" s="82"/>
      <c r="O55" s="4">
        <f>O52+O54</f>
        <v>143596</v>
      </c>
      <c r="P55" s="4">
        <f>P52+P54</f>
        <v>221968</v>
      </c>
      <c r="Q55" s="4">
        <f>Q52+Q54</f>
        <v>228397</v>
      </c>
      <c r="R55" s="4">
        <v>889295</v>
      </c>
    </row>
  </sheetData>
  <mergeCells count="12">
    <mergeCell ref="J53:J54"/>
    <mergeCell ref="K53:L54"/>
    <mergeCell ref="A2:L2"/>
    <mergeCell ref="E55:F55"/>
    <mergeCell ref="K55:L55"/>
    <mergeCell ref="A5:A55"/>
    <mergeCell ref="B5:B55"/>
    <mergeCell ref="C53:C54"/>
    <mergeCell ref="D53:D54"/>
    <mergeCell ref="E53:F54"/>
    <mergeCell ref="G53:H53"/>
    <mergeCell ref="I53:I54"/>
  </mergeCells>
  <pageMargins left="0.11811023622047245" right="0.19685039370078741" top="0.35433070866141736" bottom="0.35433070866141736" header="0.31496062992125984" footer="0.19685039370078741"/>
  <pageSetup paperSize="9"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tabSelected="1" workbookViewId="0">
      <selection activeCell="C9" sqref="C9"/>
    </sheetView>
  </sheetViews>
  <sheetFormatPr defaultRowHeight="15"/>
  <cols>
    <col min="1" max="1" width="35.140625" customWidth="1"/>
    <col min="2" max="5" width="28.5703125" customWidth="1"/>
  </cols>
  <sheetData>
    <row r="1" spans="1:9" ht="16.5" customHeight="1">
      <c r="A1" s="97" t="s">
        <v>96</v>
      </c>
      <c r="B1" s="97"/>
      <c r="C1" s="97"/>
      <c r="D1" s="97"/>
      <c r="E1" s="97"/>
    </row>
    <row r="2" spans="1:9" ht="38.25">
      <c r="A2" s="55" t="s">
        <v>93</v>
      </c>
      <c r="B2" s="61" t="s">
        <v>114</v>
      </c>
      <c r="C2" s="56" t="s">
        <v>113</v>
      </c>
      <c r="D2" s="56" t="s">
        <v>90</v>
      </c>
      <c r="E2" s="56" t="s">
        <v>91</v>
      </c>
    </row>
    <row r="3" spans="1:9">
      <c r="A3" s="57" t="s">
        <v>105</v>
      </c>
      <c r="B3" s="58">
        <f>SUM(B4,B7)</f>
        <v>2170144.3199999998</v>
      </c>
      <c r="C3" s="58">
        <f>SUM(C4,C7)</f>
        <v>77983</v>
      </c>
      <c r="D3" s="58">
        <f>SUM(D4,D7)</f>
        <v>311930</v>
      </c>
      <c r="E3" s="58">
        <f>SUM(E4,E7)</f>
        <v>311930</v>
      </c>
    </row>
    <row r="4" spans="1:9">
      <c r="A4" s="57" t="s">
        <v>106</v>
      </c>
      <c r="B4" s="58">
        <f>SUM(B5:B6)</f>
        <v>266540.08</v>
      </c>
      <c r="C4" s="58">
        <f>SUM(C5:C6)</f>
        <v>27983</v>
      </c>
      <c r="D4" s="58">
        <f>SUM(D5:D6)</f>
        <v>111930</v>
      </c>
      <c r="E4" s="58">
        <f>SUM(E5:E6)</f>
        <v>111930</v>
      </c>
    </row>
    <row r="5" spans="1:9">
      <c r="A5" s="59" t="s">
        <v>107</v>
      </c>
      <c r="B5" s="58">
        <f>36406.93</f>
        <v>36406.93</v>
      </c>
      <c r="C5" s="58">
        <f>ROUND(76000/4,0)</f>
        <v>19000</v>
      </c>
      <c r="D5" s="58">
        <v>76000</v>
      </c>
      <c r="E5" s="58">
        <v>76000</v>
      </c>
      <c r="I5" s="54"/>
    </row>
    <row r="6" spans="1:9">
      <c r="A6" s="59" t="s">
        <v>108</v>
      </c>
      <c r="B6" s="58">
        <f>55201.74+28458+34132+12740.39+99601.02</f>
        <v>230133.15</v>
      </c>
      <c r="C6" s="58">
        <f>ROUND(35930/4,0)</f>
        <v>8983</v>
      </c>
      <c r="D6" s="58">
        <v>35930</v>
      </c>
      <c r="E6" s="58">
        <v>35930</v>
      </c>
    </row>
    <row r="7" spans="1:9">
      <c r="A7" s="57" t="s">
        <v>109</v>
      </c>
      <c r="B7" s="58">
        <f>1925022.24-21418</f>
        <v>1903604.24</v>
      </c>
      <c r="C7" s="58">
        <f>ROUND(200000/4,0)</f>
        <v>50000</v>
      </c>
      <c r="D7" s="58">
        <v>200000</v>
      </c>
      <c r="E7" s="58">
        <v>200000</v>
      </c>
    </row>
    <row r="8" spans="1:9" ht="30">
      <c r="A8" s="60" t="s">
        <v>92</v>
      </c>
      <c r="B8" s="61" t="s">
        <v>97</v>
      </c>
      <c r="C8" s="61" t="s">
        <v>94</v>
      </c>
      <c r="D8" s="61" t="s">
        <v>94</v>
      </c>
      <c r="E8" s="61" t="s">
        <v>94</v>
      </c>
    </row>
    <row r="9" spans="1:9" ht="90">
      <c r="A9" s="56" t="s">
        <v>7</v>
      </c>
      <c r="B9" s="70" t="s">
        <v>95</v>
      </c>
      <c r="C9" s="70" t="s">
        <v>110</v>
      </c>
      <c r="D9" s="70" t="s">
        <v>110</v>
      </c>
      <c r="E9" s="70" t="s">
        <v>110</v>
      </c>
    </row>
    <row r="10" spans="1:9" ht="60" customHeight="1">
      <c r="A10" s="94" t="s">
        <v>25</v>
      </c>
      <c r="B10" s="71" t="s">
        <v>98</v>
      </c>
      <c r="C10" s="98" t="s">
        <v>116</v>
      </c>
      <c r="D10" s="98" t="s">
        <v>111</v>
      </c>
      <c r="E10" s="98" t="s">
        <v>112</v>
      </c>
    </row>
    <row r="11" spans="1:9" ht="60" customHeight="1">
      <c r="A11" s="96"/>
      <c r="B11" s="72" t="s">
        <v>102</v>
      </c>
      <c r="C11" s="99"/>
      <c r="D11" s="99"/>
      <c r="E11" s="99"/>
    </row>
    <row r="12" spans="1:9" ht="30">
      <c r="A12" s="94" t="s">
        <v>9</v>
      </c>
      <c r="B12" s="71" t="s">
        <v>99</v>
      </c>
      <c r="C12" s="71" t="s">
        <v>103</v>
      </c>
      <c r="D12" s="71" t="s">
        <v>103</v>
      </c>
      <c r="E12" s="71" t="s">
        <v>103</v>
      </c>
    </row>
    <row r="13" spans="1:9">
      <c r="A13" s="95"/>
      <c r="B13" s="72" t="s">
        <v>100</v>
      </c>
      <c r="C13" s="72" t="s">
        <v>115</v>
      </c>
      <c r="D13" s="72" t="s">
        <v>104</v>
      </c>
      <c r="E13" s="72" t="s">
        <v>104</v>
      </c>
    </row>
    <row r="14" spans="1:9">
      <c r="A14" s="96"/>
      <c r="B14" s="72" t="s">
        <v>101</v>
      </c>
      <c r="C14" s="73"/>
      <c r="D14" s="72"/>
      <c r="E14" s="72"/>
    </row>
    <row r="15" spans="1:9">
      <c r="A15" s="62"/>
      <c r="B15" s="63"/>
      <c r="C15" s="64"/>
      <c r="D15" s="65"/>
      <c r="E15" s="65"/>
    </row>
    <row r="16" spans="1:9">
      <c r="A16" s="66"/>
      <c r="B16" s="67"/>
      <c r="C16" s="68"/>
      <c r="D16" s="69"/>
      <c r="E16" s="69"/>
    </row>
    <row r="21" spans="2:3">
      <c r="B21" s="54"/>
    </row>
    <row r="23" spans="2:3">
      <c r="C23" s="54"/>
    </row>
  </sheetData>
  <mergeCells count="6">
    <mergeCell ref="A12:A14"/>
    <mergeCell ref="A10:A11"/>
    <mergeCell ref="A1:E1"/>
    <mergeCell ref="C10:C11"/>
    <mergeCell ref="D10:D11"/>
    <mergeCell ref="E10:E11"/>
  </mergeCells>
  <pageMargins left="0.7" right="0.7" top="0.75" bottom="0.75" header="0.3" footer="0.3"/>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prioritate</vt:lpstr>
      <vt:lpstr>Sheet1</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Juris Braučs</cp:lastModifiedBy>
  <cp:lastPrinted>2014-09-17T12:24:45Z</cp:lastPrinted>
  <dcterms:created xsi:type="dcterms:W3CDTF">2012-04-23T07:45:35Z</dcterms:created>
  <dcterms:modified xsi:type="dcterms:W3CDTF">2015-06-12T05:30:23Z</dcterms:modified>
</cp:coreProperties>
</file>