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750" windowWidth="20730" windowHeight="11100"/>
  </bookViews>
  <sheets>
    <sheet name="LMpielik_2_LMZino" sheetId="5" r:id="rId1"/>
  </sheets>
  <definedNames>
    <definedName name="_xlnm.Print_Titles" localSheetId="0">LMpielik_2_LMZino!$7:$8</definedName>
  </definedNames>
  <calcPr calcId="144525"/>
</workbook>
</file>

<file path=xl/calcChain.xml><?xml version="1.0" encoding="utf-8"?>
<calcChain xmlns="http://schemas.openxmlformats.org/spreadsheetml/2006/main">
  <c r="K24" i="5" l="1"/>
  <c r="K27" i="5" s="1"/>
  <c r="G24" i="5"/>
  <c r="G27" i="5" s="1"/>
  <c r="C24" i="5"/>
  <c r="C27" i="5" s="1"/>
  <c r="K22" i="5"/>
  <c r="G22" i="5"/>
  <c r="C22" i="5"/>
  <c r="K17" i="5"/>
  <c r="G17" i="5"/>
  <c r="C17" i="5"/>
  <c r="K13" i="5"/>
  <c r="G13" i="5"/>
  <c r="C13" i="5"/>
  <c r="M24" i="5" l="1"/>
  <c r="O26" i="5" l="1"/>
  <c r="P26" i="5"/>
  <c r="Q26" i="5"/>
  <c r="N26" i="5"/>
  <c r="N27" i="5" s="1"/>
  <c r="O25" i="5"/>
  <c r="P25" i="5"/>
  <c r="Q25" i="5"/>
  <c r="N25" i="5"/>
  <c r="O24" i="5"/>
  <c r="P24" i="5"/>
  <c r="Q24" i="5"/>
  <c r="R24" i="5"/>
  <c r="S24" i="5"/>
  <c r="N24" i="5"/>
  <c r="B26" i="5"/>
  <c r="B25" i="5"/>
  <c r="B24" i="5"/>
  <c r="F17" i="5"/>
  <c r="F13" i="5"/>
  <c r="B13" i="5"/>
  <c r="B17" i="5"/>
  <c r="F22" i="5"/>
  <c r="B22" i="5"/>
  <c r="J11" i="5"/>
  <c r="M27" i="5"/>
  <c r="L27" i="5"/>
  <c r="I27" i="5"/>
  <c r="H27" i="5"/>
  <c r="B27" i="5" l="1"/>
  <c r="Q27" i="5"/>
  <c r="P27" i="5"/>
  <c r="O27" i="5"/>
  <c r="L13" i="5"/>
  <c r="L17" i="5"/>
  <c r="L22" i="5"/>
  <c r="D22" i="5"/>
  <c r="L24" i="5" l="1"/>
  <c r="H25" i="5"/>
  <c r="H24" i="5"/>
  <c r="I24" i="5"/>
  <c r="H22" i="5"/>
  <c r="H17" i="5"/>
  <c r="H13" i="5"/>
  <c r="D24" i="5"/>
  <c r="D27" i="5"/>
  <c r="D25" i="5"/>
  <c r="E27" i="5"/>
  <c r="E24" i="5"/>
  <c r="D17" i="5"/>
  <c r="D13" i="5"/>
  <c r="S20" i="5" l="1"/>
  <c r="S25" i="5" s="1"/>
  <c r="S21" i="5"/>
  <c r="S26" i="5" s="1"/>
  <c r="S19" i="5"/>
  <c r="R20" i="5"/>
  <c r="R25" i="5" s="1"/>
  <c r="R21" i="5"/>
  <c r="R26" i="5" s="1"/>
  <c r="R19" i="5"/>
  <c r="S12" i="5"/>
  <c r="S11" i="5"/>
  <c r="R12" i="5"/>
  <c r="R11" i="5"/>
  <c r="R15" i="5"/>
  <c r="S16" i="5"/>
  <c r="S15" i="5"/>
  <c r="R16" i="5"/>
  <c r="S27" i="5" l="1"/>
  <c r="R27" i="5"/>
  <c r="F24" i="5"/>
  <c r="J24" i="5"/>
  <c r="E25" i="5"/>
  <c r="F25" i="5"/>
  <c r="I25" i="5"/>
  <c r="J25" i="5"/>
  <c r="M25" i="5"/>
  <c r="O22" i="5"/>
  <c r="P22" i="5"/>
  <c r="Q22" i="5"/>
  <c r="R22" i="5"/>
  <c r="S22" i="5"/>
  <c r="N22" i="5"/>
  <c r="O17" i="5"/>
  <c r="P17" i="5"/>
  <c r="Q17" i="5"/>
  <c r="R17" i="5"/>
  <c r="S17" i="5"/>
  <c r="N17" i="5"/>
  <c r="O13" i="5"/>
  <c r="P13" i="5"/>
  <c r="Q13" i="5"/>
  <c r="R13" i="5"/>
  <c r="S13" i="5"/>
  <c r="N13" i="5"/>
  <c r="M13" i="5"/>
  <c r="I13" i="5"/>
  <c r="E13" i="5"/>
  <c r="M17" i="5"/>
  <c r="I17" i="5"/>
  <c r="E17" i="5"/>
  <c r="M22" i="5"/>
  <c r="I22" i="5"/>
  <c r="E22" i="5"/>
  <c r="J17" i="5" l="1"/>
  <c r="J22" i="5" l="1"/>
  <c r="J26" i="5"/>
  <c r="J27" i="5" s="1"/>
  <c r="F26" i="5"/>
  <c r="F27" i="5" s="1"/>
  <c r="J13" i="5"/>
</calcChain>
</file>

<file path=xl/sharedStrings.xml><?xml version="1.0" encoding="utf-8"?>
<sst xmlns="http://schemas.openxmlformats.org/spreadsheetml/2006/main" count="105" uniqueCount="47">
  <si>
    <t>X</t>
  </si>
  <si>
    <t>Organizācijas nosaukums</t>
  </si>
  <si>
    <t>Latvijas Nedzirdīgo savienība</t>
  </si>
  <si>
    <t>Latvijas Neredzīgo biedrība</t>
  </si>
  <si>
    <t>2016.gada</t>
  </si>
  <si>
    <t>2017.gada</t>
  </si>
  <si>
    <t>TP iegādes izmaksas kopā</t>
  </si>
  <si>
    <t>Izmaksas kopā</t>
  </si>
  <si>
    <t>LNS izmaksas kopā</t>
  </si>
  <si>
    <t>LNB izmaksas kopā</t>
  </si>
  <si>
    <t>Tehnisko palīglīdzekļu nodrošināšana</t>
  </si>
  <si>
    <t>iepirktie tehniskie palīglīdzekļi, skaits</t>
  </si>
  <si>
    <t>Paskaidrojums</t>
  </si>
  <si>
    <t>Valsta budžeta ieņēmumu daļas aprēķins</t>
  </si>
  <si>
    <t>Administrēšanas izmaksas</t>
  </si>
  <si>
    <t>TP iegādes izmaksas</t>
  </si>
  <si>
    <t xml:space="preserve">Administrēšanas izmaksas </t>
  </si>
  <si>
    <t xml:space="preserve">TP iegādes izmaksas </t>
  </si>
  <si>
    <t>VSIA "Nacionālā rehabilitācijas centra "Vaivari""</t>
  </si>
  <si>
    <t>Pakalpojuma nodrošināšanas izmaksas</t>
  </si>
  <si>
    <t>Vaivaru izmaksas kopā</t>
  </si>
  <si>
    <t>2018.gada</t>
  </si>
  <si>
    <t>PVN 2016.gadā</t>
  </si>
  <si>
    <t>PVN 2017. un 2018.gadā</t>
  </si>
  <si>
    <t>Sociālās apdrošināšanas iemaksas              (2016-2018)</t>
  </si>
  <si>
    <t>Iedzīvotāju ienākuma nodoklis 22%               (2016-2018)</t>
  </si>
  <si>
    <t>Valsts budžeta ieņēmumi 2016.gadā</t>
  </si>
  <si>
    <t>Valsts budžeta ieņēmumi 2017.gadā/ 2018.gadā</t>
  </si>
  <si>
    <t>izsniegto tehnisko palīglīdzekļu skaits</t>
  </si>
  <si>
    <t>papildus finansējums euro</t>
  </si>
  <si>
    <t>Papildus nepieciešamais finansējuma aprēķina kopsavilkums  tehniskiem palīglīdzekļiem atbilstoši Sociālo pakalpojumu attīstības pamatnostādņu 2014.-2020.gadam 6.sadaļas II rīcības virziena 24.6 pasākumam, kas paredz izstrādāt un veikt grozījumus normatīvajos aktos par tehnisko palīglīdzekļu piešķiršanu par valsts budžeta līdzekļiem, papildinot nodrošināmo tehnisko palīglīdzekļu sarakstu ar jauniem, modernākiem tehniskiem palīglīdzekļiem</t>
  </si>
  <si>
    <t>Variants Nr.1</t>
  </si>
  <si>
    <t>rinda uz 01.01.2016.</t>
  </si>
  <si>
    <t>rinda uz 01.01.2017.</t>
  </si>
  <si>
    <t>rinda uz 01.01.2018.</t>
  </si>
  <si>
    <t>2.pielikums</t>
  </si>
  <si>
    <t>L.Cīrule, 67021647, Lilita.Cirule@lm.gov.lv</t>
  </si>
  <si>
    <t>Fakss: 67276445</t>
  </si>
  <si>
    <t>Labklājības ministrs</t>
  </si>
  <si>
    <t>U.Augulis</t>
  </si>
  <si>
    <t>Konceptuālais ziņojums</t>
  </si>
  <si>
    <t>Aprēķini 2.pielikumā</t>
  </si>
  <si>
    <t>„Par papildus nepieciešamo finansējumu valsts nodrošināto tehnisko palīglīdzekļu pakalpojuma ieviešanā”</t>
  </si>
  <si>
    <t>Aprēķini no 3. līdz 8.pielikumam</t>
  </si>
  <si>
    <t>Aprēķini no 9. līdz 15.pielikumam</t>
  </si>
  <si>
    <t>Aprēķini no 16. līdz 22.pielikumam</t>
  </si>
  <si>
    <t>07.08.2015. 9:39</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</si>
</sst>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charset val="186"/>
      <scheme val="minor"/>
    </font>
    <font>
      <sz val="12"/>
      <color theme="1"/>
      <name val="Times New Roman"/>
      <family val="1"/>
      <charset val="186"/>
    </font>
    <font>
      <b/>
      <sz val="12"/>
      <color theme="1"/>
      <name val="Times New Roman"/>
      <family val="1"/>
      <charset val="186"/>
    </font>
    <font>
      <b/>
      <sz val="14"/>
      <color theme="1"/>
      <name val="Times New Roman"/>
      <family val="1"/>
      <charset val="186"/>
    </font>
    <font>
      <sz val="10"/>
      <name val="Times New Roman"/>
      <family val="1"/>
      <charset val="204"/>
    </font>
    <font>
      <sz val="12"/>
      <name val="Times New Roman"/>
      <family val="1"/>
      <charset val="186"/>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s>
  <cellStyleXfs count="1">
    <xf numFmtId="0" fontId="0" fillId="0" borderId="0"/>
  </cellStyleXfs>
  <cellXfs count="86">
    <xf numFmtId="0" fontId="0" fillId="0" borderId="0" xfId="0"/>
    <xf numFmtId="0" fontId="1" fillId="0" borderId="0" xfId="0" applyFont="1"/>
    <xf numFmtId="0" fontId="1" fillId="0" borderId="1" xfId="0" applyFont="1" applyBorder="1"/>
    <xf numFmtId="4" fontId="1" fillId="0" borderId="1" xfId="0" applyNumberFormat="1" applyFont="1" applyBorder="1" applyAlignment="1">
      <alignment horizontal="center"/>
    </xf>
    <xf numFmtId="2" fontId="1" fillId="0" borderId="1" xfId="0" applyNumberFormat="1" applyFont="1" applyBorder="1" applyAlignment="1">
      <alignment horizontal="center" wrapText="1"/>
    </xf>
    <xf numFmtId="3" fontId="1" fillId="0" borderId="1" xfId="0" applyNumberFormat="1" applyFont="1" applyBorder="1" applyAlignment="1">
      <alignment horizontal="center"/>
    </xf>
    <xf numFmtId="3" fontId="2" fillId="0" borderId="1" xfId="0" applyNumberFormat="1" applyFont="1" applyBorder="1" applyAlignment="1">
      <alignment horizontal="center"/>
    </xf>
    <xf numFmtId="4" fontId="1" fillId="0" borderId="1" xfId="0" applyNumberFormat="1" applyFont="1" applyBorder="1"/>
    <xf numFmtId="0" fontId="1" fillId="0" borderId="7" xfId="0" applyFont="1" applyBorder="1"/>
    <xf numFmtId="0" fontId="1" fillId="0" borderId="8" xfId="0" applyFont="1" applyBorder="1"/>
    <xf numFmtId="4" fontId="1" fillId="0" borderId="7" xfId="0" applyNumberFormat="1" applyFont="1" applyBorder="1"/>
    <xf numFmtId="2" fontId="1" fillId="0" borderId="7" xfId="0" applyNumberFormat="1" applyFont="1" applyBorder="1"/>
    <xf numFmtId="4" fontId="1" fillId="0" borderId="2" xfId="0" applyNumberFormat="1" applyFont="1" applyBorder="1" applyAlignment="1">
      <alignment horizontal="center"/>
    </xf>
    <xf numFmtId="0" fontId="1" fillId="0" borderId="2" xfId="0" applyFont="1" applyBorder="1"/>
    <xf numFmtId="0" fontId="2" fillId="0" borderId="11" xfId="0" applyFont="1" applyFill="1" applyBorder="1" applyAlignment="1">
      <alignment horizontal="right" wrapText="1"/>
    </xf>
    <xf numFmtId="4" fontId="2" fillId="0" borderId="12" xfId="0" applyNumberFormat="1" applyFont="1" applyBorder="1" applyAlignment="1">
      <alignment horizontal="center"/>
    </xf>
    <xf numFmtId="4" fontId="2" fillId="0" borderId="11" xfId="0" applyNumberFormat="1" applyFont="1" applyBorder="1"/>
    <xf numFmtId="4" fontId="2" fillId="0" borderId="12" xfId="0" applyNumberFormat="1" applyFont="1" applyBorder="1"/>
    <xf numFmtId="4" fontId="2" fillId="0" borderId="13" xfId="0" applyNumberFormat="1" applyFont="1" applyBorder="1"/>
    <xf numFmtId="0" fontId="1" fillId="0" borderId="7" xfId="0" applyFont="1" applyBorder="1" applyAlignment="1">
      <alignment horizontal="left" wrapText="1"/>
    </xf>
    <xf numFmtId="4" fontId="1" fillId="0" borderId="8" xfId="0" applyNumberFormat="1" applyFont="1" applyBorder="1"/>
    <xf numFmtId="0" fontId="1" fillId="0" borderId="9" xfId="0" applyFont="1" applyBorder="1" applyAlignment="1">
      <alignment horizontal="left" wrapText="1"/>
    </xf>
    <xf numFmtId="0" fontId="1" fillId="0" borderId="3" xfId="0" applyFont="1" applyBorder="1"/>
    <xf numFmtId="0" fontId="1" fillId="0" borderId="14" xfId="0" applyFont="1" applyBorder="1"/>
    <xf numFmtId="0" fontId="1" fillId="0" borderId="15" xfId="0" applyFont="1" applyBorder="1"/>
    <xf numFmtId="3" fontId="2" fillId="0" borderId="12" xfId="0" applyNumberFormat="1" applyFont="1" applyBorder="1" applyAlignment="1">
      <alignment horizontal="center"/>
    </xf>
    <xf numFmtId="0" fontId="1" fillId="0" borderId="1" xfId="0" applyFont="1" applyBorder="1" applyAlignment="1">
      <alignment horizontal="center" wrapText="1"/>
    </xf>
    <xf numFmtId="3" fontId="1" fillId="0" borderId="2" xfId="0" applyNumberFormat="1" applyFont="1" applyBorder="1" applyAlignment="1">
      <alignment horizontal="center"/>
    </xf>
    <xf numFmtId="2" fontId="1" fillId="0" borderId="1" xfId="0" applyNumberFormat="1" applyFont="1" applyFill="1" applyBorder="1" applyAlignment="1">
      <alignment horizontal="center" wrapText="1"/>
    </xf>
    <xf numFmtId="2" fontId="1" fillId="0" borderId="7" xfId="0" applyNumberFormat="1" applyFont="1" applyFill="1" applyBorder="1" applyAlignment="1">
      <alignment horizontal="center" wrapText="1"/>
    </xf>
    <xf numFmtId="0" fontId="1" fillId="0" borderId="8" xfId="0" applyFont="1" applyBorder="1" applyAlignment="1">
      <alignment horizontal="center" wrapText="1"/>
    </xf>
    <xf numFmtId="4" fontId="1" fillId="0" borderId="9" xfId="0" applyNumberFormat="1" applyFont="1" applyBorder="1"/>
    <xf numFmtId="4" fontId="1" fillId="0" borderId="3" xfId="0" applyNumberFormat="1" applyFont="1" applyBorder="1" applyAlignment="1">
      <alignment horizontal="center"/>
    </xf>
    <xf numFmtId="0" fontId="2" fillId="0" borderId="11" xfId="0" applyFont="1" applyBorder="1" applyAlignment="1">
      <alignment horizontal="right" wrapText="1"/>
    </xf>
    <xf numFmtId="2" fontId="1" fillId="0" borderId="9" xfId="0" applyNumberFormat="1" applyFont="1" applyBorder="1"/>
    <xf numFmtId="2" fontId="1" fillId="0" borderId="2" xfId="0" applyNumberFormat="1" applyFont="1" applyBorder="1"/>
    <xf numFmtId="3" fontId="2" fillId="0" borderId="3" xfId="0" applyNumberFormat="1" applyFont="1" applyBorder="1" applyAlignment="1">
      <alignment horizontal="center"/>
    </xf>
    <xf numFmtId="4" fontId="2" fillId="0" borderId="3" xfId="0" applyNumberFormat="1" applyFont="1" applyBorder="1" applyAlignment="1">
      <alignment horizontal="center"/>
    </xf>
    <xf numFmtId="4" fontId="1" fillId="0" borderId="2" xfId="0" applyNumberFormat="1" applyFont="1" applyBorder="1"/>
    <xf numFmtId="3" fontId="1" fillId="0" borderId="3" xfId="0" applyNumberFormat="1" applyFont="1" applyBorder="1" applyAlignment="1">
      <alignment horizontal="center"/>
    </xf>
    <xf numFmtId="0" fontId="1" fillId="0" borderId="8" xfId="0" applyFont="1" applyBorder="1" applyAlignment="1">
      <alignment horizontal="center"/>
    </xf>
    <xf numFmtId="4" fontId="1" fillId="0" borderId="10" xfId="0" applyNumberFormat="1" applyFont="1" applyBorder="1" applyAlignment="1">
      <alignment horizontal="center"/>
    </xf>
    <xf numFmtId="3" fontId="2" fillId="0" borderId="13" xfId="0" applyNumberFormat="1" applyFont="1" applyBorder="1" applyAlignment="1">
      <alignment horizontal="center"/>
    </xf>
    <xf numFmtId="3" fontId="1" fillId="0" borderId="14" xfId="0" applyNumberFormat="1" applyFont="1" applyBorder="1" applyAlignment="1">
      <alignment horizontal="center"/>
    </xf>
    <xf numFmtId="3" fontId="1" fillId="0" borderId="10" xfId="0" applyNumberFormat="1" applyFont="1" applyBorder="1" applyAlignment="1">
      <alignment horizontal="center"/>
    </xf>
    <xf numFmtId="3" fontId="2" fillId="0" borderId="14" xfId="0" applyNumberFormat="1" applyFont="1" applyBorder="1" applyAlignment="1">
      <alignment horizontal="center"/>
    </xf>
    <xf numFmtId="3" fontId="1" fillId="0" borderId="8" xfId="0" applyNumberFormat="1" applyFont="1" applyBorder="1" applyAlignment="1">
      <alignment horizontal="center"/>
    </xf>
    <xf numFmtId="3" fontId="2" fillId="0" borderId="8" xfId="0" applyNumberFormat="1" applyFont="1" applyBorder="1" applyAlignment="1">
      <alignment horizontal="center"/>
    </xf>
    <xf numFmtId="0" fontId="1" fillId="0" borderId="15" xfId="0" applyFont="1" applyBorder="1" applyAlignment="1">
      <alignment horizontal="left" wrapText="1"/>
    </xf>
    <xf numFmtId="4" fontId="1" fillId="0" borderId="14" xfId="0" applyNumberFormat="1" applyFont="1" applyBorder="1" applyAlignment="1">
      <alignment horizontal="center"/>
    </xf>
    <xf numFmtId="4" fontId="1" fillId="0" borderId="8" xfId="0" applyNumberFormat="1" applyFont="1" applyBorder="1" applyAlignment="1">
      <alignment horizontal="center"/>
    </xf>
    <xf numFmtId="0" fontId="1" fillId="0" borderId="17" xfId="0" applyFont="1" applyBorder="1"/>
    <xf numFmtId="0" fontId="1" fillId="0" borderId="21" xfId="0" applyFont="1" applyBorder="1"/>
    <xf numFmtId="0" fontId="2" fillId="0" borderId="3" xfId="0" applyFont="1" applyFill="1" applyBorder="1" applyAlignment="1">
      <alignment horizontal="center" wrapText="1"/>
    </xf>
    <xf numFmtId="0" fontId="2" fillId="0" borderId="1" xfId="0" applyFont="1" applyBorder="1" applyAlignment="1">
      <alignment horizontal="center" wrapText="1"/>
    </xf>
    <xf numFmtId="2" fontId="1" fillId="0" borderId="23" xfId="0" applyNumberFormat="1" applyFont="1" applyBorder="1" applyAlignment="1">
      <alignment horizontal="center" wrapText="1"/>
    </xf>
    <xf numFmtId="4" fontId="1" fillId="0" borderId="25" xfId="0" applyNumberFormat="1" applyFont="1" applyBorder="1" applyAlignment="1">
      <alignment horizontal="center"/>
    </xf>
    <xf numFmtId="4" fontId="2" fillId="0" borderId="25" xfId="0" applyNumberFormat="1" applyFont="1" applyBorder="1" applyAlignment="1">
      <alignment horizontal="center"/>
    </xf>
    <xf numFmtId="3" fontId="2" fillId="0" borderId="24" xfId="0" applyNumberFormat="1" applyFont="1" applyBorder="1" applyAlignment="1">
      <alignment horizontal="center"/>
    </xf>
    <xf numFmtId="3" fontId="1" fillId="0" borderId="23" xfId="0" applyNumberFormat="1" applyFont="1" applyBorder="1" applyAlignment="1">
      <alignment horizontal="center"/>
    </xf>
    <xf numFmtId="3" fontId="1" fillId="0" borderId="1" xfId="0" applyNumberFormat="1" applyFont="1" applyBorder="1"/>
    <xf numFmtId="0" fontId="2" fillId="0" borderId="3" xfId="0" applyFont="1" applyFill="1" applyBorder="1" applyAlignment="1">
      <alignment horizontal="center" wrapText="1"/>
    </xf>
    <xf numFmtId="0" fontId="2" fillId="0" borderId="1" xfId="0" applyFont="1" applyBorder="1" applyAlignment="1">
      <alignment horizontal="center" wrapText="1"/>
    </xf>
    <xf numFmtId="0" fontId="3" fillId="0" borderId="0" xfId="0" applyFont="1"/>
    <xf numFmtId="4" fontId="1" fillId="0" borderId="26" xfId="0" applyNumberFormat="1" applyFont="1" applyBorder="1" applyAlignment="1">
      <alignment horizontal="center"/>
    </xf>
    <xf numFmtId="0" fontId="4" fillId="0" borderId="0" xfId="0" applyFont="1"/>
    <xf numFmtId="0" fontId="5" fillId="0" borderId="0" xfId="0" applyFont="1"/>
    <xf numFmtId="0" fontId="1" fillId="0" borderId="4" xfId="0" applyFont="1" applyBorder="1" applyAlignment="1">
      <alignment horizontal="center" wrapText="1"/>
    </xf>
    <xf numFmtId="0" fontId="1" fillId="0" borderId="7" xfId="0" applyFont="1" applyBorder="1" applyAlignment="1">
      <alignment horizontal="center" wrapText="1"/>
    </xf>
    <xf numFmtId="0" fontId="2" fillId="0" borderId="0" xfId="0" applyFont="1" applyAlignment="1">
      <alignment horizontal="center" wrapText="1"/>
    </xf>
    <xf numFmtId="0" fontId="1" fillId="0" borderId="4" xfId="0" applyFont="1"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0" fontId="2" fillId="0" borderId="15" xfId="0" applyFont="1" applyFill="1" applyBorder="1" applyAlignment="1">
      <alignment horizontal="center" wrapText="1"/>
    </xf>
    <xf numFmtId="0" fontId="2" fillId="0" borderId="3" xfId="0" applyFont="1" applyFill="1" applyBorder="1" applyAlignment="1">
      <alignment horizontal="center" wrapText="1"/>
    </xf>
    <xf numFmtId="0" fontId="1" fillId="0" borderId="16" xfId="0" applyFont="1" applyBorder="1" applyAlignment="1">
      <alignment horizontal="center"/>
    </xf>
    <xf numFmtId="0" fontId="1" fillId="0" borderId="17" xfId="0" applyFont="1" applyBorder="1" applyAlignment="1">
      <alignment horizontal="center"/>
    </xf>
    <xf numFmtId="0" fontId="1" fillId="0" borderId="18" xfId="0" applyFont="1" applyBorder="1" applyAlignment="1">
      <alignment horizontal="center" wrapText="1"/>
    </xf>
    <xf numFmtId="0" fontId="1" fillId="0" borderId="19" xfId="0" applyFont="1" applyBorder="1" applyAlignment="1">
      <alignment horizontal="center" wrapText="1"/>
    </xf>
    <xf numFmtId="0" fontId="1" fillId="0" borderId="20" xfId="0" applyFont="1" applyBorder="1" applyAlignment="1">
      <alignment horizontal="center" wrapText="1"/>
    </xf>
    <xf numFmtId="0" fontId="2" fillId="0" borderId="7" xfId="0" applyFont="1" applyBorder="1" applyAlignment="1">
      <alignment horizontal="center" wrapText="1"/>
    </xf>
    <xf numFmtId="0" fontId="2" fillId="0" borderId="1" xfId="0" applyFont="1" applyBorder="1" applyAlignment="1">
      <alignment horizontal="center" wrapText="1"/>
    </xf>
    <xf numFmtId="0" fontId="2" fillId="0" borderId="0" xfId="0" applyFont="1" applyAlignment="1">
      <alignment horizontal="right"/>
    </xf>
    <xf numFmtId="0" fontId="1" fillId="0" borderId="0" xfId="0" applyFont="1" applyAlignment="1">
      <alignment horizontal="right"/>
    </xf>
    <xf numFmtId="0" fontId="1" fillId="0" borderId="0" xfId="0" applyFont="1" applyAlignment="1">
      <alignment horizontal="right" wrapText="1"/>
    </xf>
    <xf numFmtId="0" fontId="1" fillId="0" borderId="22"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5"/>
  <sheetViews>
    <sheetView tabSelected="1" topLeftCell="A17" zoomScale="86" zoomScaleNormal="86" workbookViewId="0">
      <selection activeCell="F42" sqref="F42"/>
    </sheetView>
  </sheetViews>
  <sheetFormatPr defaultRowHeight="15" x14ac:dyDescent="0.25"/>
  <cols>
    <col min="1" max="1" width="17.28515625" customWidth="1"/>
    <col min="2" max="2" width="13.5703125" customWidth="1"/>
    <col min="4" max="4" width="14.85546875" customWidth="1"/>
    <col min="5" max="5" width="12.28515625" customWidth="1"/>
    <col min="6" max="7" width="14.42578125" customWidth="1"/>
    <col min="8" max="9" width="12.28515625" customWidth="1"/>
    <col min="10" max="11" width="14.42578125" customWidth="1"/>
    <col min="12" max="12" width="12.5703125" customWidth="1"/>
    <col min="13" max="13" width="12.85546875" customWidth="1"/>
    <col min="14" max="14" width="12.28515625" customWidth="1"/>
    <col min="15" max="15" width="13" customWidth="1"/>
    <col min="16" max="16" width="14.7109375" customWidth="1"/>
    <col min="17" max="17" width="12" customWidth="1"/>
    <col min="18" max="18" width="14.5703125" customWidth="1"/>
    <col min="19" max="19" width="12.5703125" customWidth="1"/>
    <col min="20" max="20" width="16.85546875" customWidth="1"/>
  </cols>
  <sheetData>
    <row r="1" spans="1:20" ht="15.75" x14ac:dyDescent="0.25">
      <c r="A1" s="1"/>
      <c r="B1" s="1"/>
      <c r="C1" s="1"/>
      <c r="D1" s="1"/>
      <c r="E1" s="1"/>
      <c r="M1" s="1"/>
      <c r="Q1" s="82" t="s">
        <v>35</v>
      </c>
      <c r="R1" s="82"/>
      <c r="S1" s="82"/>
      <c r="T1" s="82"/>
    </row>
    <row r="2" spans="1:20" ht="15.75" x14ac:dyDescent="0.25">
      <c r="A2" s="1"/>
      <c r="B2" s="1"/>
      <c r="C2" s="1"/>
      <c r="D2" s="1"/>
      <c r="E2" s="1"/>
      <c r="M2" s="1"/>
      <c r="Q2" s="83" t="s">
        <v>40</v>
      </c>
      <c r="R2" s="83"/>
      <c r="S2" s="83"/>
      <c r="T2" s="83"/>
    </row>
    <row r="3" spans="1:20" ht="31.5" customHeight="1" x14ac:dyDescent="0.25">
      <c r="A3" s="1"/>
      <c r="B3" s="1"/>
      <c r="C3" s="1"/>
      <c r="D3" s="1"/>
      <c r="E3" s="1"/>
      <c r="M3" s="1"/>
      <c r="O3" s="84" t="s">
        <v>42</v>
      </c>
      <c r="P3" s="84"/>
      <c r="Q3" s="84"/>
      <c r="R3" s="84"/>
      <c r="S3" s="84"/>
      <c r="T3" s="84"/>
    </row>
    <row r="4" spans="1:20" ht="18.75" x14ac:dyDescent="0.3">
      <c r="A4" s="1"/>
      <c r="B4" s="1"/>
      <c r="C4" s="1"/>
      <c r="D4" s="1"/>
      <c r="E4" s="1"/>
      <c r="F4" s="63" t="s">
        <v>31</v>
      </c>
      <c r="G4" s="63"/>
      <c r="H4" s="1"/>
      <c r="I4" s="1"/>
      <c r="J4" s="1"/>
      <c r="K4" s="1"/>
      <c r="L4" s="1"/>
      <c r="M4" s="1"/>
    </row>
    <row r="5" spans="1:20" ht="53.25" customHeight="1" x14ac:dyDescent="0.25">
      <c r="A5" s="69" t="s">
        <v>30</v>
      </c>
      <c r="B5" s="69"/>
      <c r="C5" s="69"/>
      <c r="D5" s="69"/>
      <c r="E5" s="69"/>
      <c r="F5" s="69"/>
      <c r="G5" s="69"/>
      <c r="H5" s="69"/>
      <c r="I5" s="69"/>
      <c r="J5" s="69"/>
      <c r="K5" s="69"/>
      <c r="L5" s="69"/>
      <c r="M5" s="69"/>
      <c r="N5" s="69"/>
      <c r="O5" s="69"/>
      <c r="P5" s="69"/>
    </row>
    <row r="6" spans="1:20" ht="16.5" thickBot="1" x14ac:dyDescent="0.3">
      <c r="A6" s="1"/>
      <c r="B6" s="1"/>
      <c r="C6" s="1"/>
      <c r="D6" s="1"/>
      <c r="E6" s="1"/>
      <c r="F6" s="1"/>
      <c r="G6" s="1"/>
      <c r="H6" s="1"/>
      <c r="I6" s="1"/>
      <c r="J6" s="1"/>
      <c r="K6" s="1"/>
      <c r="L6" s="1"/>
      <c r="M6" s="1"/>
    </row>
    <row r="7" spans="1:20" ht="30" customHeight="1" x14ac:dyDescent="0.25">
      <c r="A7" s="67" t="s">
        <v>1</v>
      </c>
      <c r="B7" s="71" t="s">
        <v>4</v>
      </c>
      <c r="C7" s="71"/>
      <c r="D7" s="71"/>
      <c r="E7" s="71"/>
      <c r="F7" s="71" t="s">
        <v>5</v>
      </c>
      <c r="G7" s="71"/>
      <c r="H7" s="71"/>
      <c r="I7" s="71"/>
      <c r="J7" s="71" t="s">
        <v>21</v>
      </c>
      <c r="K7" s="85"/>
      <c r="L7" s="85"/>
      <c r="M7" s="72"/>
      <c r="N7" s="70" t="s">
        <v>13</v>
      </c>
      <c r="O7" s="71"/>
      <c r="P7" s="71"/>
      <c r="Q7" s="71"/>
      <c r="R7" s="71"/>
      <c r="S7" s="72"/>
      <c r="T7" s="75" t="s">
        <v>12</v>
      </c>
    </row>
    <row r="8" spans="1:20" ht="96.75" customHeight="1" x14ac:dyDescent="0.25">
      <c r="A8" s="68"/>
      <c r="B8" s="4" t="s">
        <v>29</v>
      </c>
      <c r="C8" s="4" t="s">
        <v>32</v>
      </c>
      <c r="D8" s="4" t="s">
        <v>28</v>
      </c>
      <c r="E8" s="26" t="s">
        <v>11</v>
      </c>
      <c r="F8" s="4" t="s">
        <v>29</v>
      </c>
      <c r="G8" s="4" t="s">
        <v>33</v>
      </c>
      <c r="H8" s="4" t="s">
        <v>28</v>
      </c>
      <c r="I8" s="26" t="s">
        <v>11</v>
      </c>
      <c r="J8" s="4" t="s">
        <v>29</v>
      </c>
      <c r="K8" s="4" t="s">
        <v>34</v>
      </c>
      <c r="L8" s="4" t="s">
        <v>28</v>
      </c>
      <c r="M8" s="30" t="s">
        <v>11</v>
      </c>
      <c r="N8" s="29" t="s">
        <v>22</v>
      </c>
      <c r="O8" s="28" t="s">
        <v>23</v>
      </c>
      <c r="P8" s="26" t="s">
        <v>24</v>
      </c>
      <c r="Q8" s="26" t="s">
        <v>25</v>
      </c>
      <c r="R8" s="26" t="s">
        <v>26</v>
      </c>
      <c r="S8" s="30" t="s">
        <v>27</v>
      </c>
      <c r="T8" s="76"/>
    </row>
    <row r="9" spans="1:20" ht="21.75" customHeight="1" x14ac:dyDescent="0.25">
      <c r="A9" s="80" t="s">
        <v>10</v>
      </c>
      <c r="B9" s="81"/>
      <c r="C9" s="81"/>
      <c r="D9" s="81"/>
      <c r="E9" s="81"/>
      <c r="F9" s="81"/>
      <c r="G9" s="62"/>
      <c r="H9" s="54"/>
      <c r="I9" s="26"/>
      <c r="J9" s="4"/>
      <c r="K9" s="55"/>
      <c r="L9" s="55"/>
      <c r="M9" s="30"/>
      <c r="N9" s="8"/>
      <c r="O9" s="2"/>
      <c r="P9" s="2"/>
      <c r="Q9" s="2"/>
      <c r="R9" s="2"/>
      <c r="S9" s="9"/>
      <c r="T9" s="51"/>
    </row>
    <row r="10" spans="1:20" ht="19.5" customHeight="1" x14ac:dyDescent="0.25">
      <c r="A10" s="80" t="s">
        <v>2</v>
      </c>
      <c r="B10" s="81"/>
      <c r="C10" s="81"/>
      <c r="D10" s="81"/>
      <c r="E10" s="81"/>
      <c r="F10" s="81"/>
      <c r="G10" s="62"/>
      <c r="H10" s="54"/>
      <c r="I10" s="26"/>
      <c r="J10" s="4"/>
      <c r="K10" s="55"/>
      <c r="L10" s="55"/>
      <c r="M10" s="30"/>
      <c r="N10" s="8"/>
      <c r="O10" s="2"/>
      <c r="P10" s="2"/>
      <c r="Q10" s="2"/>
      <c r="R10" s="2"/>
      <c r="S10" s="9"/>
      <c r="T10" s="77" t="s">
        <v>44</v>
      </c>
    </row>
    <row r="11" spans="1:20" ht="31.5" x14ac:dyDescent="0.25">
      <c r="A11" s="19" t="s">
        <v>6</v>
      </c>
      <c r="B11" s="3">
        <v>994791.64</v>
      </c>
      <c r="C11" s="5">
        <v>1512</v>
      </c>
      <c r="D11" s="5">
        <v>5822</v>
      </c>
      <c r="E11" s="5">
        <v>5822</v>
      </c>
      <c r="F11" s="3">
        <v>568665.04</v>
      </c>
      <c r="G11" s="5">
        <v>370</v>
      </c>
      <c r="H11" s="5">
        <v>4680</v>
      </c>
      <c r="I11" s="5">
        <v>4680</v>
      </c>
      <c r="J11" s="3">
        <f>F11</f>
        <v>568665.04</v>
      </c>
      <c r="K11" s="59">
        <v>370</v>
      </c>
      <c r="L11" s="59">
        <v>4680</v>
      </c>
      <c r="M11" s="40">
        <v>4680</v>
      </c>
      <c r="N11" s="10">
        <v>173389.77</v>
      </c>
      <c r="O11" s="7">
        <v>127775.7</v>
      </c>
      <c r="P11" s="2">
        <v>0</v>
      </c>
      <c r="Q11" s="2">
        <v>0</v>
      </c>
      <c r="R11" s="7">
        <f>N11+P11+Q11</f>
        <v>173389.77</v>
      </c>
      <c r="S11" s="20">
        <f>O11+P11+Q11</f>
        <v>127775.7</v>
      </c>
      <c r="T11" s="78"/>
    </row>
    <row r="12" spans="1:20" ht="32.25" thickBot="1" x14ac:dyDescent="0.3">
      <c r="A12" s="21" t="s">
        <v>16</v>
      </c>
      <c r="B12" s="12">
        <v>57176.19</v>
      </c>
      <c r="C12" s="12" t="s">
        <v>0</v>
      </c>
      <c r="D12" s="12" t="s">
        <v>0</v>
      </c>
      <c r="E12" s="12" t="s">
        <v>0</v>
      </c>
      <c r="F12" s="12">
        <v>54584.19</v>
      </c>
      <c r="G12" s="12" t="s">
        <v>0</v>
      </c>
      <c r="H12" s="12" t="s">
        <v>0</v>
      </c>
      <c r="I12" s="12" t="s">
        <v>0</v>
      </c>
      <c r="J12" s="12">
        <v>54584.19</v>
      </c>
      <c r="K12" s="64" t="s">
        <v>0</v>
      </c>
      <c r="L12" s="41" t="s">
        <v>0</v>
      </c>
      <c r="M12" s="41" t="s">
        <v>0</v>
      </c>
      <c r="N12" s="31">
        <v>2617.19</v>
      </c>
      <c r="O12" s="38">
        <v>2167.34</v>
      </c>
      <c r="P12" s="35">
        <v>2481.9899999999998</v>
      </c>
      <c r="Q12" s="13">
        <v>1433.58</v>
      </c>
      <c r="R12" s="7">
        <f>N12+P12+Q12</f>
        <v>6532.76</v>
      </c>
      <c r="S12" s="20">
        <f>O12+P12+Q12</f>
        <v>6082.91</v>
      </c>
      <c r="T12" s="78"/>
    </row>
    <row r="13" spans="1:20" ht="32.25" thickBot="1" x14ac:dyDescent="0.3">
      <c r="A13" s="14" t="s">
        <v>8</v>
      </c>
      <c r="B13" s="15">
        <f>B11+B12</f>
        <v>1051967.83</v>
      </c>
      <c r="C13" s="25">
        <f>C11</f>
        <v>1512</v>
      </c>
      <c r="D13" s="25">
        <f>D11</f>
        <v>5822</v>
      </c>
      <c r="E13" s="25">
        <f>E11</f>
        <v>5822</v>
      </c>
      <c r="F13" s="15">
        <f>F11+F12</f>
        <v>623249.23</v>
      </c>
      <c r="G13" s="25">
        <f>G11</f>
        <v>370</v>
      </c>
      <c r="H13" s="25">
        <f>H11</f>
        <v>4680</v>
      </c>
      <c r="I13" s="25">
        <f>I11</f>
        <v>4680</v>
      </c>
      <c r="J13" s="15">
        <f t="shared" ref="J13" si="0">J11+J12</f>
        <v>623249.23</v>
      </c>
      <c r="K13" s="25">
        <f>K11</f>
        <v>370</v>
      </c>
      <c r="L13" s="42">
        <f>L11</f>
        <v>4680</v>
      </c>
      <c r="M13" s="42">
        <f>M11</f>
        <v>4680</v>
      </c>
      <c r="N13" s="16">
        <f>N11+N12</f>
        <v>176006.96</v>
      </c>
      <c r="O13" s="17">
        <f t="shared" ref="O13:S13" si="1">O11+O12</f>
        <v>129943.03999999999</v>
      </c>
      <c r="P13" s="17">
        <f t="shared" si="1"/>
        <v>2481.9899999999998</v>
      </c>
      <c r="Q13" s="17">
        <f t="shared" si="1"/>
        <v>1433.58</v>
      </c>
      <c r="R13" s="17">
        <f t="shared" si="1"/>
        <v>179922.53</v>
      </c>
      <c r="S13" s="18">
        <f t="shared" si="1"/>
        <v>133858.60999999999</v>
      </c>
      <c r="T13" s="79"/>
    </row>
    <row r="14" spans="1:20" ht="23.25" customHeight="1" x14ac:dyDescent="0.25">
      <c r="A14" s="73" t="s">
        <v>3</v>
      </c>
      <c r="B14" s="74"/>
      <c r="C14" s="74"/>
      <c r="D14" s="74"/>
      <c r="E14" s="74"/>
      <c r="F14" s="74"/>
      <c r="G14" s="61"/>
      <c r="H14" s="53"/>
      <c r="I14" s="39"/>
      <c r="J14" s="32"/>
      <c r="K14" s="56"/>
      <c r="L14" s="56"/>
      <c r="M14" s="43"/>
      <c r="N14" s="24"/>
      <c r="O14" s="22"/>
      <c r="P14" s="22"/>
      <c r="Q14" s="22"/>
      <c r="R14" s="22"/>
      <c r="S14" s="23"/>
      <c r="T14" s="77" t="s">
        <v>43</v>
      </c>
    </row>
    <row r="15" spans="1:20" ht="31.5" x14ac:dyDescent="0.25">
      <c r="A15" s="19" t="s">
        <v>17</v>
      </c>
      <c r="B15" s="3">
        <v>808977.22</v>
      </c>
      <c r="C15" s="5">
        <v>2211</v>
      </c>
      <c r="D15" s="5">
        <v>6825</v>
      </c>
      <c r="E15" s="5">
        <v>5752</v>
      </c>
      <c r="F15" s="3">
        <v>548579.15</v>
      </c>
      <c r="G15" s="5">
        <v>486</v>
      </c>
      <c r="H15" s="5">
        <v>5537</v>
      </c>
      <c r="I15" s="5">
        <v>4725</v>
      </c>
      <c r="J15" s="3">
        <v>548579.15</v>
      </c>
      <c r="K15" s="5">
        <v>49</v>
      </c>
      <c r="L15" s="5">
        <v>5537</v>
      </c>
      <c r="M15" s="5">
        <v>4725</v>
      </c>
      <c r="N15" s="10">
        <v>165920.95999999999</v>
      </c>
      <c r="O15" s="10">
        <v>118487.81</v>
      </c>
      <c r="P15" s="2">
        <v>0</v>
      </c>
      <c r="Q15" s="2">
        <v>0</v>
      </c>
      <c r="R15" s="7">
        <f>N15+P15+Q15</f>
        <v>165920.95999999999</v>
      </c>
      <c r="S15" s="20">
        <f>O15+P15+Q15</f>
        <v>118487.81</v>
      </c>
      <c r="T15" s="78"/>
    </row>
    <row r="16" spans="1:20" ht="32.25" thickBot="1" x14ac:dyDescent="0.3">
      <c r="A16" s="21" t="s">
        <v>16</v>
      </c>
      <c r="B16" s="12">
        <v>23245.26</v>
      </c>
      <c r="C16" s="12" t="s">
        <v>0</v>
      </c>
      <c r="D16" s="12" t="s">
        <v>0</v>
      </c>
      <c r="E16" s="27" t="s">
        <v>0</v>
      </c>
      <c r="F16" s="12">
        <v>20667.259999999998</v>
      </c>
      <c r="G16" s="12" t="s">
        <v>0</v>
      </c>
      <c r="H16" s="27" t="s">
        <v>0</v>
      </c>
      <c r="I16" s="27" t="s">
        <v>0</v>
      </c>
      <c r="J16" s="12">
        <v>20667.259999999998</v>
      </c>
      <c r="K16" s="64" t="s">
        <v>0</v>
      </c>
      <c r="L16" s="44" t="s">
        <v>0</v>
      </c>
      <c r="M16" s="44" t="s">
        <v>0</v>
      </c>
      <c r="N16" s="34">
        <v>968.57</v>
      </c>
      <c r="O16" s="35">
        <v>521.15</v>
      </c>
      <c r="P16" s="13">
        <v>4030.58</v>
      </c>
      <c r="Q16" s="13">
        <v>2328.02</v>
      </c>
      <c r="R16" s="7">
        <f>N16+P16+Q16</f>
        <v>7327.17</v>
      </c>
      <c r="S16" s="20">
        <f>O16+P16+Q16</f>
        <v>6879.75</v>
      </c>
      <c r="T16" s="78"/>
    </row>
    <row r="17" spans="1:20" ht="32.25" thickBot="1" x14ac:dyDescent="0.3">
      <c r="A17" s="14" t="s">
        <v>9</v>
      </c>
      <c r="B17" s="15">
        <f>B15+B16</f>
        <v>832222.48</v>
      </c>
      <c r="C17" s="25">
        <f>C15</f>
        <v>2211</v>
      </c>
      <c r="D17" s="25">
        <f>D15</f>
        <v>6825</v>
      </c>
      <c r="E17" s="25">
        <f>E15</f>
        <v>5752</v>
      </c>
      <c r="F17" s="15">
        <f>F15+F16</f>
        <v>569246.41</v>
      </c>
      <c r="G17" s="25">
        <f>G15</f>
        <v>486</v>
      </c>
      <c r="H17" s="25">
        <f>H15</f>
        <v>5537</v>
      </c>
      <c r="I17" s="25">
        <f>I15</f>
        <v>4725</v>
      </c>
      <c r="J17" s="15">
        <f t="shared" ref="J17" si="2">J15+J16</f>
        <v>569246.41</v>
      </c>
      <c r="K17" s="25">
        <f>K15</f>
        <v>49</v>
      </c>
      <c r="L17" s="42">
        <f>L15</f>
        <v>5537</v>
      </c>
      <c r="M17" s="42">
        <f>M15</f>
        <v>4725</v>
      </c>
      <c r="N17" s="16">
        <f>N15+N16</f>
        <v>166889.53</v>
      </c>
      <c r="O17" s="17">
        <f t="shared" ref="O17:S17" si="3">O15+O16</f>
        <v>119008.95999999999</v>
      </c>
      <c r="P17" s="17">
        <f t="shared" si="3"/>
        <v>4030.58</v>
      </c>
      <c r="Q17" s="17">
        <f t="shared" si="3"/>
        <v>2328.02</v>
      </c>
      <c r="R17" s="17">
        <f t="shared" si="3"/>
        <v>173248.13</v>
      </c>
      <c r="S17" s="18">
        <f t="shared" si="3"/>
        <v>125367.56</v>
      </c>
      <c r="T17" s="79"/>
    </row>
    <row r="18" spans="1:20" ht="21" customHeight="1" x14ac:dyDescent="0.25">
      <c r="A18" s="73" t="s">
        <v>18</v>
      </c>
      <c r="B18" s="74"/>
      <c r="C18" s="74"/>
      <c r="D18" s="74"/>
      <c r="E18" s="74"/>
      <c r="F18" s="74"/>
      <c r="G18" s="61"/>
      <c r="H18" s="53"/>
      <c r="I18" s="36"/>
      <c r="J18" s="37"/>
      <c r="K18" s="57"/>
      <c r="L18" s="57"/>
      <c r="M18" s="45"/>
      <c r="N18" s="24"/>
      <c r="O18" s="22"/>
      <c r="P18" s="22"/>
      <c r="Q18" s="22"/>
      <c r="R18" s="22"/>
      <c r="S18" s="23"/>
      <c r="T18" s="51"/>
    </row>
    <row r="19" spans="1:20" ht="31.5" x14ac:dyDescent="0.25">
      <c r="A19" s="19" t="s">
        <v>17</v>
      </c>
      <c r="B19" s="3">
        <v>2876068.54</v>
      </c>
      <c r="C19" s="5">
        <v>4223</v>
      </c>
      <c r="D19" s="5">
        <v>14175</v>
      </c>
      <c r="E19" s="5">
        <v>11805</v>
      </c>
      <c r="F19" s="3">
        <v>1943010.49</v>
      </c>
      <c r="G19" s="5">
        <v>1551</v>
      </c>
      <c r="H19" s="5">
        <v>12018</v>
      </c>
      <c r="I19" s="5">
        <v>11577</v>
      </c>
      <c r="J19" s="3">
        <v>1943010.49</v>
      </c>
      <c r="K19" s="59">
        <v>1562</v>
      </c>
      <c r="L19" s="59">
        <v>12018</v>
      </c>
      <c r="M19" s="46">
        <v>11577</v>
      </c>
      <c r="N19" s="10">
        <v>542437.81999999995</v>
      </c>
      <c r="O19" s="7">
        <v>441453.51</v>
      </c>
      <c r="P19" s="60">
        <v>0</v>
      </c>
      <c r="Q19" s="60">
        <v>0</v>
      </c>
      <c r="R19" s="7">
        <f>N19+P19+Q19</f>
        <v>542437.81999999995</v>
      </c>
      <c r="S19" s="20">
        <f>O19+P19+Q19</f>
        <v>441453.51</v>
      </c>
      <c r="T19" s="77" t="s">
        <v>45</v>
      </c>
    </row>
    <row r="20" spans="1:20" ht="47.25" x14ac:dyDescent="0.25">
      <c r="A20" s="19" t="s">
        <v>19</v>
      </c>
      <c r="B20" s="3">
        <v>84721.16</v>
      </c>
      <c r="C20" s="3" t="s">
        <v>0</v>
      </c>
      <c r="D20" s="3" t="s">
        <v>0</v>
      </c>
      <c r="E20" s="6" t="s">
        <v>0</v>
      </c>
      <c r="F20" s="3">
        <v>84721.16</v>
      </c>
      <c r="G20" s="3" t="s">
        <v>0</v>
      </c>
      <c r="H20" s="3" t="s">
        <v>0</v>
      </c>
      <c r="I20" s="6" t="s">
        <v>0</v>
      </c>
      <c r="J20" s="3">
        <v>84721.16</v>
      </c>
      <c r="K20" s="3" t="s">
        <v>0</v>
      </c>
      <c r="L20" s="3" t="s">
        <v>0</v>
      </c>
      <c r="M20" s="47" t="s">
        <v>0</v>
      </c>
      <c r="N20" s="10">
        <v>2116.1</v>
      </c>
      <c r="O20" s="7">
        <v>2116.1</v>
      </c>
      <c r="P20" s="7">
        <v>17045.740000000002</v>
      </c>
      <c r="Q20" s="7">
        <v>65035.8</v>
      </c>
      <c r="R20" s="7">
        <f t="shared" ref="R20:R21" si="4">N20+P20+Q20</f>
        <v>84197.64</v>
      </c>
      <c r="S20" s="20">
        <f t="shared" ref="S20:S21" si="5">O20+P20+Q20</f>
        <v>84197.64</v>
      </c>
      <c r="T20" s="78"/>
    </row>
    <row r="21" spans="1:20" ht="32.25" thickBot="1" x14ac:dyDescent="0.3">
      <c r="A21" s="21" t="s">
        <v>16</v>
      </c>
      <c r="B21" s="3">
        <v>132294.32</v>
      </c>
      <c r="C21" s="12" t="s">
        <v>0</v>
      </c>
      <c r="D21" s="12" t="s">
        <v>0</v>
      </c>
      <c r="E21" s="12" t="s">
        <v>0</v>
      </c>
      <c r="F21" s="3">
        <v>32294.32</v>
      </c>
      <c r="G21" s="12" t="s">
        <v>0</v>
      </c>
      <c r="H21" s="12" t="s">
        <v>0</v>
      </c>
      <c r="I21" s="12" t="s">
        <v>0</v>
      </c>
      <c r="J21" s="3">
        <v>32294.32</v>
      </c>
      <c r="K21" s="3" t="s">
        <v>0</v>
      </c>
      <c r="L21" s="3" t="s">
        <v>0</v>
      </c>
      <c r="M21" s="41" t="s">
        <v>0</v>
      </c>
      <c r="N21" s="31">
        <v>18557.07</v>
      </c>
      <c r="O21" s="38">
        <v>1201.69</v>
      </c>
      <c r="P21" s="38">
        <v>11296.14</v>
      </c>
      <c r="Q21" s="38">
        <v>6524.52</v>
      </c>
      <c r="R21" s="7">
        <f t="shared" si="4"/>
        <v>36377.729999999996</v>
      </c>
      <c r="S21" s="20">
        <f t="shared" si="5"/>
        <v>19022.349999999999</v>
      </c>
      <c r="T21" s="78"/>
    </row>
    <row r="22" spans="1:20" ht="32.25" thickBot="1" x14ac:dyDescent="0.3">
      <c r="A22" s="33" t="s">
        <v>20</v>
      </c>
      <c r="B22" s="15">
        <f>B19+B20+B21</f>
        <v>3093084.02</v>
      </c>
      <c r="C22" s="25">
        <f>C19</f>
        <v>4223</v>
      </c>
      <c r="D22" s="25">
        <f>D19</f>
        <v>14175</v>
      </c>
      <c r="E22" s="25">
        <f>E19</f>
        <v>11805</v>
      </c>
      <c r="F22" s="15">
        <f>F19+F20+F21</f>
        <v>2060025.97</v>
      </c>
      <c r="G22" s="25">
        <f>G19</f>
        <v>1551</v>
      </c>
      <c r="H22" s="25">
        <f>H19</f>
        <v>12018</v>
      </c>
      <c r="I22" s="25">
        <f>I19</f>
        <v>11577</v>
      </c>
      <c r="J22" s="15">
        <f>J19+J20+J21</f>
        <v>2060025.97</v>
      </c>
      <c r="K22" s="25">
        <f>K19</f>
        <v>1562</v>
      </c>
      <c r="L22" s="58">
        <f>L19</f>
        <v>12018</v>
      </c>
      <c r="M22" s="42">
        <f>M19</f>
        <v>11577</v>
      </c>
      <c r="N22" s="16">
        <f>N19+N20+N21</f>
        <v>563110.98999999987</v>
      </c>
      <c r="O22" s="17">
        <f t="shared" ref="O22:S22" si="6">O19+O20+O21</f>
        <v>444771.3</v>
      </c>
      <c r="P22" s="17">
        <f t="shared" si="6"/>
        <v>28341.88</v>
      </c>
      <c r="Q22" s="17">
        <f t="shared" si="6"/>
        <v>71560.320000000007</v>
      </c>
      <c r="R22" s="17">
        <f t="shared" si="6"/>
        <v>663013.18999999994</v>
      </c>
      <c r="S22" s="18">
        <f t="shared" si="6"/>
        <v>544673.5</v>
      </c>
      <c r="T22" s="79"/>
    </row>
    <row r="23" spans="1:20" ht="15.75" x14ac:dyDescent="0.25">
      <c r="A23" s="48"/>
      <c r="B23" s="32"/>
      <c r="C23" s="32"/>
      <c r="D23" s="32"/>
      <c r="E23" s="32"/>
      <c r="F23" s="32"/>
      <c r="G23" s="32"/>
      <c r="H23" s="32"/>
      <c r="I23" s="32"/>
      <c r="J23" s="32"/>
      <c r="K23" s="56"/>
      <c r="L23" s="56"/>
      <c r="M23" s="49"/>
      <c r="N23" s="24"/>
      <c r="O23" s="22"/>
      <c r="P23" s="22"/>
      <c r="Q23" s="22"/>
      <c r="R23" s="22"/>
      <c r="S23" s="23"/>
      <c r="T23" s="51"/>
    </row>
    <row r="24" spans="1:20" ht="31.5" x14ac:dyDescent="0.25">
      <c r="A24" s="19" t="s">
        <v>15</v>
      </c>
      <c r="B24" s="3">
        <f>B11+B15+B19</f>
        <v>4679837.4000000004</v>
      </c>
      <c r="C24" s="5">
        <f>C19+C15+C11</f>
        <v>7946</v>
      </c>
      <c r="D24" s="5">
        <f>D11+D15+D19</f>
        <v>26822</v>
      </c>
      <c r="E24" s="5">
        <f>E11+E15+E19</f>
        <v>23379</v>
      </c>
      <c r="F24" s="3">
        <f t="shared" ref="F24:M24" si="7">F11+F15+F19</f>
        <v>3060254.6799999997</v>
      </c>
      <c r="G24" s="5">
        <f>G19+G15+G11</f>
        <v>2407</v>
      </c>
      <c r="H24" s="5">
        <f>H11+H15+H19</f>
        <v>22235</v>
      </c>
      <c r="I24" s="5">
        <f>I11+I15+I19</f>
        <v>20982</v>
      </c>
      <c r="J24" s="3">
        <f t="shared" si="7"/>
        <v>3060254.6799999997</v>
      </c>
      <c r="K24" s="5">
        <f>K19+K15+K11</f>
        <v>1981</v>
      </c>
      <c r="L24" s="46">
        <f t="shared" ref="L24" si="8">L11+L15+L19</f>
        <v>22235</v>
      </c>
      <c r="M24" s="46">
        <f t="shared" si="7"/>
        <v>20982</v>
      </c>
      <c r="N24" s="10">
        <f>N11+N15+N19</f>
        <v>881748.54999999993</v>
      </c>
      <c r="O24" s="10">
        <f t="shared" ref="O24:S24" si="9">O11+O15+O19</f>
        <v>687717.02</v>
      </c>
      <c r="P24" s="10">
        <f t="shared" si="9"/>
        <v>0</v>
      </c>
      <c r="Q24" s="10">
        <f t="shared" si="9"/>
        <v>0</v>
      </c>
      <c r="R24" s="10">
        <f t="shared" si="9"/>
        <v>881748.54999999993</v>
      </c>
      <c r="S24" s="10">
        <f t="shared" si="9"/>
        <v>687717.02</v>
      </c>
      <c r="T24" s="77" t="s">
        <v>41</v>
      </c>
    </row>
    <row r="25" spans="1:20" ht="47.25" x14ac:dyDescent="0.25">
      <c r="A25" s="19" t="s">
        <v>19</v>
      </c>
      <c r="B25" s="3">
        <f>B20</f>
        <v>84721.16</v>
      </c>
      <c r="C25" s="3" t="s">
        <v>0</v>
      </c>
      <c r="D25" s="3" t="str">
        <f t="shared" ref="D25" si="10">D20</f>
        <v>X</v>
      </c>
      <c r="E25" s="3" t="str">
        <f t="shared" ref="E25:M25" si="11">E20</f>
        <v>X</v>
      </c>
      <c r="F25" s="3">
        <f t="shared" si="11"/>
        <v>84721.16</v>
      </c>
      <c r="G25" s="3" t="s">
        <v>0</v>
      </c>
      <c r="H25" s="3" t="str">
        <f t="shared" ref="H25" si="12">H20</f>
        <v>X</v>
      </c>
      <c r="I25" s="3" t="str">
        <f t="shared" si="11"/>
        <v>X</v>
      </c>
      <c r="J25" s="3">
        <f t="shared" si="11"/>
        <v>84721.16</v>
      </c>
      <c r="K25" s="3" t="s">
        <v>0</v>
      </c>
      <c r="L25" s="50" t="s">
        <v>0</v>
      </c>
      <c r="M25" s="50" t="str">
        <f t="shared" si="11"/>
        <v>X</v>
      </c>
      <c r="N25" s="11">
        <f>N20</f>
        <v>2116.1</v>
      </c>
      <c r="O25" s="11">
        <f t="shared" ref="O25:S25" si="13">O20</f>
        <v>2116.1</v>
      </c>
      <c r="P25" s="11">
        <f t="shared" si="13"/>
        <v>17045.740000000002</v>
      </c>
      <c r="Q25" s="11">
        <f t="shared" si="13"/>
        <v>65035.8</v>
      </c>
      <c r="R25" s="11">
        <f t="shared" si="13"/>
        <v>84197.64</v>
      </c>
      <c r="S25" s="11">
        <f t="shared" si="13"/>
        <v>84197.64</v>
      </c>
      <c r="T25" s="78"/>
    </row>
    <row r="26" spans="1:20" ht="32.25" thickBot="1" x14ac:dyDescent="0.3">
      <c r="A26" s="21" t="s">
        <v>14</v>
      </c>
      <c r="B26" s="12">
        <f>B12+B16+B21</f>
        <v>212715.77000000002</v>
      </c>
      <c r="C26" s="12" t="s">
        <v>0</v>
      </c>
      <c r="D26" s="12" t="s">
        <v>0</v>
      </c>
      <c r="E26" s="12" t="s">
        <v>0</v>
      </c>
      <c r="F26" s="12">
        <f t="shared" ref="F26:J26" si="14">F12+F16+F21</f>
        <v>107545.76999999999</v>
      </c>
      <c r="G26" s="12" t="s">
        <v>0</v>
      </c>
      <c r="H26" s="12" t="s">
        <v>0</v>
      </c>
      <c r="I26" s="12" t="s">
        <v>0</v>
      </c>
      <c r="J26" s="12">
        <f t="shared" si="14"/>
        <v>107545.76999999999</v>
      </c>
      <c r="K26" s="12" t="s">
        <v>0</v>
      </c>
      <c r="L26" s="41" t="s">
        <v>0</v>
      </c>
      <c r="M26" s="41" t="s">
        <v>0</v>
      </c>
      <c r="N26" s="31">
        <f>N12+N16+N21</f>
        <v>22142.83</v>
      </c>
      <c r="O26" s="31">
        <f t="shared" ref="O26:S26" si="15">O12+O16+O21</f>
        <v>3890.1800000000003</v>
      </c>
      <c r="P26" s="31">
        <f t="shared" si="15"/>
        <v>17808.71</v>
      </c>
      <c r="Q26" s="31">
        <f t="shared" si="15"/>
        <v>10286.120000000001</v>
      </c>
      <c r="R26" s="31">
        <f t="shared" si="15"/>
        <v>50237.659999999996</v>
      </c>
      <c r="S26" s="31">
        <f t="shared" si="15"/>
        <v>31985.01</v>
      </c>
      <c r="T26" s="79"/>
    </row>
    <row r="27" spans="1:20" ht="16.5" thickBot="1" x14ac:dyDescent="0.3">
      <c r="A27" s="14" t="s">
        <v>7</v>
      </c>
      <c r="B27" s="15">
        <f>B24+B25+B26</f>
        <v>4977274.33</v>
      </c>
      <c r="C27" s="25">
        <f>C24</f>
        <v>7946</v>
      </c>
      <c r="D27" s="25">
        <f>D24</f>
        <v>26822</v>
      </c>
      <c r="E27" s="25">
        <f>E24</f>
        <v>23379</v>
      </c>
      <c r="F27" s="15">
        <f>F24+F25+F26</f>
        <v>3252521.61</v>
      </c>
      <c r="G27" s="25">
        <f>G24</f>
        <v>2407</v>
      </c>
      <c r="H27" s="25">
        <f>H24</f>
        <v>22235</v>
      </c>
      <c r="I27" s="25">
        <f>I24</f>
        <v>20982</v>
      </c>
      <c r="J27" s="15">
        <f>J24+J25+J26</f>
        <v>3252521.61</v>
      </c>
      <c r="K27" s="25">
        <f>K24</f>
        <v>1981</v>
      </c>
      <c r="L27" s="42">
        <f>L24</f>
        <v>22235</v>
      </c>
      <c r="M27" s="42">
        <f>M24</f>
        <v>20982</v>
      </c>
      <c r="N27" s="16">
        <f>N24+N25+N26</f>
        <v>906007.47999999986</v>
      </c>
      <c r="O27" s="16">
        <f t="shared" ref="O27:S27" si="16">O24+O25+O26</f>
        <v>693723.3</v>
      </c>
      <c r="P27" s="16">
        <f t="shared" si="16"/>
        <v>34854.449999999997</v>
      </c>
      <c r="Q27" s="16">
        <f t="shared" si="16"/>
        <v>75321.919999999998</v>
      </c>
      <c r="R27" s="16">
        <f t="shared" si="16"/>
        <v>1016183.85</v>
      </c>
      <c r="S27" s="16">
        <f t="shared" si="16"/>
        <v>803899.67</v>
      </c>
      <c r="T27" s="52"/>
    </row>
    <row r="30" spans="1:20" ht="15.75" x14ac:dyDescent="0.25">
      <c r="A30" s="1" t="s">
        <v>38</v>
      </c>
      <c r="B30" s="1"/>
      <c r="C30" s="1"/>
      <c r="D30" s="1"/>
      <c r="E30" s="1"/>
      <c r="F30" s="1"/>
      <c r="G30" s="1"/>
      <c r="H30" s="1"/>
      <c r="I30" s="1"/>
      <c r="J30" s="1" t="s">
        <v>39</v>
      </c>
      <c r="K30" s="1"/>
    </row>
    <row r="31" spans="1:20" ht="15.75" x14ac:dyDescent="0.25">
      <c r="A31" s="1"/>
      <c r="B31" s="1"/>
      <c r="C31" s="1"/>
      <c r="D31" s="1"/>
      <c r="E31" s="1"/>
      <c r="F31" s="1"/>
      <c r="G31" s="1"/>
      <c r="H31" s="1"/>
      <c r="I31" s="1"/>
      <c r="J31" s="1"/>
      <c r="K31" s="1"/>
    </row>
    <row r="32" spans="1:20" ht="15.75" x14ac:dyDescent="0.25">
      <c r="A32" s="66" t="s">
        <v>46</v>
      </c>
      <c r="B32" s="66"/>
      <c r="C32" s="66"/>
      <c r="D32" s="1"/>
      <c r="E32" s="1"/>
      <c r="F32" s="1"/>
      <c r="G32" s="1"/>
      <c r="H32" s="1"/>
      <c r="I32" s="1"/>
      <c r="J32" s="1"/>
      <c r="K32" s="1"/>
    </row>
    <row r="33" spans="1:11" ht="15.75" x14ac:dyDescent="0.25">
      <c r="A33" s="66" t="s">
        <v>36</v>
      </c>
      <c r="B33" s="66"/>
      <c r="C33" s="66"/>
      <c r="D33" s="1"/>
      <c r="E33" s="1"/>
      <c r="F33" s="1"/>
      <c r="G33" s="1"/>
      <c r="H33" s="1"/>
      <c r="I33" s="1"/>
      <c r="J33" s="1"/>
      <c r="K33" s="1"/>
    </row>
    <row r="34" spans="1:11" ht="15.75" x14ac:dyDescent="0.25">
      <c r="A34" s="66" t="s">
        <v>37</v>
      </c>
      <c r="B34" s="66"/>
      <c r="C34" s="66"/>
      <c r="D34" s="1"/>
      <c r="E34" s="1"/>
      <c r="F34" s="1"/>
      <c r="G34" s="1"/>
      <c r="H34" s="1"/>
      <c r="I34" s="1"/>
      <c r="J34" s="1"/>
      <c r="K34" s="1"/>
    </row>
    <row r="35" spans="1:11" x14ac:dyDescent="0.25">
      <c r="A35" s="65"/>
      <c r="B35" s="65"/>
      <c r="C35" s="65"/>
    </row>
  </sheetData>
  <mergeCells count="18">
    <mergeCell ref="Q1:T1"/>
    <mergeCell ref="Q2:T2"/>
    <mergeCell ref="O3:T3"/>
    <mergeCell ref="T24:T26"/>
    <mergeCell ref="B7:E7"/>
    <mergeCell ref="F7:I7"/>
    <mergeCell ref="J7:M7"/>
    <mergeCell ref="T19:T22"/>
    <mergeCell ref="A7:A8"/>
    <mergeCell ref="A5:P5"/>
    <mergeCell ref="N7:S7"/>
    <mergeCell ref="A18:F18"/>
    <mergeCell ref="T7:T8"/>
    <mergeCell ref="T10:T13"/>
    <mergeCell ref="T14:T17"/>
    <mergeCell ref="A10:F10"/>
    <mergeCell ref="A14:F14"/>
    <mergeCell ref="A9:F9"/>
  </mergeCells>
  <pageMargins left="0.70866141732283472" right="0.70866141732283472" top="0.74803149606299213" bottom="0.74803149606299213" header="0.31496062992125984" footer="0.31496062992125984"/>
  <pageSetup paperSize="9" scale="45" orientation="landscape" r:id="rId1"/>
  <headerFooter>
    <oddFooter>&amp;CLMpielik_2_070815_LMZino</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LMpielik_2_LMZino</vt:lpstr>
      <vt:lpstr>LMpielik_2_LMZino!Print_Titles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„Par papildus nepieciešamo finansējumu valsts nodrošināto tehnisko palīglīdzekļu pakalpojuma ieviešanā”</dc:title>
  <dc:creator>Lilita Cirule</dc:creator>
  <cp:keywords>Variants Nr.1, pielikums_2</cp:keywords>
  <cp:lastModifiedBy>Lilita Cirule</cp:lastModifiedBy>
  <cp:lastPrinted>2015-08-06T06:55:22Z</cp:lastPrinted>
  <dcterms:created xsi:type="dcterms:W3CDTF">2014-02-20T14:19:30Z</dcterms:created>
  <dcterms:modified xsi:type="dcterms:W3CDTF">2015-08-07T07:39:17Z</dcterms:modified>
  <cp:category>tālr. 67021647, Lilita.Cirule@lm.gov.lv	, fax 67276445		</cp:category>
</cp:coreProperties>
</file>