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6_jūlijs_2016_iesn_MK lidz 29.07.2016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DPP!$A$7:$AE$28</definedName>
    <definedName name="_xlnm.Print_Area" localSheetId="0">DPP!$A$1:$AD$40</definedName>
    <definedName name="_xlnm.Print_Titles" localSheetId="0">DPP!$5:$6</definedName>
  </definedNames>
  <calcPr calcId="152511"/>
</workbook>
</file>

<file path=xl/calcChain.xml><?xml version="1.0" encoding="utf-8"?>
<calcChain xmlns="http://schemas.openxmlformats.org/spreadsheetml/2006/main">
  <c r="F9" i="23" l="1"/>
  <c r="E26" i="23" l="1"/>
  <c r="F23" i="23"/>
  <c r="E23" i="23"/>
  <c r="K25" i="23" l="1"/>
  <c r="K24" i="23"/>
  <c r="M24" i="23"/>
  <c r="M25" i="23"/>
  <c r="Q25" i="23"/>
  <c r="Q24" i="23"/>
  <c r="O25" i="23"/>
  <c r="O24" i="23"/>
  <c r="Q18" i="23"/>
  <c r="O18" i="23"/>
  <c r="M18" i="23"/>
  <c r="J25" i="23"/>
  <c r="J24" i="23"/>
  <c r="J18" i="23"/>
  <c r="F26" i="23" l="1"/>
  <c r="K22" i="23" l="1"/>
  <c r="F22" i="23"/>
  <c r="E22" i="23" l="1"/>
  <c r="J22" i="23" s="1"/>
  <c r="Q22" i="23" l="1"/>
  <c r="O22" i="23"/>
  <c r="M22" i="23"/>
  <c r="F17" i="23" l="1"/>
  <c r="F12" i="23" l="1"/>
  <c r="F21" i="23" l="1"/>
  <c r="E21" i="23" s="1"/>
  <c r="F20" i="23"/>
  <c r="K16" i="23"/>
  <c r="F16" i="23"/>
  <c r="F19" i="23" l="1"/>
  <c r="E20" i="23"/>
  <c r="E19" i="23" s="1"/>
  <c r="E17" i="23"/>
  <c r="Q17" i="23" s="1"/>
  <c r="E16" i="23"/>
  <c r="Q16" i="23" s="1"/>
  <c r="O21" i="23"/>
  <c r="M21" i="23"/>
  <c r="Q21" i="23"/>
  <c r="J21" i="23"/>
  <c r="Q20" i="23" l="1"/>
  <c r="O20" i="23"/>
  <c r="M20" i="23"/>
  <c r="J20" i="23"/>
  <c r="M16" i="23"/>
  <c r="O16" i="23"/>
  <c r="O17" i="23"/>
  <c r="J17" i="23"/>
  <c r="M17" i="23"/>
  <c r="J16" i="23"/>
  <c r="K15" i="23" l="1"/>
  <c r="F15" i="23"/>
  <c r="F14" i="23" s="1"/>
  <c r="K13" i="23"/>
  <c r="F13" i="23"/>
  <c r="E13" i="23" l="1"/>
  <c r="O13" i="23" s="1"/>
  <c r="E15" i="23"/>
  <c r="E14" i="23" s="1"/>
  <c r="J15" i="23" l="1"/>
  <c r="Q13" i="23"/>
  <c r="J13" i="23"/>
  <c r="M13" i="23"/>
  <c r="Q15" i="23"/>
  <c r="M15" i="23"/>
  <c r="O15" i="23"/>
  <c r="K12" i="23" l="1"/>
  <c r="E12" i="23" l="1"/>
  <c r="J12" i="23" l="1"/>
  <c r="E9" i="23"/>
  <c r="M12" i="23"/>
  <c r="Q12" i="23"/>
  <c r="O12" i="23"/>
  <c r="K11" i="23" l="1"/>
  <c r="F11" i="23"/>
  <c r="F10" i="23" s="1"/>
  <c r="F8" i="23" s="1"/>
  <c r="E11" i="23" l="1"/>
  <c r="E10" i="23" s="1"/>
  <c r="E8" i="23" s="1"/>
  <c r="Q11" i="23" l="1"/>
  <c r="M11" i="23"/>
  <c r="O11" i="23"/>
  <c r="J11" i="23"/>
  <c r="M13" i="22" l="1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<sst xmlns="http://schemas.openxmlformats.org/spreadsheetml/2006/main" count="279" uniqueCount="152">
  <si>
    <t>KF</t>
  </si>
  <si>
    <t>ERAF</t>
  </si>
  <si>
    <t>ESF</t>
  </si>
  <si>
    <t>IPIA</t>
  </si>
  <si>
    <t>Kopā</t>
  </si>
  <si>
    <t>NR</t>
  </si>
  <si>
    <t>Fonds</t>
  </si>
  <si>
    <t>5.1.1.</t>
  </si>
  <si>
    <t>YEI</t>
  </si>
  <si>
    <t>8.5.1.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</si>
  <si>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</si>
  <si>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</si>
  <si>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</si>
  <si>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</si>
  <si>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</si>
  <si>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</si>
  <si>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</si>
  <si>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</si>
  <si>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</si>
  <si>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</si>
  <si>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</si>
  <si>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</si>
  <si>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</si>
  <si>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</si>
  <si>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</si>
  <si>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</si>
  <si>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</si>
  <si>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</si>
  <si>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</si>
  <si>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</si>
  <si>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Pilnveidot nodarbināto personu profesionālo kompetenci</t>
  </si>
  <si>
    <t xml:space="preserve">Palielināt kvalificētu profesionālās izglītības iestāžu audzēkņu skaitu pēc to dalības darba vidē balstītās mācībās vai mācību praksē uzņēmumā  </t>
  </si>
  <si>
    <t>APIA</t>
  </si>
  <si>
    <t>3.1.1.2.</t>
  </si>
  <si>
    <t>5.2.1.1.</t>
  </si>
  <si>
    <t>Atkritumu dalītas savākšanas sistēmas attīstība</t>
  </si>
  <si>
    <t>5.2.1.2.</t>
  </si>
  <si>
    <t>3.1.2.1.</t>
  </si>
  <si>
    <t>4.2.1.2.</t>
  </si>
  <si>
    <t>Veicināt energoefektivitātes paaugstināšanu valsts ēkās</t>
  </si>
  <si>
    <t>2015 septembris</t>
  </si>
  <si>
    <t>Mezanīna aizdevumi</t>
  </si>
  <si>
    <t>8.3.2.2.</t>
  </si>
  <si>
    <t>SAM/Pasākuma nosaukums/atlases kārta</t>
  </si>
  <si>
    <t>Novērst plūdu un krasta erozijas risku apdraudējumu pilsētu teritorijās (2.kārta)</t>
  </si>
  <si>
    <t>Nav pienācis</t>
  </si>
  <si>
    <t>Nav izpildīts</t>
  </si>
  <si>
    <t>Ir izpildīts
21.04.2015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</si>
  <si>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</si>
  <si>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r>
      <t xml:space="preserve"> Izpildes statuss (i</t>
    </r>
    <r>
      <rPr>
        <i/>
        <sz val="9"/>
        <rFont val="Calibri"/>
        <family val="2"/>
        <charset val="186"/>
        <scheme val="minor"/>
      </rPr>
      <t xml:space="preserve">r vai nav izpildīts, vai nav pienācis)
</t>
    </r>
  </si>
  <si>
    <t>MK noteikumi</t>
  </si>
  <si>
    <t>Noteiktais termiņš nav ievērtots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</si>
  <si>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</si>
  <si>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</si>
  <si>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</si>
  <si>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</si>
  <si>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</si>
  <si>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</si>
  <si>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</si>
  <si>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</si>
  <si>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</si>
  <si>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</si>
  <si>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</si>
  <si>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Ir izpildīts
03.11.2015</t>
  </si>
  <si>
    <t xml:space="preserve">Sākotnēji plānotais
</t>
  </si>
  <si>
    <t>2016 februāris</t>
  </si>
  <si>
    <t>2016 aprīlis</t>
  </si>
  <si>
    <t>2016 marts</t>
  </si>
  <si>
    <t>Ir izpildīts 07.01.2016.</t>
  </si>
  <si>
    <t xml:space="preserve">Plānotais atlases uzsākšanas datums (sludinājums vai uzaicinājumu nosūtīšana) </t>
  </si>
  <si>
    <t>Atkritumu pārstrādes veicināšana</t>
  </si>
  <si>
    <t>MKN spēkā stāšanās</t>
  </si>
  <si>
    <t>Plānotais MK noteikumu apstiprināšanas datums</t>
  </si>
  <si>
    <t>2016 maijs</t>
  </si>
  <si>
    <t>2016 jūnijs</t>
  </si>
  <si>
    <t>01.01.2014.</t>
  </si>
  <si>
    <t>Ir izpildīts  21.01.2016</t>
  </si>
  <si>
    <t xml:space="preserve">2015 septembris
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</si>
  <si>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</si>
  <si>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</si>
  <si>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</si>
  <si>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</si>
  <si>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Sākotnēji plānotais izsludināšanas datums VSS </t>
  </si>
  <si>
    <t>Noteiktais uzdevums ir izpildīts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</si>
  <si>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</si>
  <si>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</si>
  <si>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</si>
  <si>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[2] ERAF - Eiropas Reģionālās attīstības fonds; ESF - Eiropas Sociālais fonds; KF - Kohēzijas fonds; JNI - ES budžeta speciālais piešķīrums jauniešu nodarbinātības iniciatīvas finansēšanai</t>
  </si>
  <si>
    <t>[1] IPIA - ierobežota projektu iesniegumu atlase, APIA - atklāta projektu iesniegumu atlase</t>
  </si>
  <si>
    <t>8.4.1.</t>
  </si>
  <si>
    <t>Finanšu ministre</t>
  </si>
  <si>
    <t>2017.gada II cet.</t>
  </si>
  <si>
    <t>Ir izpildīts
18.02.2016</t>
  </si>
  <si>
    <t>Riska kapitāls (Izaugsmes kapitāla fonds)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</si>
  <si>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</si>
  <si>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</si>
  <si>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</si>
  <si>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Ir izpildīts
22.03.2015.</t>
  </si>
  <si>
    <t>S.Skladovs</t>
  </si>
  <si>
    <t>67095699; Salvis.Skladovs@fm.gov.lv</t>
  </si>
  <si>
    <t>EUR
Indikatīvais finansējums kopā</t>
  </si>
  <si>
    <t xml:space="preserve">Ir izpildīts 24.03.2016. </t>
  </si>
  <si>
    <t>Ir izpildīts
14.04.2016.</t>
  </si>
  <si>
    <t>Ir izpildīts
16.02.2016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</si>
  <si>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</si>
  <si>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
12.05.2016.</t>
  </si>
  <si>
    <t>Ir izpildīts
13.05.2016</t>
  </si>
  <si>
    <t>Ir izpildīts
19.05.2016</t>
  </si>
  <si>
    <t>Nav izpildīts + pārsniedz 2 mēn VSS</t>
  </si>
  <si>
    <t>Vides aizsardzības un reģionālās attīstības ministrija</t>
  </si>
  <si>
    <t>Ekonomikas ministrija</t>
  </si>
  <si>
    <t>Satiksmes ministrija</t>
  </si>
  <si>
    <t>Izglītības un zinātnes ministrija</t>
  </si>
  <si>
    <t xml:space="preserve">Kopā: 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</si>
  <si>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</si>
  <si>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Kavējuma iemesli/statuss</t>
  </si>
  <si>
    <t xml:space="preserve">Atbalsts izglītojamo individuālo kompetenču attīstībai </t>
  </si>
  <si>
    <t>Ir izpildīts
02.06.2016.</t>
  </si>
  <si>
    <t>8.3.4.</t>
  </si>
  <si>
    <t>Samazināt priekšlaicīgu mācību pārtraukšanu, īstenojot preventīvus un intervences pasākumus</t>
  </si>
  <si>
    <t>6.1.2.</t>
  </si>
  <si>
    <t>Veicināt drošību un vides prasību ievērošanu starptautiskajā lidostā “Rīga”</t>
  </si>
  <si>
    <t>Ir izpildīts
28.04.2016.</t>
  </si>
  <si>
    <t xml:space="preserve">
2016 jūnijs</t>
  </si>
  <si>
    <t>6.1.3.2.</t>
  </si>
  <si>
    <t>Multimodāla transporta mezgla izbūve Torņakalna apkaimē</t>
  </si>
  <si>
    <t>Veselības ministrija</t>
  </si>
  <si>
    <t>9.2.6.</t>
  </si>
  <si>
    <t>Uzlabot ārstniecības un ārstniecības atbalsta personāla  kvalifikāciju</t>
  </si>
  <si>
    <t>9.2.5.</t>
  </si>
  <si>
    <t>Uzlabot pieejamību ārstniecības un ārstniecības atbalsta personām, kas sniedz pakalpojumus prioritārajās veselības jomās iedzīvotājiem, kas dzīvo ārpus Rīgas</t>
  </si>
  <si>
    <t>2016  jūnijs</t>
  </si>
  <si>
    <r>
      <rPr>
        <b/>
        <sz val="10"/>
        <rFont val="Calibri"/>
        <family val="2"/>
        <charset val="186"/>
        <scheme val="minor"/>
      </rPr>
      <t xml:space="preserve">Aktuālais plāns: </t>
    </r>
    <r>
      <rPr>
        <sz val="10"/>
        <rFont val="Calibri"/>
        <family val="2"/>
        <charset val="186"/>
        <scheme val="minor"/>
      </rPr>
      <t xml:space="preserve">MKN apstiprināšanai - indikatīvi 2016.gada 2.pusē
</t>
    </r>
    <r>
      <rPr>
        <b/>
        <sz val="10"/>
        <rFont val="Calibri"/>
        <family val="2"/>
        <charset val="186"/>
        <scheme val="minor"/>
      </rPr>
      <t>Statuss:</t>
    </r>
    <r>
      <rPr>
        <sz val="10"/>
        <rFont val="Calibri"/>
        <family val="2"/>
        <charset val="186"/>
        <scheme val="minor"/>
      </rPr>
      <t xml:space="preserve"> darbs pie kritēriju/MKN izstrādes;
</t>
    </r>
    <r>
      <rPr>
        <b/>
        <sz val="10"/>
        <rFont val="Calibri"/>
        <family val="2"/>
        <charset val="186"/>
        <scheme val="minor"/>
      </rPr>
      <t>Kavējuma iemesls:</t>
    </r>
    <r>
      <rPr>
        <sz val="10"/>
        <rFont val="Calibri"/>
        <family val="2"/>
        <charset val="186"/>
        <scheme val="minor"/>
      </rPr>
      <t xml:space="preserve"> ņemot vērā projekta specifiku, īpaši saistību ar Rail Baltic projektu, notiek sarunas ar potenciālo FS.
Pasākumam nav plānota ietekme uz SI mērķi un SM koncentrējas uz finansiāli ietekmīgākiem pasākumiem.</t>
    </r>
  </si>
  <si>
    <r>
      <rPr>
        <b/>
        <sz val="10"/>
        <rFont val="Calibri"/>
        <family val="2"/>
        <charset val="186"/>
        <scheme val="minor"/>
      </rPr>
      <t>Aktuālais plāns:</t>
    </r>
    <r>
      <rPr>
        <sz val="10"/>
        <rFont val="Calibri"/>
        <family val="2"/>
        <charset val="186"/>
        <scheme val="minor"/>
      </rPr>
      <t xml:space="preserve">  Kritēriju iesniegšana un MKN izsludināšana VSS paredzēta līdz 31.07.2016., jo tiek gaidīti Pasaules Bankas pētījuma nodevumi, uz kuru pamata tiek plānots veikt nepieciešamos ES fondu iegūldījumus.
</t>
    </r>
    <r>
      <rPr>
        <b/>
        <sz val="10"/>
        <rFont val="Calibri"/>
        <family val="2"/>
        <charset val="186"/>
        <scheme val="minor"/>
      </rPr>
      <t>Statuss:</t>
    </r>
    <r>
      <rPr>
        <sz val="10"/>
        <rFont val="Calibri"/>
        <family val="2"/>
        <charset val="186"/>
        <scheme val="minor"/>
      </rPr>
      <t xml:space="preserve">  Kritēriji un MKN ir izstrādes procesā.
</t>
    </r>
    <r>
      <rPr>
        <b/>
        <sz val="10"/>
        <rFont val="Calibri"/>
        <family val="2"/>
        <charset val="186"/>
        <scheme val="minor"/>
      </rPr>
      <t xml:space="preserve">Kavējuma iemesls: </t>
    </r>
    <r>
      <rPr>
        <sz val="10"/>
        <rFont val="Calibri"/>
        <family val="2"/>
        <charset val="186"/>
        <scheme val="minor"/>
      </rPr>
      <t>Kavējās Pasaules Bankas pētījums, kuru izstrādā 9.2.3.SAM ietvaros.</t>
    </r>
  </si>
  <si>
    <t>Ir izpildīts
24.03.2016</t>
  </si>
  <si>
    <t>Ir izpildīts 24.03.2016</t>
  </si>
  <si>
    <t xml:space="preserve">2016 marts </t>
  </si>
  <si>
    <t xml:space="preserve">MK apstiprināšanas Izpildes statuss uz 01.07.2016.   </t>
  </si>
  <si>
    <t>D.Reizniece-Ozola</t>
  </si>
  <si>
    <t>Ir izpildīts
12.07.2016.</t>
  </si>
  <si>
    <t>2.pielikums</t>
  </si>
  <si>
    <r>
      <rPr>
        <b/>
        <sz val="10"/>
        <rFont val="Calibri"/>
        <family val="2"/>
        <charset val="186"/>
        <scheme val="minor"/>
      </rPr>
      <t xml:space="preserve">Aktuālais plāns MKN apstiprināšanai saskaņā ar EM pagarinājumu VSS - jūlija beigas.
Statuss: </t>
    </r>
    <r>
      <rPr>
        <sz val="10"/>
        <rFont val="Calibri"/>
        <family val="2"/>
        <charset val="186"/>
        <scheme val="minor"/>
      </rPr>
      <t xml:space="preserve">EM 02.06.2016. VSS pagarināja MKN izstrādes termiņu uz 05.07.2016. Ņemot vērā ieilgošo MKN saskaņošanas procesu, EM atkārtoti 07.07.2016 VSS pagarināja termiņu līdz 28.07.2016.
</t>
    </r>
    <r>
      <rPr>
        <b/>
        <sz val="10"/>
        <rFont val="Calibri"/>
        <family val="2"/>
        <charset val="186"/>
        <scheme val="minor"/>
      </rPr>
      <t>Kavējuma iemesls:</t>
    </r>
    <r>
      <rPr>
        <sz val="10"/>
        <rFont val="Calibri"/>
        <family val="2"/>
        <charset val="186"/>
        <scheme val="minor"/>
      </rPr>
      <t xml:space="preserve"> Ieildzis saskaņošanas process, ņemot vērā, ka jāizstrādā potenciālo ēku saraksts un valsts iestādēm jāidentificē projekti, kuros varētu būt nepieciešama priekšfinansēšana, tās apjoms un finansējuma avots.
</t>
    </r>
  </si>
  <si>
    <t xml:space="preserve">MK apstiprināšanas Izpildes statuss uz 15.07.2016.   </t>
  </si>
  <si>
    <t>Ir izpildīts
15.07.2016.</t>
  </si>
  <si>
    <r>
      <rPr>
        <b/>
        <sz val="10"/>
        <rFont val="Calibri"/>
        <family val="2"/>
        <charset val="186"/>
        <scheme val="minor"/>
      </rPr>
      <t xml:space="preserve">Aktuālais plāns: </t>
    </r>
    <r>
      <rPr>
        <sz val="10"/>
        <rFont val="Calibri"/>
        <family val="2"/>
        <charset val="186"/>
        <scheme val="minor"/>
      </rPr>
      <t xml:space="preserve">plānots iesniegt MK jūlija beigās
</t>
    </r>
    <r>
      <rPr>
        <b/>
        <sz val="10"/>
        <rFont val="Calibri"/>
        <family val="2"/>
        <charset val="186"/>
        <scheme val="minor"/>
      </rPr>
      <t>Statuss:</t>
    </r>
    <r>
      <rPr>
        <sz val="10"/>
        <rFont val="Calibri"/>
        <family val="2"/>
        <charset val="186"/>
        <scheme val="minor"/>
      </rPr>
      <t xml:space="preserve"> 14.07.2016. notika saskaņošanas sanāksme, lūgts VSS procesa pagarinājums.
</t>
    </r>
    <r>
      <rPr>
        <b/>
        <sz val="10"/>
        <rFont val="Calibri"/>
        <family val="2"/>
        <charset val="186"/>
        <scheme val="minor"/>
      </rPr>
      <t xml:space="preserve">Kavējuma iemesls: </t>
    </r>
    <r>
      <rPr>
        <sz val="10"/>
        <rFont val="Calibri"/>
        <family val="2"/>
        <charset val="186"/>
        <scheme val="minor"/>
      </rPr>
      <t>valsts atbalsta jautājumi,  nepieciešamā papildus informācija no finansējuma saņēmēja noteikumu projekta precizēšanai.</t>
    </r>
  </si>
  <si>
    <r>
      <rPr>
        <b/>
        <sz val="10"/>
        <rFont val="Calibri"/>
        <family val="2"/>
        <charset val="186"/>
        <scheme val="minor"/>
      </rPr>
      <t>Aktuālais plāns:</t>
    </r>
    <r>
      <rPr>
        <sz val="10"/>
        <rFont val="Calibri"/>
        <family val="2"/>
        <charset val="186"/>
        <scheme val="minor"/>
      </rPr>
      <t xml:space="preserve">  MKN apstiprināšanai indikatīvi</t>
    </r>
    <r>
      <rPr>
        <b/>
        <sz val="10"/>
        <rFont val="Calibri"/>
        <family val="2"/>
        <charset val="186"/>
        <scheme val="minor"/>
      </rPr>
      <t xml:space="preserve"> jūlijs. 
Statuss: </t>
    </r>
    <r>
      <rPr>
        <sz val="10"/>
        <rFont val="Calibri"/>
        <family val="2"/>
        <charset val="186"/>
        <scheme val="minor"/>
      </rPr>
      <t>Saskaņošanas procesā. IZM veic MKN precizēšanu.</t>
    </r>
    <r>
      <rPr>
        <b/>
        <sz val="10"/>
        <rFont val="Calibri"/>
        <family val="2"/>
        <charset val="186"/>
        <scheme val="minor"/>
      </rPr>
      <t xml:space="preserve">
Kavējuma iemesls:  </t>
    </r>
    <r>
      <rPr>
        <sz val="10"/>
        <rFont val="Calibri"/>
        <family val="2"/>
        <charset val="186"/>
        <scheme val="minor"/>
      </rPr>
      <t>MKN projekts</t>
    </r>
    <r>
      <rPr>
        <b/>
        <sz val="10"/>
        <rFont val="Calibri"/>
        <family val="2"/>
        <charset val="186"/>
        <scheme val="minor"/>
      </rPr>
      <t xml:space="preserve"> t</t>
    </r>
    <r>
      <rPr>
        <sz val="10"/>
        <rFont val="Calibri"/>
        <family val="2"/>
        <charset val="186"/>
        <scheme val="minor"/>
      </rPr>
      <t xml:space="preserve">ika novēloti izsludināts VSS.
</t>
    </r>
  </si>
  <si>
    <r>
      <rPr>
        <b/>
        <sz val="10"/>
        <rFont val="Calibri"/>
        <family val="2"/>
        <charset val="186"/>
        <scheme val="minor"/>
      </rPr>
      <t xml:space="preserve">Aktuālais plāns: MKN apstiprināšanai- indikatīvi līdz jūlija beigām 
Kavējuma iemesls: </t>
    </r>
    <r>
      <rPr>
        <sz val="10"/>
        <rFont val="Calibri"/>
        <family val="2"/>
        <charset val="186"/>
        <scheme val="minor"/>
      </rPr>
      <t xml:space="preserve">Tika novēloti izsludināts VSS.
</t>
    </r>
  </si>
  <si>
    <r>
      <rPr>
        <b/>
        <sz val="10"/>
        <rFont val="Calibri"/>
        <family val="2"/>
        <charset val="186"/>
        <scheme val="minor"/>
      </rPr>
      <t xml:space="preserve">Aktuālais plāns  MKN apstiprināšanai- indikatīvi jūlija beigas/augusta sākums.
Statuss: </t>
    </r>
    <r>
      <rPr>
        <sz val="10"/>
        <rFont val="Calibri"/>
        <family val="2"/>
        <charset val="186"/>
        <scheme val="minor"/>
      </rPr>
      <t xml:space="preserve"> saskaņošanas procesā.
</t>
    </r>
    <r>
      <rPr>
        <b/>
        <sz val="10"/>
        <rFont val="Calibri"/>
        <family val="2"/>
        <charset val="186"/>
        <scheme val="minor"/>
      </rPr>
      <t>Kavējuma iemesls:</t>
    </r>
    <r>
      <rPr>
        <sz val="10"/>
        <rFont val="Calibri"/>
        <family val="2"/>
        <charset val="186"/>
        <scheme val="minor"/>
      </rPr>
      <t xml:space="preserve"> Tika novēloti izsludināts VSS. Jāpanāk vienošanās ar LPS un LLPA par investīciju tvērumu - tikai pilsētu teritorijas vai arī citas blīvi apdzīvotas vietas (Ādaži)
</t>
    </r>
  </si>
  <si>
    <r>
      <t xml:space="preserve">Aktuālais plāns MKN apstiprināšanai - jūlijs. 
Statuss: </t>
    </r>
    <r>
      <rPr>
        <sz val="10"/>
        <rFont val="Calibri"/>
        <family val="2"/>
        <charset val="186"/>
        <scheme val="minor"/>
      </rPr>
      <t xml:space="preserve">MK noteikumu projekts ir iesniegts Valsts kancelejā iekļaušanai MK 26.07.2016. sēdes darba kārtībā.
</t>
    </r>
    <r>
      <rPr>
        <b/>
        <sz val="10"/>
        <rFont val="Calibri"/>
        <family val="2"/>
        <charset val="186"/>
        <scheme val="minor"/>
      </rPr>
      <t xml:space="preserve">Kavējuma iemesls: </t>
    </r>
    <r>
      <rPr>
        <sz val="10"/>
        <rFont val="Calibri"/>
        <family val="2"/>
        <charset val="186"/>
        <scheme val="minor"/>
      </rPr>
      <t xml:space="preserve">MK noteikumu projekta sasakņošanā tika iesaistītas vairākas iestādes, kā rezultātā aizkavējās saskaņošanas process </t>
    </r>
  </si>
  <si>
    <t xml:space="preserve">     t.sk. vēl neizpildītie uz 15.07.2016</t>
  </si>
  <si>
    <t xml:space="preserve">Kavētie Ministru kabineta noteikumi specifisko atbalsta mērķu/pasākumu laika grafikā, statuss uz 15.07.2016 </t>
  </si>
  <si>
    <t>25.07.2016.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</si>
</sst>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2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sz val="9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u/>
      <sz val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45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4" xfId="0" applyNumberFormat="1" applyFont="1" applyBorder="1"/>
    <xf numFmtId="0" fontId="23" fillId="3" borderId="0" xfId="0" applyFont="1" applyFill="1"/>
    <xf numFmtId="49" fontId="22" fillId="0" borderId="1" xfId="5" applyNumberFormat="1" applyFont="1" applyFill="1" applyBorder="1" applyAlignment="1">
      <alignment horizontal="center" vertical="center"/>
    </xf>
    <xf numFmtId="14" fontId="22" fillId="8" borderId="1" xfId="0" applyNumberFormat="1" applyFont="1" applyFill="1" applyBorder="1" applyAlignment="1">
      <alignment horizontal="center" vertical="center" wrapText="1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0" fontId="23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2" fillId="0" borderId="0" xfId="0" applyNumberFormat="1" applyFont="1"/>
    <xf numFmtId="14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49" fontId="22" fillId="0" borderId="0" xfId="5" applyNumberFormat="1" applyFont="1" applyFill="1" applyBorder="1" applyAlignment="1">
      <alignment horizontal="center" vertical="center"/>
    </xf>
    <xf numFmtId="49" fontId="22" fillId="0" borderId="0" xfId="5" applyNumberFormat="1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9" fontId="22" fillId="0" borderId="0" xfId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4" fillId="0" borderId="0" xfId="0" applyFont="1" applyFill="1" applyAlignment="1"/>
    <xf numFmtId="0" fontId="35" fillId="0" borderId="0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10" fontId="22" fillId="10" borderId="1" xfId="1" applyNumberFormat="1" applyFont="1" applyFill="1" applyBorder="1" applyAlignment="1">
      <alignment horizontal="center" vertical="center" wrapText="1"/>
    </xf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5" fillId="7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3" fontId="22" fillId="0" borderId="0" xfId="0" applyNumberFormat="1" applyFont="1"/>
    <xf numFmtId="0" fontId="39" fillId="0" borderId="0" xfId="0" applyFont="1"/>
    <xf numFmtId="0" fontId="22" fillId="0" borderId="0" xfId="0" applyFont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center" vertical="center" wrapText="1"/>
    </xf>
    <xf numFmtId="0" fontId="22" fillId="11" borderId="6" xfId="0" applyNumberFormat="1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3" fontId="25" fillId="5" borderId="3" xfId="0" applyNumberFormat="1" applyFont="1" applyFill="1" applyBorder="1" applyAlignment="1">
      <alignment horizontal="center" vertical="center" wrapText="1"/>
    </xf>
    <xf numFmtId="49" fontId="22" fillId="5" borderId="1" xfId="5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9" fontId="22" fillId="5" borderId="1" xfId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9" fontId="26" fillId="5" borderId="1" xfId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3" fontId="40" fillId="0" borderId="3" xfId="0" applyNumberFormat="1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/>
    <xf numFmtId="49" fontId="22" fillId="3" borderId="1" xfId="16059" applyNumberFormat="1" applyFont="1" applyFill="1" applyBorder="1" applyAlignment="1">
      <alignment horizontal="center" vertical="center"/>
    </xf>
    <xf numFmtId="49" fontId="22" fillId="3" borderId="1" xfId="16059" applyNumberFormat="1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3" fontId="22" fillId="3" borderId="1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wrapText="1"/>
    </xf>
    <xf numFmtId="1" fontId="22" fillId="3" borderId="1" xfId="0" applyNumberFormat="1" applyFont="1" applyFill="1" applyBorder="1" applyAlignment="1">
      <alignment horizontal="left" vertical="top" wrapText="1"/>
    </xf>
    <xf numFmtId="1" fontId="22" fillId="3" borderId="6" xfId="0" applyNumberFormat="1" applyFont="1" applyFill="1" applyBorder="1" applyAlignment="1">
      <alignment horizontal="left" vertical="top" wrapText="1"/>
    </xf>
    <xf numFmtId="1" fontId="22" fillId="3" borderId="2" xfId="0" applyNumberFormat="1" applyFont="1" applyFill="1" applyBorder="1" applyAlignment="1">
      <alignment horizontal="left" vertical="top" wrapText="1"/>
    </xf>
    <xf numFmtId="1" fontId="22" fillId="0" borderId="1" xfId="0" applyNumberFormat="1" applyFont="1" applyFill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/>
    <xf numFmtId="1" fontId="25" fillId="0" borderId="1" xfId="0" applyNumberFormat="1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4" fontId="22" fillId="5" borderId="5" xfId="0" applyNumberFormat="1" applyFont="1" applyFill="1" applyBorder="1" applyAlignment="1">
      <alignment horizontal="center" vertical="center" wrapText="1"/>
    </xf>
    <xf numFmtId="14" fontId="22" fillId="5" borderId="7" xfId="0" applyNumberFormat="1" applyFont="1" applyFill="1" applyBorder="1" applyAlignment="1">
      <alignment horizontal="center" vertical="center" wrapText="1"/>
    </xf>
    <xf numFmtId="14" fontId="22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3" fontId="22" fillId="5" borderId="9" xfId="16059" applyNumberFormat="1" applyFont="1" applyFill="1" applyBorder="1" applyAlignment="1" applyProtection="1">
      <alignment horizontal="center" vertical="center" wrapText="1"/>
      <protection locked="0"/>
    </xf>
    <xf numFmtId="3" fontId="22" fillId="5" borderId="12" xfId="16059" applyNumberFormat="1" applyFont="1" applyFill="1" applyBorder="1" applyAlignment="1" applyProtection="1">
      <alignment horizontal="center" vertical="center" wrapText="1"/>
      <protection locked="0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22" fillId="11" borderId="1" xfId="0" applyFont="1" applyFill="1" applyBorder="1" applyAlignment="1">
      <alignment horizontal="center" vertical="center" wrapText="1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R75"/>
  <sheetViews>
    <sheetView tabSelected="1" zoomScale="80" zoomScaleNormal="80" workbookViewId="0">
      <pane xSplit="1" ySplit="7" topLeftCell="B8" activePane="bottomRight" state="frozen"/>
      <selection pane="topRight" activeCell="C1" sqref="C1"/>
      <selection pane="bottomLeft" activeCell="A7" sqref="A7"/>
      <selection pane="bottomRight" activeCell="D32" sqref="D32"/>
    </sheetView>
  </sheetViews>
  <sheetFormatPr defaultColWidth="9" defaultRowHeight="12.75" outlineLevelCol="1" x14ac:dyDescent="0.2"/>
  <cols>
    <col min="1" max="1" width="9.25" style="7" customWidth="1"/>
    <col min="2" max="2" width="34.875" style="7" customWidth="1"/>
    <col min="3" max="3" width="6.125" style="7" customWidth="1"/>
    <col min="4" max="4" width="7" style="7" customWidth="1"/>
    <col min="5" max="5" width="13.5" style="7" customWidth="1"/>
    <col min="6" max="6" width="15" style="7" customWidth="1" collapsed="1"/>
    <col min="7" max="7" width="10.125" style="7" hidden="1" customWidth="1" outlineLevel="1"/>
    <col min="8" max="8" width="10.875" style="7" hidden="1" customWidth="1" outlineLevel="1"/>
    <col min="9" max="9" width="9.25" style="7" hidden="1" customWidth="1" outlineLevel="1"/>
    <col min="10" max="10" width="12.625" style="7" hidden="1" customWidth="1" outlineLevel="1"/>
    <col min="11" max="11" width="14.25" style="7" hidden="1" customWidth="1" outlineLevel="1"/>
    <col min="12" max="13" width="11.875" style="7" hidden="1" customWidth="1" outlineLevel="1"/>
    <col min="14" max="14" width="10.125" style="7" hidden="1" customWidth="1" outlineLevel="1"/>
    <col min="15" max="15" width="10.25" style="7" hidden="1" customWidth="1" outlineLevel="1"/>
    <col min="16" max="16" width="12.75" style="7" hidden="1" customWidth="1" outlineLevel="1"/>
    <col min="17" max="17" width="13" style="9" hidden="1" customWidth="1" outlineLevel="1"/>
    <col min="18" max="20" width="14" style="11" hidden="1" customWidth="1" outlineLevel="1"/>
    <col min="21" max="21" width="13.375" style="11" customWidth="1"/>
    <col min="22" max="22" width="15.125" style="11" customWidth="1"/>
    <col min="23" max="25" width="13.375" style="11" customWidth="1"/>
    <col min="26" max="26" width="47.375" style="11" customWidth="1" collapsed="1"/>
    <col min="27" max="27" width="13.75" style="31" hidden="1" customWidth="1" outlineLevel="1"/>
    <col min="28" max="28" width="13.75" style="11" hidden="1" customWidth="1" outlineLevel="1"/>
    <col min="29" max="29" width="13.75" style="28" hidden="1" customWidth="1" outlineLevel="1"/>
    <col min="30" max="30" width="15.5" style="11" hidden="1" customWidth="1" outlineLevel="1"/>
    <col min="31" max="31" width="15.5" style="11" hidden="1" customWidth="1"/>
    <col min="32" max="32" width="36.625" style="7" customWidth="1"/>
    <col min="33" max="33" width="25.5" style="7" customWidth="1"/>
    <col min="34" max="16384" width="9" style="7"/>
  </cols>
  <sheetData>
    <row r="1" spans="1:33" s="19" customFormat="1" ht="30" customHeight="1" x14ac:dyDescent="0.25"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90" t="s">
        <v>140</v>
      </c>
      <c r="AA1" s="89"/>
      <c r="AB1" s="89"/>
      <c r="AC1" s="89"/>
      <c r="AD1" s="89"/>
    </row>
    <row r="2" spans="1:33" ht="16.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06"/>
      <c r="Y2" s="69"/>
      <c r="Z2" s="69"/>
      <c r="AA2" s="29"/>
      <c r="AB2" s="62"/>
      <c r="AC2" s="26"/>
      <c r="AD2" s="62"/>
      <c r="AE2" s="58"/>
    </row>
    <row r="3" spans="1:33" s="19" customFormat="1" ht="16.5" customHeight="1" x14ac:dyDescent="0.25">
      <c r="A3" s="136" t="s">
        <v>150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29"/>
      <c r="AB3" s="62"/>
      <c r="AC3" s="26"/>
      <c r="AD3" s="62"/>
      <c r="AE3" s="62"/>
    </row>
    <row r="4" spans="1:33" ht="15.75" customHeight="1" thickBot="1" x14ac:dyDescent="0.25">
      <c r="A4" s="6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07"/>
      <c r="Y4" s="66"/>
      <c r="Z4" s="66"/>
      <c r="AA4" s="30"/>
      <c r="AB4" s="61"/>
      <c r="AC4" s="27"/>
      <c r="AD4" s="61"/>
      <c r="AE4" s="59"/>
    </row>
    <row r="5" spans="1:33" s="6" customFormat="1" ht="24.75" customHeight="1" x14ac:dyDescent="0.2">
      <c r="A5" s="128" t="s">
        <v>86</v>
      </c>
      <c r="B5" s="134" t="s">
        <v>43</v>
      </c>
      <c r="C5" s="134" t="s">
        <v>84</v>
      </c>
      <c r="D5" s="134" t="s">
        <v>114</v>
      </c>
      <c r="E5" s="126" t="s">
        <v>100</v>
      </c>
      <c r="F5" s="126" t="s">
        <v>85</v>
      </c>
      <c r="G5" s="126" t="s">
        <v>52</v>
      </c>
      <c r="H5" s="126" t="s">
        <v>53</v>
      </c>
      <c r="I5" s="126" t="s">
        <v>54</v>
      </c>
      <c r="J5" s="126" t="s">
        <v>55</v>
      </c>
      <c r="K5" s="126" t="s">
        <v>56</v>
      </c>
      <c r="L5" s="126" t="s">
        <v>57</v>
      </c>
      <c r="M5" s="126" t="s">
        <v>58</v>
      </c>
      <c r="N5" s="126" t="s">
        <v>59</v>
      </c>
      <c r="O5" s="126" t="s">
        <v>60</v>
      </c>
      <c r="P5" s="126" t="s">
        <v>61</v>
      </c>
      <c r="Q5" s="126" t="s">
        <v>62</v>
      </c>
      <c r="R5" s="144" t="s">
        <v>81</v>
      </c>
      <c r="S5" s="144"/>
      <c r="T5" s="134" t="s">
        <v>94</v>
      </c>
      <c r="U5" s="130" t="s">
        <v>50</v>
      </c>
      <c r="V5" s="131"/>
      <c r="W5" s="131"/>
      <c r="X5" s="131"/>
      <c r="Y5" s="132"/>
      <c r="Z5" s="138" t="s">
        <v>115</v>
      </c>
      <c r="AA5" s="140" t="s">
        <v>69</v>
      </c>
      <c r="AB5" s="141"/>
      <c r="AC5" s="142" t="s">
        <v>80</v>
      </c>
      <c r="AD5" s="137" t="s">
        <v>104</v>
      </c>
      <c r="AE5" s="137" t="s">
        <v>95</v>
      </c>
    </row>
    <row r="6" spans="1:33" s="6" customFormat="1" ht="77.25" customHeight="1" thickBot="1" x14ac:dyDescent="0.25">
      <c r="A6" s="129"/>
      <c r="B6" s="135"/>
      <c r="C6" s="135"/>
      <c r="D6" s="135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73" t="s">
        <v>64</v>
      </c>
      <c r="S6" s="73" t="s">
        <v>48</v>
      </c>
      <c r="T6" s="135"/>
      <c r="U6" s="73" t="s">
        <v>82</v>
      </c>
      <c r="V6" s="73" t="s">
        <v>49</v>
      </c>
      <c r="W6" s="73" t="s">
        <v>72</v>
      </c>
      <c r="X6" s="88" t="s">
        <v>137</v>
      </c>
      <c r="Y6" s="88" t="s">
        <v>142</v>
      </c>
      <c r="Z6" s="139"/>
      <c r="AA6" s="72" t="s">
        <v>78</v>
      </c>
      <c r="AB6" s="38" t="s">
        <v>79</v>
      </c>
      <c r="AC6" s="143"/>
      <c r="AD6" s="137"/>
      <c r="AE6" s="137" t="s">
        <v>95</v>
      </c>
    </row>
    <row r="7" spans="1:33" s="6" customFormat="1" ht="13.5" customHeight="1" x14ac:dyDescent="0.2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>
        <v>7</v>
      </c>
      <c r="V7" s="68">
        <v>8</v>
      </c>
      <c r="W7" s="68">
        <v>9</v>
      </c>
      <c r="X7" s="68">
        <v>10</v>
      </c>
      <c r="Y7" s="68">
        <v>11</v>
      </c>
      <c r="Z7" s="68">
        <v>12</v>
      </c>
      <c r="AA7" s="68"/>
      <c r="AB7" s="68"/>
      <c r="AC7" s="68"/>
      <c r="AD7" s="68"/>
      <c r="AE7" s="57" t="s">
        <v>96</v>
      </c>
    </row>
    <row r="8" spans="1:33" s="6" customFormat="1" x14ac:dyDescent="0.2">
      <c r="A8" s="74" t="s">
        <v>113</v>
      </c>
      <c r="B8" s="115"/>
      <c r="C8" s="116"/>
      <c r="D8" s="117"/>
      <c r="E8" s="87">
        <f>E19+E10+E26+E14+E23</f>
        <v>512746914</v>
      </c>
      <c r="F8" s="87">
        <f>F19+F10+F26+F14+F23</f>
        <v>373894868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15"/>
      <c r="V8" s="116"/>
      <c r="W8" s="116"/>
      <c r="X8" s="116"/>
      <c r="Y8" s="116"/>
      <c r="Z8" s="117"/>
      <c r="AA8" s="71"/>
      <c r="AB8" s="71"/>
      <c r="AC8" s="71"/>
      <c r="AD8" s="71"/>
      <c r="AE8" s="67"/>
      <c r="AF8" s="114"/>
    </row>
    <row r="9" spans="1:33" s="6" customFormat="1" x14ac:dyDescent="0.2">
      <c r="A9" s="74"/>
      <c r="B9" s="111" t="s">
        <v>149</v>
      </c>
      <c r="C9" s="112"/>
      <c r="D9" s="113"/>
      <c r="E9" s="87">
        <f>E12+E13+E17+E20+E21+E22+E24+E25+E27+E28</f>
        <v>393962821</v>
      </c>
      <c r="F9" s="87">
        <f>F12+F13+F17+F20+F21+F22+F24+F25+F27+F28</f>
        <v>293428389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15"/>
      <c r="V9" s="116"/>
      <c r="W9" s="116"/>
      <c r="X9" s="116"/>
      <c r="Y9" s="116"/>
      <c r="Z9" s="117"/>
      <c r="AA9" s="71"/>
      <c r="AB9" s="71"/>
      <c r="AC9" s="71"/>
      <c r="AD9" s="71"/>
      <c r="AE9" s="67"/>
    </row>
    <row r="10" spans="1:33" s="6" customFormat="1" ht="12" customHeight="1" x14ac:dyDescent="0.2">
      <c r="A10" s="77"/>
      <c r="B10" s="118" t="s">
        <v>110</v>
      </c>
      <c r="C10" s="119"/>
      <c r="D10" s="120"/>
      <c r="E10" s="78">
        <f>SUM(E11:E13)</f>
        <v>210421145</v>
      </c>
      <c r="F10" s="78">
        <f>SUM(F11:F13)</f>
        <v>162857972</v>
      </c>
      <c r="G10" s="79"/>
      <c r="H10" s="79"/>
      <c r="I10" s="79"/>
      <c r="J10" s="80"/>
      <c r="K10" s="81"/>
      <c r="L10" s="81"/>
      <c r="M10" s="80"/>
      <c r="N10" s="81"/>
      <c r="O10" s="80"/>
      <c r="P10" s="81"/>
      <c r="Q10" s="80"/>
      <c r="R10" s="82"/>
      <c r="S10" s="82"/>
      <c r="T10" s="82"/>
      <c r="U10" s="121"/>
      <c r="V10" s="122"/>
      <c r="W10" s="122"/>
      <c r="X10" s="122"/>
      <c r="Y10" s="122"/>
      <c r="Z10" s="123"/>
      <c r="AA10" s="71"/>
      <c r="AB10" s="71"/>
      <c r="AC10" s="71"/>
      <c r="AD10" s="71"/>
      <c r="AE10" s="67"/>
    </row>
    <row r="11" spans="1:33" s="6" customFormat="1" ht="65.25" customHeight="1" x14ac:dyDescent="0.2">
      <c r="A11" s="33" t="s">
        <v>33</v>
      </c>
      <c r="B11" s="35" t="s">
        <v>41</v>
      </c>
      <c r="C11" s="33" t="s">
        <v>3</v>
      </c>
      <c r="D11" s="33" t="s">
        <v>1</v>
      </c>
      <c r="E11" s="22">
        <f>F11+K11</f>
        <v>30000000</v>
      </c>
      <c r="F11" s="22">
        <f>G11+H11+I11</f>
        <v>5000000</v>
      </c>
      <c r="G11" s="22">
        <v>0</v>
      </c>
      <c r="H11" s="22">
        <v>5000000</v>
      </c>
      <c r="I11" s="22">
        <v>0</v>
      </c>
      <c r="J11" s="23">
        <f>F11/E11</f>
        <v>0.16666666666666666</v>
      </c>
      <c r="K11" s="22">
        <f>L11+N11+P11</f>
        <v>25000000</v>
      </c>
      <c r="L11" s="22">
        <v>3000000</v>
      </c>
      <c r="M11" s="23">
        <f>L11/E11</f>
        <v>0.1</v>
      </c>
      <c r="N11" s="22">
        <v>0</v>
      </c>
      <c r="O11" s="23">
        <f>N11/E11</f>
        <v>0</v>
      </c>
      <c r="P11" s="22">
        <v>22000000</v>
      </c>
      <c r="Q11" s="23">
        <f>P11/E11</f>
        <v>0.73333333333333328</v>
      </c>
      <c r="R11" s="34" t="s">
        <v>18</v>
      </c>
      <c r="S11" s="34" t="s">
        <v>18</v>
      </c>
      <c r="T11" s="34" t="s">
        <v>18</v>
      </c>
      <c r="U11" s="34" t="s">
        <v>77</v>
      </c>
      <c r="V11" s="54" t="s">
        <v>76</v>
      </c>
      <c r="W11" s="34" t="s">
        <v>73</v>
      </c>
      <c r="X11" s="53" t="s">
        <v>108</v>
      </c>
      <c r="Y11" s="54" t="s">
        <v>143</v>
      </c>
      <c r="Z11" s="102"/>
      <c r="AA11" s="71"/>
      <c r="AB11" s="71"/>
      <c r="AC11" s="71"/>
      <c r="AD11" s="71"/>
      <c r="AE11" s="67"/>
      <c r="AF11" s="108"/>
      <c r="AG11" s="101"/>
    </row>
    <row r="12" spans="1:33" s="6" customFormat="1" ht="77.25" customHeight="1" x14ac:dyDescent="0.2">
      <c r="A12" s="33" t="s">
        <v>37</v>
      </c>
      <c r="B12" s="35" t="s">
        <v>93</v>
      </c>
      <c r="C12" s="33" t="s">
        <v>3</v>
      </c>
      <c r="D12" s="33" t="s">
        <v>1</v>
      </c>
      <c r="E12" s="22">
        <f>F12+K12</f>
        <v>65294118</v>
      </c>
      <c r="F12" s="22">
        <f>G12+H12+I12</f>
        <v>60000000</v>
      </c>
      <c r="G12" s="22">
        <v>0</v>
      </c>
      <c r="H12" s="22">
        <v>60000000</v>
      </c>
      <c r="I12" s="22">
        <v>0</v>
      </c>
      <c r="J12" s="23">
        <f>F12/E12</f>
        <v>0.91891891395178971</v>
      </c>
      <c r="K12" s="22">
        <f>L12+N12+P12</f>
        <v>5294118</v>
      </c>
      <c r="L12" s="22">
        <v>0</v>
      </c>
      <c r="M12" s="23">
        <f>L12/E12</f>
        <v>0</v>
      </c>
      <c r="N12" s="22">
        <v>0</v>
      </c>
      <c r="O12" s="23">
        <f>N12/E12</f>
        <v>0</v>
      </c>
      <c r="P12" s="22">
        <v>5294118</v>
      </c>
      <c r="Q12" s="23">
        <f>P12/E12</f>
        <v>8.1081086048210349E-2</v>
      </c>
      <c r="R12" s="34" t="s">
        <v>18</v>
      </c>
      <c r="S12" s="34" t="s">
        <v>18</v>
      </c>
      <c r="T12" s="34" t="s">
        <v>18</v>
      </c>
      <c r="U12" s="34" t="s">
        <v>65</v>
      </c>
      <c r="V12" s="54" t="s">
        <v>68</v>
      </c>
      <c r="W12" s="34" t="s">
        <v>73</v>
      </c>
      <c r="X12" s="53" t="s">
        <v>108</v>
      </c>
      <c r="Y12" s="53" t="s">
        <v>108</v>
      </c>
      <c r="Z12" s="110" t="s">
        <v>148</v>
      </c>
      <c r="AA12" s="71"/>
      <c r="AB12" s="71"/>
      <c r="AC12" s="71"/>
      <c r="AD12" s="71"/>
      <c r="AE12" s="67"/>
      <c r="AF12" s="108"/>
      <c r="AG12" s="91"/>
    </row>
    <row r="13" spans="1:33" s="6" customFormat="1" ht="135.75" customHeight="1" x14ac:dyDescent="0.2">
      <c r="A13" s="33" t="s">
        <v>38</v>
      </c>
      <c r="B13" s="35" t="s">
        <v>39</v>
      </c>
      <c r="C13" s="25" t="s">
        <v>3</v>
      </c>
      <c r="D13" s="25" t="s">
        <v>1</v>
      </c>
      <c r="E13" s="22">
        <f>F13+K13</f>
        <v>115127027</v>
      </c>
      <c r="F13" s="22">
        <f>G13+H13+I13</f>
        <v>97857972</v>
      </c>
      <c r="G13" s="24">
        <v>0</v>
      </c>
      <c r="H13" s="24">
        <v>97857972</v>
      </c>
      <c r="I13" s="24">
        <v>0</v>
      </c>
      <c r="J13" s="23">
        <f>F13/E13</f>
        <v>0.84999999174824514</v>
      </c>
      <c r="K13" s="22">
        <f>L13+N13+P13</f>
        <v>17269055</v>
      </c>
      <c r="L13" s="24">
        <v>17269055</v>
      </c>
      <c r="M13" s="23">
        <f>L13/E13</f>
        <v>0.15000000825175483</v>
      </c>
      <c r="N13" s="24">
        <v>0</v>
      </c>
      <c r="O13" s="23">
        <f>N13/E13</f>
        <v>0</v>
      </c>
      <c r="P13" s="24">
        <v>0</v>
      </c>
      <c r="Q13" s="23">
        <f>P13/E13</f>
        <v>0</v>
      </c>
      <c r="R13" s="34" t="s">
        <v>40</v>
      </c>
      <c r="S13" s="54" t="s">
        <v>63</v>
      </c>
      <c r="T13" s="60"/>
      <c r="U13" s="34" t="s">
        <v>67</v>
      </c>
      <c r="V13" s="54" t="s">
        <v>101</v>
      </c>
      <c r="W13" s="34" t="s">
        <v>73</v>
      </c>
      <c r="X13" s="53" t="s">
        <v>108</v>
      </c>
      <c r="Y13" s="53" t="s">
        <v>108</v>
      </c>
      <c r="Z13" s="105" t="s">
        <v>141</v>
      </c>
      <c r="AA13" s="71"/>
      <c r="AB13" s="71"/>
      <c r="AC13" s="71"/>
      <c r="AD13" s="71"/>
      <c r="AE13" s="67"/>
      <c r="AF13" s="108"/>
      <c r="AG13" s="91"/>
    </row>
    <row r="14" spans="1:33" s="6" customFormat="1" ht="12.75" customHeight="1" x14ac:dyDescent="0.2">
      <c r="A14" s="86"/>
      <c r="B14" s="118" t="s">
        <v>112</v>
      </c>
      <c r="C14" s="119"/>
      <c r="D14" s="120"/>
      <c r="E14" s="78">
        <f>SUM(E15:E18)</f>
        <v>123129483</v>
      </c>
      <c r="F14" s="78">
        <f>SUM(F15:F18)</f>
        <v>104660060</v>
      </c>
      <c r="G14" s="79"/>
      <c r="H14" s="79"/>
      <c r="I14" s="79"/>
      <c r="J14" s="80"/>
      <c r="K14" s="81"/>
      <c r="L14" s="79"/>
      <c r="M14" s="80"/>
      <c r="N14" s="79"/>
      <c r="O14" s="80"/>
      <c r="P14" s="79"/>
      <c r="Q14" s="80"/>
      <c r="R14" s="82"/>
      <c r="S14" s="82"/>
      <c r="T14" s="82"/>
      <c r="U14" s="121"/>
      <c r="V14" s="122"/>
      <c r="W14" s="122"/>
      <c r="X14" s="122"/>
      <c r="Y14" s="122"/>
      <c r="Z14" s="123"/>
      <c r="AA14" s="71"/>
      <c r="AB14" s="71"/>
      <c r="AC14" s="71"/>
      <c r="AD14" s="71"/>
      <c r="AE14" s="67"/>
    </row>
    <row r="15" spans="1:33" s="6" customFormat="1" ht="51" x14ac:dyDescent="0.2">
      <c r="A15" s="14" t="s">
        <v>9</v>
      </c>
      <c r="B15" s="70" t="s">
        <v>31</v>
      </c>
      <c r="C15" s="25" t="s">
        <v>3</v>
      </c>
      <c r="D15" s="25" t="s">
        <v>2</v>
      </c>
      <c r="E15" s="22">
        <f>F15+K15</f>
        <v>21937153</v>
      </c>
      <c r="F15" s="22">
        <f>G15+H15+I15</f>
        <v>18646580</v>
      </c>
      <c r="G15" s="24">
        <v>0</v>
      </c>
      <c r="H15" s="24">
        <v>0</v>
      </c>
      <c r="I15" s="24">
        <v>18646580</v>
      </c>
      <c r="J15" s="23">
        <f>F15/E15</f>
        <v>0.84999999772076162</v>
      </c>
      <c r="K15" s="22">
        <f>L15+N15+P15</f>
        <v>3290573</v>
      </c>
      <c r="L15" s="24">
        <v>3290573</v>
      </c>
      <c r="M15" s="23">
        <f>L15/E15</f>
        <v>0.15000000227923832</v>
      </c>
      <c r="N15" s="24">
        <v>0</v>
      </c>
      <c r="O15" s="23">
        <f>N15/E15</f>
        <v>0</v>
      </c>
      <c r="P15" s="24">
        <v>0</v>
      </c>
      <c r="Q15" s="23">
        <f>P15/E15</f>
        <v>0</v>
      </c>
      <c r="R15" s="34" t="s">
        <v>65</v>
      </c>
      <c r="S15" s="54" t="s">
        <v>103</v>
      </c>
      <c r="T15" s="60"/>
      <c r="U15" s="34" t="s">
        <v>67</v>
      </c>
      <c r="V15" s="54" t="s">
        <v>92</v>
      </c>
      <c r="W15" s="34" t="s">
        <v>73</v>
      </c>
      <c r="X15" s="53" t="s">
        <v>108</v>
      </c>
      <c r="Y15" s="54" t="s">
        <v>143</v>
      </c>
      <c r="Z15" s="102"/>
      <c r="AA15" s="71"/>
      <c r="AB15" s="71"/>
      <c r="AC15" s="71"/>
      <c r="AD15" s="71"/>
      <c r="AE15" s="67"/>
    </row>
    <row r="16" spans="1:33" s="6" customFormat="1" ht="25.5" x14ac:dyDescent="0.2">
      <c r="A16" s="33" t="s">
        <v>89</v>
      </c>
      <c r="B16" s="35" t="s">
        <v>30</v>
      </c>
      <c r="C16" s="25" t="s">
        <v>3</v>
      </c>
      <c r="D16" s="25" t="s">
        <v>2</v>
      </c>
      <c r="E16" s="22">
        <f>F16+K16</f>
        <v>27034565</v>
      </c>
      <c r="F16" s="22">
        <f>G16+H16+I16</f>
        <v>22979380</v>
      </c>
      <c r="G16" s="24">
        <v>0</v>
      </c>
      <c r="H16" s="24">
        <v>0</v>
      </c>
      <c r="I16" s="24">
        <v>22979380</v>
      </c>
      <c r="J16" s="23">
        <f>F16/E16</f>
        <v>0.84999999075257915</v>
      </c>
      <c r="K16" s="22">
        <f>L16+N16+P16</f>
        <v>4055185</v>
      </c>
      <c r="L16" s="24">
        <v>4055185</v>
      </c>
      <c r="M16" s="23">
        <f>L16/E16</f>
        <v>0.15000000924742085</v>
      </c>
      <c r="N16" s="24">
        <v>0</v>
      </c>
      <c r="O16" s="23">
        <f>N16/E16</f>
        <v>0</v>
      </c>
      <c r="P16" s="24">
        <v>0</v>
      </c>
      <c r="Q16" s="23">
        <f>P16/E16</f>
        <v>0</v>
      </c>
      <c r="R16" s="34" t="s">
        <v>65</v>
      </c>
      <c r="S16" s="54" t="s">
        <v>134</v>
      </c>
      <c r="T16" s="21"/>
      <c r="U16" s="34" t="s">
        <v>65</v>
      </c>
      <c r="V16" s="54" t="s">
        <v>102</v>
      </c>
      <c r="W16" s="34" t="s">
        <v>66</v>
      </c>
      <c r="X16" s="16" t="s">
        <v>46</v>
      </c>
      <c r="Y16" s="54" t="s">
        <v>143</v>
      </c>
      <c r="Z16" s="102"/>
      <c r="AA16" s="71"/>
      <c r="AB16" s="71"/>
      <c r="AC16" s="71"/>
      <c r="AD16" s="71"/>
      <c r="AE16" s="67"/>
    </row>
    <row r="17" spans="1:44" s="6" customFormat="1" ht="54" customHeight="1" x14ac:dyDescent="0.2">
      <c r="A17" s="33" t="s">
        <v>42</v>
      </c>
      <c r="B17" s="35" t="s">
        <v>116</v>
      </c>
      <c r="C17" s="25" t="s">
        <v>32</v>
      </c>
      <c r="D17" s="25" t="s">
        <v>2</v>
      </c>
      <c r="E17" s="22">
        <f>F17+K17</f>
        <v>34345390</v>
      </c>
      <c r="F17" s="22">
        <f>G17+H17+I17+10722724</f>
        <v>29193581</v>
      </c>
      <c r="G17" s="24">
        <v>0</v>
      </c>
      <c r="H17" s="24">
        <v>0</v>
      </c>
      <c r="I17" s="24">
        <v>18470857</v>
      </c>
      <c r="J17" s="23">
        <f>F17/E17</f>
        <v>0.8499999854420055</v>
      </c>
      <c r="K17" s="22">
        <v>5151809</v>
      </c>
      <c r="L17" s="24">
        <v>5151809</v>
      </c>
      <c r="M17" s="23">
        <f>L17/E17</f>
        <v>0.15000001455799453</v>
      </c>
      <c r="N17" s="24">
        <v>0</v>
      </c>
      <c r="O17" s="23">
        <f>N17/E17</f>
        <v>0</v>
      </c>
      <c r="P17" s="24">
        <v>0</v>
      </c>
      <c r="Q17" s="23">
        <f>P17/E17</f>
        <v>0</v>
      </c>
      <c r="R17" s="34" t="s">
        <v>67</v>
      </c>
      <c r="S17" s="54" t="s">
        <v>106</v>
      </c>
      <c r="T17" s="60"/>
      <c r="U17" s="34" t="s">
        <v>67</v>
      </c>
      <c r="V17" s="54" t="s">
        <v>107</v>
      </c>
      <c r="W17" s="34" t="s">
        <v>73</v>
      </c>
      <c r="X17" s="16" t="s">
        <v>46</v>
      </c>
      <c r="Y17" s="16" t="s">
        <v>46</v>
      </c>
      <c r="Z17" s="104" t="s">
        <v>145</v>
      </c>
      <c r="AA17" s="71"/>
      <c r="AB17" s="71"/>
      <c r="AC17" s="71"/>
      <c r="AD17" s="71"/>
      <c r="AE17" s="67"/>
    </row>
    <row r="18" spans="1:44" s="13" customFormat="1" ht="47.25" customHeight="1" x14ac:dyDescent="0.2">
      <c r="A18" s="93" t="s">
        <v>118</v>
      </c>
      <c r="B18" s="94" t="s">
        <v>119</v>
      </c>
      <c r="C18" s="95" t="s">
        <v>3</v>
      </c>
      <c r="D18" s="95" t="s">
        <v>2</v>
      </c>
      <c r="E18" s="96">
        <v>39812375</v>
      </c>
      <c r="F18" s="96">
        <v>33840519</v>
      </c>
      <c r="G18" s="96">
        <v>33840519</v>
      </c>
      <c r="H18" s="100">
        <v>0</v>
      </c>
      <c r="I18" s="100">
        <v>0</v>
      </c>
      <c r="J18" s="23">
        <f>F18/E18</f>
        <v>0.8500000062794546</v>
      </c>
      <c r="K18" s="100"/>
      <c r="L18" s="100"/>
      <c r="M18" s="23">
        <f>L18/E18</f>
        <v>0</v>
      </c>
      <c r="N18" s="100"/>
      <c r="O18" s="23">
        <f>N18/E18</f>
        <v>0</v>
      </c>
      <c r="P18" s="100"/>
      <c r="Q18" s="23">
        <f>P18/E18</f>
        <v>0</v>
      </c>
      <c r="R18" s="95" t="s">
        <v>136</v>
      </c>
      <c r="S18" s="54" t="s">
        <v>135</v>
      </c>
      <c r="T18" s="32"/>
      <c r="U18" s="32" t="s">
        <v>67</v>
      </c>
      <c r="V18" s="54" t="s">
        <v>102</v>
      </c>
      <c r="W18" s="32" t="s">
        <v>74</v>
      </c>
      <c r="X18" s="16" t="s">
        <v>46</v>
      </c>
      <c r="Y18" s="54" t="s">
        <v>139</v>
      </c>
      <c r="Z18" s="102"/>
      <c r="AA18" s="20">
        <v>0</v>
      </c>
      <c r="AB18" s="36" t="s">
        <v>45</v>
      </c>
      <c r="AC18" s="20">
        <v>1</v>
      </c>
      <c r="AD18" s="34" t="s">
        <v>74</v>
      </c>
      <c r="AE18" s="55">
        <v>42427</v>
      </c>
    </row>
    <row r="19" spans="1:44" x14ac:dyDescent="0.2">
      <c r="A19" s="75"/>
      <c r="B19" s="118" t="s">
        <v>109</v>
      </c>
      <c r="C19" s="119"/>
      <c r="D19" s="120"/>
      <c r="E19" s="76">
        <f>SUM(E20:E22)</f>
        <v>124613638</v>
      </c>
      <c r="F19" s="76">
        <f>SUM(F20:F22)</f>
        <v>59981587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118"/>
      <c r="V19" s="119"/>
      <c r="W19" s="119"/>
      <c r="X19" s="119"/>
      <c r="Y19" s="119"/>
      <c r="Z19" s="120"/>
      <c r="AA19" s="20">
        <v>2</v>
      </c>
      <c r="AB19" s="36" t="s">
        <v>45</v>
      </c>
      <c r="AC19" s="20">
        <v>10</v>
      </c>
      <c r="AD19" s="34" t="s">
        <v>91</v>
      </c>
      <c r="AE19" s="34">
        <v>42427</v>
      </c>
      <c r="AG19" s="91"/>
      <c r="AH19" s="6"/>
    </row>
    <row r="20" spans="1:44" s="13" customFormat="1" ht="41.25" customHeight="1" x14ac:dyDescent="0.2">
      <c r="A20" s="33" t="s">
        <v>34</v>
      </c>
      <c r="B20" s="35" t="s">
        <v>35</v>
      </c>
      <c r="C20" s="25" t="s">
        <v>32</v>
      </c>
      <c r="D20" s="25" t="s">
        <v>0</v>
      </c>
      <c r="E20" s="22">
        <f>F20+K20</f>
        <v>15651680</v>
      </c>
      <c r="F20" s="22">
        <f>G20+H20+I20</f>
        <v>5478088</v>
      </c>
      <c r="G20" s="24">
        <v>5478088</v>
      </c>
      <c r="H20" s="24">
        <v>0</v>
      </c>
      <c r="I20" s="24">
        <v>0</v>
      </c>
      <c r="J20" s="23">
        <f>F20/E20</f>
        <v>0.35</v>
      </c>
      <c r="K20" s="22">
        <v>10173592</v>
      </c>
      <c r="L20" s="24">
        <v>0</v>
      </c>
      <c r="M20" s="23">
        <f>L20/E20</f>
        <v>0</v>
      </c>
      <c r="N20" s="22">
        <v>0</v>
      </c>
      <c r="O20" s="23">
        <f>N20/E20</f>
        <v>0</v>
      </c>
      <c r="P20" s="22">
        <v>10173592</v>
      </c>
      <c r="Q20" s="23">
        <f>P20/E20</f>
        <v>0.65</v>
      </c>
      <c r="R20" s="34" t="s">
        <v>67</v>
      </c>
      <c r="S20" s="54" t="s">
        <v>97</v>
      </c>
      <c r="T20" s="32"/>
      <c r="U20" s="34" t="s">
        <v>67</v>
      </c>
      <c r="V20" s="54" t="s">
        <v>105</v>
      </c>
      <c r="W20" s="34" t="s">
        <v>73</v>
      </c>
      <c r="X20" s="16" t="s">
        <v>46</v>
      </c>
      <c r="Y20" s="16" t="s">
        <v>46</v>
      </c>
      <c r="Z20" s="102" t="s">
        <v>146</v>
      </c>
      <c r="AA20" s="20">
        <v>2</v>
      </c>
      <c r="AB20" s="36" t="s">
        <v>45</v>
      </c>
      <c r="AC20" s="20">
        <v>4</v>
      </c>
      <c r="AD20" s="34" t="s">
        <v>75</v>
      </c>
      <c r="AE20" s="34">
        <v>42521</v>
      </c>
    </row>
    <row r="21" spans="1:44" s="13" customFormat="1" ht="39" customHeight="1" x14ac:dyDescent="0.2">
      <c r="A21" s="33" t="s">
        <v>36</v>
      </c>
      <c r="B21" s="35" t="s">
        <v>70</v>
      </c>
      <c r="C21" s="25" t="s">
        <v>32</v>
      </c>
      <c r="D21" s="25" t="s">
        <v>0</v>
      </c>
      <c r="E21" s="22">
        <f>F21+K21</f>
        <v>76228329</v>
      </c>
      <c r="F21" s="22">
        <f>G21+H21+I21</f>
        <v>26679915</v>
      </c>
      <c r="G21" s="22">
        <v>26679915</v>
      </c>
      <c r="H21" s="24">
        <v>0</v>
      </c>
      <c r="I21" s="24">
        <v>0</v>
      </c>
      <c r="J21" s="23">
        <f>F21/E21</f>
        <v>0.34999999803222764</v>
      </c>
      <c r="K21" s="22">
        <v>49548414</v>
      </c>
      <c r="L21" s="24">
        <v>0</v>
      </c>
      <c r="M21" s="23">
        <f>L21/E21</f>
        <v>0</v>
      </c>
      <c r="N21" s="22">
        <v>0</v>
      </c>
      <c r="O21" s="23">
        <f>N21/E21</f>
        <v>0</v>
      </c>
      <c r="P21" s="22">
        <v>49548414</v>
      </c>
      <c r="Q21" s="23">
        <f>P21/E21</f>
        <v>0.65000000196777241</v>
      </c>
      <c r="R21" s="34" t="s">
        <v>67</v>
      </c>
      <c r="S21" s="54" t="s">
        <v>97</v>
      </c>
      <c r="T21" s="32"/>
      <c r="U21" s="34" t="s">
        <v>67</v>
      </c>
      <c r="V21" s="54" t="s">
        <v>105</v>
      </c>
      <c r="W21" s="34" t="s">
        <v>73</v>
      </c>
      <c r="X21" s="16" t="s">
        <v>46</v>
      </c>
      <c r="Y21" s="16" t="s">
        <v>46</v>
      </c>
      <c r="Z21" s="102" t="s">
        <v>146</v>
      </c>
      <c r="AA21" s="20"/>
      <c r="AB21" s="36"/>
      <c r="AC21" s="20"/>
      <c r="AD21" s="34"/>
      <c r="AE21" s="34"/>
    </row>
    <row r="22" spans="1:44" s="13" customFormat="1" ht="81.75" customHeight="1" x14ac:dyDescent="0.2">
      <c r="A22" s="14" t="s">
        <v>7</v>
      </c>
      <c r="B22" s="70" t="s">
        <v>44</v>
      </c>
      <c r="C22" s="25" t="s">
        <v>3</v>
      </c>
      <c r="D22" s="25" t="s">
        <v>1</v>
      </c>
      <c r="E22" s="22">
        <f>F22+K22</f>
        <v>32733629</v>
      </c>
      <c r="F22" s="22">
        <f t="shared" ref="F22" si="0">G22+H22+I22</f>
        <v>27823584</v>
      </c>
      <c r="G22" s="24">
        <v>0</v>
      </c>
      <c r="H22" s="24">
        <v>27823584</v>
      </c>
      <c r="I22" s="24">
        <v>0</v>
      </c>
      <c r="J22" s="23">
        <f>F22/E22</f>
        <v>0.84999998014274558</v>
      </c>
      <c r="K22" s="22">
        <f t="shared" ref="K22" si="1">L22+N22+P22</f>
        <v>4910045</v>
      </c>
      <c r="L22" s="22">
        <v>0</v>
      </c>
      <c r="M22" s="23">
        <f>L22/E22</f>
        <v>0</v>
      </c>
      <c r="N22" s="22">
        <v>3273364</v>
      </c>
      <c r="O22" s="23">
        <f>N22/E22</f>
        <v>0.10000003360458445</v>
      </c>
      <c r="P22" s="22">
        <v>1636681</v>
      </c>
      <c r="Q22" s="23">
        <f>P22/E22</f>
        <v>4.9999986252669999E-2</v>
      </c>
      <c r="R22" s="34" t="s">
        <v>67</v>
      </c>
      <c r="S22" s="54" t="s">
        <v>47</v>
      </c>
      <c r="T22" s="34"/>
      <c r="U22" s="34" t="s">
        <v>67</v>
      </c>
      <c r="V22" s="54" t="s">
        <v>117</v>
      </c>
      <c r="W22" s="34" t="s">
        <v>73</v>
      </c>
      <c r="X22" s="16" t="s">
        <v>46</v>
      </c>
      <c r="Y22" s="16" t="s">
        <v>46</v>
      </c>
      <c r="Z22" s="102" t="s">
        <v>147</v>
      </c>
      <c r="AA22" s="20"/>
      <c r="AB22" s="36"/>
      <c r="AC22" s="20"/>
      <c r="AD22" s="34"/>
      <c r="AE22" s="55"/>
    </row>
    <row r="23" spans="1:44" s="13" customFormat="1" x14ac:dyDescent="0.2">
      <c r="A23" s="86"/>
      <c r="B23" s="118" t="s">
        <v>126</v>
      </c>
      <c r="C23" s="119"/>
      <c r="D23" s="120"/>
      <c r="E23" s="78">
        <f>SUM(E24:E25)</f>
        <v>32726053</v>
      </c>
      <c r="F23" s="78">
        <f>SUM(F24:F25)</f>
        <v>27817144</v>
      </c>
      <c r="G23" s="79"/>
      <c r="H23" s="79"/>
      <c r="I23" s="79"/>
      <c r="J23" s="80"/>
      <c r="K23" s="81"/>
      <c r="L23" s="79"/>
      <c r="M23" s="80"/>
      <c r="N23" s="79"/>
      <c r="O23" s="80"/>
      <c r="P23" s="79"/>
      <c r="Q23" s="80"/>
      <c r="R23" s="82"/>
      <c r="S23" s="82"/>
      <c r="T23" s="82"/>
      <c r="U23" s="121"/>
      <c r="V23" s="122"/>
      <c r="W23" s="122"/>
      <c r="X23" s="122"/>
      <c r="Y23" s="122"/>
      <c r="Z23" s="123"/>
      <c r="AA23" s="20"/>
      <c r="AB23" s="36"/>
      <c r="AC23" s="20"/>
      <c r="AD23" s="34"/>
      <c r="AE23" s="55"/>
    </row>
    <row r="24" spans="1:44" s="13" customFormat="1" ht="95.25" customHeight="1" x14ac:dyDescent="0.2">
      <c r="A24" s="93" t="s">
        <v>127</v>
      </c>
      <c r="B24" s="94" t="s">
        <v>128</v>
      </c>
      <c r="C24" s="95" t="s">
        <v>3</v>
      </c>
      <c r="D24" s="95" t="s">
        <v>2</v>
      </c>
      <c r="E24" s="100">
        <v>22765950</v>
      </c>
      <c r="F24" s="100">
        <v>19351057</v>
      </c>
      <c r="G24" s="100">
        <v>0</v>
      </c>
      <c r="H24" s="100">
        <v>0</v>
      </c>
      <c r="I24" s="100">
        <v>19351057</v>
      </c>
      <c r="J24" s="23">
        <f>F24/E24</f>
        <v>0.84999997803737604</v>
      </c>
      <c r="K24" s="100">
        <f>L24+N24+P24</f>
        <v>3414893</v>
      </c>
      <c r="L24" s="100">
        <v>3414893</v>
      </c>
      <c r="M24" s="23">
        <f>L24/E24</f>
        <v>0.15000002196262402</v>
      </c>
      <c r="N24" s="100">
        <v>0</v>
      </c>
      <c r="O24" s="23">
        <f>N24/E24</f>
        <v>0</v>
      </c>
      <c r="P24" s="100">
        <v>0</v>
      </c>
      <c r="Q24" s="23">
        <f>P24/E24</f>
        <v>0</v>
      </c>
      <c r="R24" s="34" t="s">
        <v>66</v>
      </c>
      <c r="S24" s="16" t="s">
        <v>46</v>
      </c>
      <c r="T24" s="32"/>
      <c r="U24" s="32" t="s">
        <v>66</v>
      </c>
      <c r="V24" s="16" t="s">
        <v>46</v>
      </c>
      <c r="W24" s="32" t="s">
        <v>131</v>
      </c>
      <c r="X24" s="16" t="s">
        <v>46</v>
      </c>
      <c r="Y24" s="16" t="s">
        <v>46</v>
      </c>
      <c r="Z24" s="102" t="s">
        <v>133</v>
      </c>
      <c r="AA24" s="20"/>
      <c r="AB24" s="36"/>
      <c r="AC24" s="20"/>
      <c r="AD24" s="34"/>
      <c r="AE24" s="55"/>
    </row>
    <row r="25" spans="1:44" s="19" customFormat="1" ht="93.75" customHeight="1" x14ac:dyDescent="0.2">
      <c r="A25" s="93" t="s">
        <v>129</v>
      </c>
      <c r="B25" s="94" t="s">
        <v>130</v>
      </c>
      <c r="C25" s="95" t="s">
        <v>3</v>
      </c>
      <c r="D25" s="95" t="s">
        <v>2</v>
      </c>
      <c r="E25" s="22">
        <v>9960103</v>
      </c>
      <c r="F25" s="22">
        <v>8466087</v>
      </c>
      <c r="G25" s="22">
        <v>0</v>
      </c>
      <c r="H25" s="22">
        <v>0</v>
      </c>
      <c r="I25" s="22">
        <v>8466087</v>
      </c>
      <c r="J25" s="23">
        <f>F25/E25</f>
        <v>0.84999994477968754</v>
      </c>
      <c r="K25" s="100">
        <f>L25+N25+P25</f>
        <v>1494016</v>
      </c>
      <c r="L25" s="22">
        <v>1494016</v>
      </c>
      <c r="M25" s="23">
        <f>L25/E25</f>
        <v>0.15000005522031248</v>
      </c>
      <c r="N25" s="22">
        <v>0</v>
      </c>
      <c r="O25" s="23">
        <f>N25/E25</f>
        <v>0</v>
      </c>
      <c r="P25" s="22">
        <v>0</v>
      </c>
      <c r="Q25" s="23">
        <f>P25/E25</f>
        <v>0</v>
      </c>
      <c r="R25" s="34" t="s">
        <v>66</v>
      </c>
      <c r="S25" s="16" t="s">
        <v>46</v>
      </c>
      <c r="T25" s="34"/>
      <c r="U25" s="34" t="s">
        <v>66</v>
      </c>
      <c r="V25" s="16" t="s">
        <v>46</v>
      </c>
      <c r="W25" s="34" t="s">
        <v>74</v>
      </c>
      <c r="X25" s="16" t="s">
        <v>46</v>
      </c>
      <c r="Y25" s="16" t="s">
        <v>46</v>
      </c>
      <c r="Z25" s="102" t="s">
        <v>133</v>
      </c>
      <c r="AA25" s="20">
        <v>2</v>
      </c>
      <c r="AB25" s="37" t="s">
        <v>45</v>
      </c>
      <c r="AC25" s="20">
        <v>4</v>
      </c>
      <c r="AD25" s="34" t="s">
        <v>74</v>
      </c>
      <c r="AE25" s="55">
        <v>42429</v>
      </c>
      <c r="AG25" s="92"/>
      <c r="AH25" s="6"/>
    </row>
    <row r="26" spans="1:44" s="13" customFormat="1" x14ac:dyDescent="0.2">
      <c r="A26" s="82"/>
      <c r="B26" s="124" t="s">
        <v>111</v>
      </c>
      <c r="C26" s="124"/>
      <c r="D26" s="124"/>
      <c r="E26" s="78">
        <f>SUM(E27:E28)</f>
        <v>21856595</v>
      </c>
      <c r="F26" s="78">
        <f>SUM(F27:F28)</f>
        <v>18578105</v>
      </c>
      <c r="G26" s="83"/>
      <c r="H26" s="83"/>
      <c r="I26" s="83"/>
      <c r="J26" s="84"/>
      <c r="K26" s="81"/>
      <c r="L26" s="83"/>
      <c r="M26" s="80"/>
      <c r="N26" s="83"/>
      <c r="O26" s="80"/>
      <c r="P26" s="83"/>
      <c r="Q26" s="80"/>
      <c r="R26" s="82"/>
      <c r="S26" s="82"/>
      <c r="T26" s="85"/>
      <c r="U26" s="121"/>
      <c r="V26" s="122"/>
      <c r="W26" s="122"/>
      <c r="X26" s="122"/>
      <c r="Y26" s="122"/>
      <c r="Z26" s="123"/>
      <c r="AA26" s="20">
        <v>2</v>
      </c>
      <c r="AB26" s="37" t="s">
        <v>45</v>
      </c>
      <c r="AC26" s="20">
        <v>4</v>
      </c>
      <c r="AD26" s="34" t="s">
        <v>73</v>
      </c>
      <c r="AE26" s="34">
        <v>42428</v>
      </c>
    </row>
    <row r="27" spans="1:44" s="19" customFormat="1" ht="81.75" customHeight="1" x14ac:dyDescent="0.2">
      <c r="A27" s="93" t="s">
        <v>120</v>
      </c>
      <c r="B27" s="94" t="s">
        <v>121</v>
      </c>
      <c r="C27" s="25" t="s">
        <v>3</v>
      </c>
      <c r="D27" s="97" t="s">
        <v>0</v>
      </c>
      <c r="E27" s="22">
        <v>13511489</v>
      </c>
      <c r="F27" s="22">
        <v>11484765</v>
      </c>
      <c r="G27" s="24"/>
      <c r="H27" s="24"/>
      <c r="I27" s="24"/>
      <c r="J27" s="23"/>
      <c r="K27" s="22"/>
      <c r="L27" s="24"/>
      <c r="M27" s="23"/>
      <c r="N27" s="24"/>
      <c r="O27" s="23"/>
      <c r="P27" s="24"/>
      <c r="Q27" s="23"/>
      <c r="R27" s="34"/>
      <c r="S27" s="54"/>
      <c r="T27" s="54"/>
      <c r="U27" s="32" t="s">
        <v>66</v>
      </c>
      <c r="V27" s="54" t="s">
        <v>122</v>
      </c>
      <c r="W27" s="32" t="s">
        <v>123</v>
      </c>
      <c r="X27" s="53" t="s">
        <v>108</v>
      </c>
      <c r="Y27" s="53" t="s">
        <v>108</v>
      </c>
      <c r="Z27" s="102" t="s">
        <v>144</v>
      </c>
      <c r="AA27" s="20">
        <v>2</v>
      </c>
      <c r="AB27" s="37" t="s">
        <v>45</v>
      </c>
      <c r="AC27" s="20">
        <v>4</v>
      </c>
      <c r="AD27" s="34" t="s">
        <v>71</v>
      </c>
      <c r="AE27" s="55">
        <v>42430</v>
      </c>
      <c r="AF27" s="109"/>
    </row>
    <row r="28" spans="1:44" s="46" customFormat="1" ht="67.5" customHeight="1" x14ac:dyDescent="0.2">
      <c r="A28" s="98" t="s">
        <v>124</v>
      </c>
      <c r="B28" s="99" t="s">
        <v>125</v>
      </c>
      <c r="C28" s="95" t="s">
        <v>3</v>
      </c>
      <c r="D28" s="97" t="s">
        <v>0</v>
      </c>
      <c r="E28" s="22">
        <v>8345106</v>
      </c>
      <c r="F28" s="22">
        <v>7093340</v>
      </c>
      <c r="G28" s="24"/>
      <c r="H28" s="24"/>
      <c r="I28" s="24"/>
      <c r="J28" s="23"/>
      <c r="K28" s="22"/>
      <c r="L28" s="24"/>
      <c r="M28" s="23"/>
      <c r="N28" s="24"/>
      <c r="O28" s="23"/>
      <c r="P28" s="24"/>
      <c r="Q28" s="23"/>
      <c r="R28" s="34"/>
      <c r="S28" s="54"/>
      <c r="T28" s="54"/>
      <c r="U28" s="32" t="s">
        <v>66</v>
      </c>
      <c r="V28" s="16" t="s">
        <v>46</v>
      </c>
      <c r="W28" s="32" t="s">
        <v>74</v>
      </c>
      <c r="X28" s="16" t="s">
        <v>46</v>
      </c>
      <c r="Y28" s="16" t="s">
        <v>46</v>
      </c>
      <c r="Z28" s="103" t="s">
        <v>132</v>
      </c>
      <c r="AA28" s="44"/>
      <c r="AB28" s="41"/>
      <c r="AC28" s="45"/>
      <c r="AD28" s="41"/>
      <c r="AE28" s="41"/>
    </row>
    <row r="29" spans="1:44" s="46" customFormat="1" ht="4.5" customHeight="1" x14ac:dyDescent="0.2">
      <c r="A29" s="39"/>
      <c r="B29" s="40"/>
      <c r="C29" s="41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41"/>
      <c r="S29" s="17"/>
      <c r="T29" s="17"/>
      <c r="U29" s="41"/>
      <c r="V29" s="17"/>
      <c r="W29" s="41"/>
      <c r="X29" s="41"/>
      <c r="Y29" s="17"/>
      <c r="Z29" s="17"/>
      <c r="AA29" s="44"/>
      <c r="AB29" s="41"/>
      <c r="AC29" s="45"/>
      <c r="AD29" s="41"/>
      <c r="AE29" s="41"/>
    </row>
    <row r="30" spans="1:44" ht="17.25" customHeight="1" x14ac:dyDescent="0.2">
      <c r="A30" s="47" t="s">
        <v>88</v>
      </c>
      <c r="B30" s="47"/>
      <c r="Q30" s="7"/>
    </row>
    <row r="31" spans="1:44" s="19" customFormat="1" ht="17.25" customHeight="1" x14ac:dyDescent="0.2">
      <c r="A31" s="47" t="s">
        <v>87</v>
      </c>
      <c r="R31" s="11"/>
      <c r="S31" s="11"/>
      <c r="T31" s="11"/>
      <c r="U31" s="11"/>
      <c r="V31" s="11"/>
      <c r="W31" s="11"/>
      <c r="X31" s="11"/>
      <c r="Y31" s="11"/>
      <c r="Z31" s="11"/>
      <c r="AA31" s="31"/>
      <c r="AB31" s="11"/>
      <c r="AC31" s="28"/>
      <c r="AD31" s="11"/>
      <c r="AE31" s="11"/>
    </row>
    <row r="32" spans="1:44" ht="25.5" customHeight="1" x14ac:dyDescent="0.45">
      <c r="F32" s="50" t="s">
        <v>90</v>
      </c>
      <c r="U32" s="7"/>
      <c r="V32" s="51"/>
      <c r="W32" s="51"/>
      <c r="X32" s="51"/>
      <c r="Y32" s="50" t="s">
        <v>138</v>
      </c>
      <c r="Z32" s="52"/>
      <c r="AA32" s="52"/>
      <c r="AB32" s="7"/>
      <c r="AC32" s="48"/>
      <c r="AD32" s="48"/>
      <c r="AE32" s="48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2"/>
    </row>
    <row r="33" spans="1:27" ht="9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27" ht="15" customHeight="1" x14ac:dyDescent="0.2">
      <c r="A34" s="15"/>
      <c r="B34" s="7" t="s">
        <v>83</v>
      </c>
    </row>
    <row r="35" spans="1:27" ht="15" customHeight="1" x14ac:dyDescent="0.2">
      <c r="A35" s="16"/>
      <c r="B35" s="7" t="s">
        <v>51</v>
      </c>
    </row>
    <row r="36" spans="1:27" ht="12.75" customHeight="1" x14ac:dyDescent="0.2">
      <c r="A36" s="17"/>
      <c r="G36" s="65"/>
    </row>
    <row r="37" spans="1:27" ht="10.5" customHeight="1" x14ac:dyDescent="0.2">
      <c r="A37" s="17"/>
    </row>
    <row r="38" spans="1:27" ht="15" customHeight="1" x14ac:dyDescent="0.2">
      <c r="A38" s="48" t="s">
        <v>151</v>
      </c>
    </row>
    <row r="39" spans="1:27" ht="12.75" customHeight="1" x14ac:dyDescent="0.2">
      <c r="A39" s="48" t="s">
        <v>98</v>
      </c>
      <c r="F39" s="18"/>
      <c r="Q39" s="7"/>
      <c r="R39" s="64"/>
    </row>
    <row r="40" spans="1:27" ht="12.75" customHeight="1" x14ac:dyDescent="0.2">
      <c r="A40" s="48" t="s">
        <v>99</v>
      </c>
      <c r="Q40" s="7"/>
    </row>
    <row r="41" spans="1:27" x14ac:dyDescent="0.2">
      <c r="Q41" s="7"/>
    </row>
    <row r="42" spans="1:27" collapsed="1" x14ac:dyDescent="0.2">
      <c r="Q42" s="7"/>
    </row>
    <row r="43" spans="1:27" hidden="1" x14ac:dyDescent="0.2">
      <c r="C43" s="10"/>
      <c r="Q43" s="7"/>
      <c r="AA43" s="11"/>
    </row>
    <row r="44" spans="1:27" hidden="1" x14ac:dyDescent="0.2">
      <c r="C44" s="10"/>
      <c r="Q44" s="12"/>
      <c r="AA44" s="11"/>
    </row>
    <row r="45" spans="1:27" hidden="1" x14ac:dyDescent="0.2">
      <c r="C45" s="10"/>
      <c r="Q45" s="12"/>
      <c r="AA45" s="11"/>
    </row>
    <row r="46" spans="1:27" hidden="1" x14ac:dyDescent="0.2">
      <c r="C46" s="10"/>
      <c r="Q46" s="12"/>
      <c r="AA46" s="11"/>
    </row>
    <row r="47" spans="1:27" hidden="1" x14ac:dyDescent="0.2">
      <c r="C47" s="10"/>
      <c r="Q47" s="12"/>
      <c r="AA47" s="11"/>
    </row>
    <row r="48" spans="1:27" hidden="1" x14ac:dyDescent="0.2">
      <c r="C48" s="10"/>
      <c r="AA48" s="11"/>
    </row>
    <row r="49" spans="3:27" hidden="1" x14ac:dyDescent="0.2">
      <c r="C49" s="10"/>
      <c r="AA49" s="11"/>
    </row>
    <row r="50" spans="3:27" hidden="1" x14ac:dyDescent="0.2">
      <c r="C50" s="10"/>
      <c r="AA50" s="11"/>
    </row>
    <row r="51" spans="3:27" hidden="1" x14ac:dyDescent="0.2">
      <c r="C51" s="10"/>
      <c r="AA51" s="11"/>
    </row>
    <row r="52" spans="3:27" hidden="1" x14ac:dyDescent="0.2">
      <c r="C52" s="10"/>
      <c r="AA52" s="11"/>
    </row>
    <row r="53" spans="3:27" hidden="1" x14ac:dyDescent="0.2">
      <c r="C53" s="10"/>
      <c r="AA53" s="11"/>
    </row>
    <row r="54" spans="3:27" hidden="1" x14ac:dyDescent="0.2">
      <c r="C54" s="10"/>
      <c r="AA54" s="11"/>
    </row>
    <row r="55" spans="3:27" hidden="1" x14ac:dyDescent="0.2">
      <c r="C55" s="10"/>
      <c r="AA55" s="11"/>
    </row>
    <row r="56" spans="3:27" hidden="1" x14ac:dyDescent="0.2">
      <c r="C56" s="10"/>
      <c r="AA56" s="11"/>
    </row>
    <row r="57" spans="3:27" hidden="1" x14ac:dyDescent="0.2">
      <c r="C57" s="10"/>
      <c r="AA57" s="11"/>
    </row>
    <row r="58" spans="3:27" hidden="1" x14ac:dyDescent="0.2">
      <c r="C58" s="10"/>
      <c r="AA58" s="11"/>
    </row>
    <row r="59" spans="3:27" hidden="1" x14ac:dyDescent="0.2">
      <c r="C59" s="10"/>
      <c r="AA59" s="11"/>
    </row>
    <row r="60" spans="3:27" hidden="1" x14ac:dyDescent="0.2">
      <c r="C60" s="10"/>
      <c r="AA60" s="11"/>
    </row>
    <row r="61" spans="3:27" hidden="1" x14ac:dyDescent="0.2">
      <c r="C61" s="10"/>
      <c r="AA61" s="11"/>
    </row>
    <row r="62" spans="3:27" hidden="1" x14ac:dyDescent="0.2">
      <c r="C62" s="10"/>
      <c r="AA62" s="11"/>
    </row>
    <row r="63" spans="3:27" hidden="1" x14ac:dyDescent="0.2">
      <c r="C63" s="10"/>
      <c r="AA63" s="11"/>
    </row>
    <row r="64" spans="3:27" hidden="1" x14ac:dyDescent="0.2">
      <c r="C64" s="10"/>
      <c r="AA64" s="11"/>
    </row>
    <row r="65" spans="3:27" hidden="1" x14ac:dyDescent="0.2">
      <c r="C65" s="10"/>
      <c r="AA65" s="11"/>
    </row>
    <row r="66" spans="3:27" hidden="1" x14ac:dyDescent="0.2">
      <c r="C66" s="10"/>
      <c r="AA66" s="11"/>
    </row>
    <row r="67" spans="3:27" hidden="1" x14ac:dyDescent="0.2">
      <c r="C67" s="10"/>
      <c r="AA67" s="11"/>
    </row>
    <row r="68" spans="3:27" hidden="1" x14ac:dyDescent="0.2">
      <c r="C68" s="10"/>
      <c r="AA68" s="11"/>
    </row>
    <row r="69" spans="3:27" hidden="1" x14ac:dyDescent="0.2">
      <c r="C69" s="10"/>
      <c r="AA69" s="11"/>
    </row>
    <row r="70" spans="3:27" hidden="1" x14ac:dyDescent="0.2">
      <c r="C70" s="10"/>
      <c r="AA70" s="11"/>
    </row>
    <row r="71" spans="3:27" hidden="1" x14ac:dyDescent="0.2">
      <c r="C71" s="10"/>
      <c r="AA71" s="11"/>
    </row>
    <row r="72" spans="3:27" hidden="1" x14ac:dyDescent="0.2">
      <c r="C72" s="8"/>
      <c r="AA72" s="11"/>
    </row>
    <row r="73" spans="3:27" hidden="1" x14ac:dyDescent="0.2">
      <c r="AA73" s="11"/>
    </row>
    <row r="74" spans="3:27" hidden="1" x14ac:dyDescent="0.2">
      <c r="AA74" s="11"/>
    </row>
    <row r="75" spans="3:27" hidden="1" x14ac:dyDescent="0.2">
      <c r="AA75" s="11"/>
    </row>
  </sheetData>
  <autoFilter ref="A7:AE28"/>
  <sortState ref="A7:AL141">
    <sortCondition ref="AE7:AE141"/>
  </sortState>
  <dataConsolidate/>
  <mergeCells count="41">
    <mergeCell ref="AE5:AE6"/>
    <mergeCell ref="Q5:Q6"/>
    <mergeCell ref="N5:N6"/>
    <mergeCell ref="L5:L6"/>
    <mergeCell ref="O5:O6"/>
    <mergeCell ref="P5:P6"/>
    <mergeCell ref="Z5:Z6"/>
    <mergeCell ref="T5:T6"/>
    <mergeCell ref="AD5:AD6"/>
    <mergeCell ref="AA5:AB5"/>
    <mergeCell ref="AC5:AC6"/>
    <mergeCell ref="R5:S5"/>
    <mergeCell ref="A2:W2"/>
    <mergeCell ref="F5:F6"/>
    <mergeCell ref="G5:G6"/>
    <mergeCell ref="H5:H6"/>
    <mergeCell ref="I5:I6"/>
    <mergeCell ref="A5:A6"/>
    <mergeCell ref="U5:Y5"/>
    <mergeCell ref="B4:W4"/>
    <mergeCell ref="J5:J6"/>
    <mergeCell ref="K5:K6"/>
    <mergeCell ref="M5:M6"/>
    <mergeCell ref="C5:C6"/>
    <mergeCell ref="B5:B6"/>
    <mergeCell ref="E5:E6"/>
    <mergeCell ref="D5:D6"/>
    <mergeCell ref="A3:Z3"/>
    <mergeCell ref="U8:Z8"/>
    <mergeCell ref="B8:D8"/>
    <mergeCell ref="U19:Z19"/>
    <mergeCell ref="U10:Z10"/>
    <mergeCell ref="U26:Z26"/>
    <mergeCell ref="U14:Z14"/>
    <mergeCell ref="B19:D19"/>
    <mergeCell ref="B10:D10"/>
    <mergeCell ref="B26:D26"/>
    <mergeCell ref="B23:D23"/>
    <mergeCell ref="U23:Z23"/>
    <mergeCell ref="B14:D14"/>
    <mergeCell ref="U9:Z9"/>
  </mergeCells>
  <pageMargins left="0.25" right="0.25" top="0.75" bottom="0.75" header="0.3" footer="0.3"/>
  <pageSetup paperSize="9" scale="66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19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8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12</v>
      </c>
      <c r="D8" t="s">
        <v>22</v>
      </c>
      <c r="E8" t="s">
        <v>23</v>
      </c>
      <c r="F8" t="s">
        <v>24</v>
      </c>
      <c r="G8" t="s">
        <v>25</v>
      </c>
      <c r="H8" t="s">
        <v>26</v>
      </c>
      <c r="I8" t="s">
        <v>27</v>
      </c>
      <c r="J8" t="s">
        <v>28</v>
      </c>
      <c r="K8" t="s">
        <v>29</v>
      </c>
    </row>
    <row r="9" spans="1:16" x14ac:dyDescent="0.25">
      <c r="A9" t="s">
        <v>13</v>
      </c>
      <c r="B9" s="3" t="s">
        <v>1</v>
      </c>
      <c r="C9" s="3" t="s">
        <v>10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20</v>
      </c>
      <c r="C10" t="s">
        <v>10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21</v>
      </c>
      <c r="C11" t="s">
        <v>10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14</v>
      </c>
      <c r="B12" s="3" t="s">
        <v>2</v>
      </c>
      <c r="C12" s="3" t="s">
        <v>10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20</v>
      </c>
      <c r="C13" t="s">
        <v>10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21</v>
      </c>
      <c r="C14" t="s">
        <v>10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15</v>
      </c>
      <c r="B15" s="3" t="s">
        <v>11</v>
      </c>
      <c r="C15" s="3" t="s">
        <v>18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20</v>
      </c>
      <c r="C16" t="s">
        <v>18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21</v>
      </c>
      <c r="C17" t="s">
        <v>18</v>
      </c>
      <c r="D17" s="1" t="s">
        <v>18</v>
      </c>
      <c r="E17" s="1" t="s">
        <v>18</v>
      </c>
      <c r="F17" s="1" t="s">
        <v>18</v>
      </c>
      <c r="G17" s="1" t="s">
        <v>18</v>
      </c>
      <c r="H17" s="1" t="s">
        <v>18</v>
      </c>
      <c r="I17" s="1" t="s">
        <v>18</v>
      </c>
      <c r="J17" s="1" t="s">
        <v>18</v>
      </c>
      <c r="K17" s="4"/>
    </row>
    <row r="18" spans="1:11" x14ac:dyDescent="0.25">
      <c r="A18" t="s">
        <v>16</v>
      </c>
      <c r="B18" s="3" t="s">
        <v>0</v>
      </c>
      <c r="C18" s="3" t="s">
        <v>18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20</v>
      </c>
      <c r="C19" t="s">
        <v>18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21</v>
      </c>
      <c r="C20" t="s">
        <v>18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17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D60C38-2F4C-4B3E-A0A9-D4A307D943C1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Ieva Ziepniece</cp:lastModifiedBy>
  <cp:lastPrinted>2016-07-25T09:43:10Z</cp:lastPrinted>
  <dcterms:created xsi:type="dcterms:W3CDTF">2013-05-20T05:28:43Z</dcterms:created>
  <dcterms:modified xsi:type="dcterms:W3CDTF">2016-07-25T09:43:13Z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