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5.2. un 2.1.1.3.1. 1.kārta" sheetId="1" r:id="rId1"/>
  </sheets>
  <calcPr calcId="152511"/>
</workbook>
</file>

<file path=xl/calcChain.xml><?xml version="1.0" encoding="utf-8"?>
<calcChain xmlns="http://schemas.openxmlformats.org/spreadsheetml/2006/main">
  <c r="G7" i="1" l="1"/>
  <c r="F7" i="1"/>
  <c r="G5" i="1"/>
  <c r="F5" i="1"/>
  <c r="G11" i="1"/>
  <c r="F11" i="1"/>
  <c r="G33" i="1" l="1"/>
  <c r="E11" i="1" l="1"/>
  <c r="I11" i="1" s="1"/>
  <c r="D11" i="1"/>
  <c r="F33" i="1"/>
  <c r="E33" i="1"/>
  <c r="D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H11" i="1"/>
  <c r="I10" i="1"/>
  <c r="H10" i="1"/>
  <c r="I9" i="1"/>
  <c r="H9" i="1"/>
  <c r="I8" i="1"/>
  <c r="H8" i="1"/>
  <c r="I7" i="1"/>
  <c r="H7" i="1"/>
  <c r="I6" i="1"/>
  <c r="H6" i="1"/>
  <c r="H5" i="1"/>
  <c r="I5" i="1"/>
  <c r="H33" i="1" l="1"/>
  <c r="I33" i="1"/>
</calcChain>
</file>

<file path=xl/sharedStrings.xml><?xml version="1.0" encoding="utf-8"?>
<sst xmlns="http://schemas.openxmlformats.org/spreadsheetml/2006/main" count="124" uniqueCount="101">
  <si>
    <t>Nr.p.k.</t>
  </si>
  <si>
    <t>Nosaukums</t>
  </si>
  <si>
    <t>Kopā infrastruktūras modernizēšanai piesaistītais kopējais ES fondu 2004.-2006. un 2007.2013.gada plānošanas perioda finansējums</t>
  </si>
  <si>
    <t>Kopā infrastruktūras modernizēšanai piesaistītais ERAF ES fondu 2004.-2006. un 2007.2013.gada plānošanas perioda finansējums</t>
  </si>
  <si>
    <t>1</t>
  </si>
  <si>
    <t>Latvijas Universitāte</t>
  </si>
  <si>
    <t>2</t>
  </si>
  <si>
    <t>Latvijas Organiskās sintēzes institūts</t>
  </si>
  <si>
    <t>3</t>
  </si>
  <si>
    <t>Rīgas Tehniskā universitāte</t>
  </si>
  <si>
    <t>4</t>
  </si>
  <si>
    <t>Latvijas Biomedicīnas pētījumu un studiju centrs</t>
  </si>
  <si>
    <t>-</t>
  </si>
  <si>
    <t>5</t>
  </si>
  <si>
    <t>Ventspils augstskola</t>
  </si>
  <si>
    <t>6</t>
  </si>
  <si>
    <t>Latvijas Universitātes Cietvielu fizikas institūts</t>
  </si>
  <si>
    <t>7</t>
  </si>
  <si>
    <t>Latvijas Lauksaimniecības universitāte</t>
  </si>
  <si>
    <t>8</t>
  </si>
  <si>
    <t>Rīgas Stradiņa universitāte</t>
  </si>
  <si>
    <t>9</t>
  </si>
  <si>
    <t>Latvijas Universitātes Matemātikas un informātikas institūts</t>
  </si>
  <si>
    <t>10</t>
  </si>
  <si>
    <t>Latvijas Valsts koksnes ķīmijas institūts</t>
  </si>
  <si>
    <t>11</t>
  </si>
  <si>
    <t>Latvijas valsts Mežzinātnes institūts "Silava"</t>
  </si>
  <si>
    <t>12</t>
  </si>
  <si>
    <t>Daugavpils Universitāte</t>
  </si>
  <si>
    <t>13</t>
  </si>
  <si>
    <t>Elektronikas un datorzinātņu institūts</t>
  </si>
  <si>
    <t>14</t>
  </si>
  <si>
    <t>15</t>
  </si>
  <si>
    <t>Latvijas Universitātes Fizikas institūts</t>
  </si>
  <si>
    <t>16</t>
  </si>
  <si>
    <t>Rīgas Tehniskās universitātes Neorganiskās ķīmijas institūts</t>
  </si>
  <si>
    <t>17</t>
  </si>
  <si>
    <t>Fizikālās enerģētikas institūts</t>
  </si>
  <si>
    <t>18</t>
  </si>
  <si>
    <t>19</t>
  </si>
  <si>
    <t>Latvijas Hidroekoloģijas institūts</t>
  </si>
  <si>
    <t>Latvijas Universitātes Bioloģijas institūts</t>
  </si>
  <si>
    <t>22</t>
  </si>
  <si>
    <t>Latvijas Universitātes Polimēru mehānikas institūts</t>
  </si>
  <si>
    <t>23</t>
  </si>
  <si>
    <t>Valsts Priekuļu laukaugu selekcijas institūts</t>
  </si>
  <si>
    <t>24</t>
  </si>
  <si>
    <t>Valsts Stendes graudaugu selekcijas institūts</t>
  </si>
  <si>
    <t>25</t>
  </si>
  <si>
    <t>Latvijas Universitātes Latvijas vēstures institūts</t>
  </si>
  <si>
    <t>26</t>
  </si>
  <si>
    <t>Latvijas Universitātes Filozofijas un socioloģijas institūts</t>
  </si>
  <si>
    <t>27</t>
  </si>
  <si>
    <t>Latvijas Universitātes Literatūras, folkloras un mākslas institūts</t>
  </si>
  <si>
    <t>28</t>
  </si>
  <si>
    <t>Latvijas Valsts agrārās ekonomikas institūts</t>
  </si>
  <si>
    <t>Nacionālais botāniskais dārzs</t>
  </si>
  <si>
    <t>Pārtikas drošības, dzīvnieku veselības un vides zinātniskais institūts "BIOR", t.sk. SIGRA</t>
  </si>
  <si>
    <t>Saskaņā ar LLU 2013.gada 30.oktobra lēmumu Nr.8-33 „Par LLU aģentūras Biotehnoloģijas un veterinārmedicīnas zinātniskā institūta „Sigra” likvidāciju”, zinātniskā institūta „Sigra” funkcijas pārņem Pārtikas drošības, dzīvnieku veselības un vides zinātniskais institūts „BIOR”, pārņemot arī materiālās vērtības, t.sk zinātniskā institūta "Sigra" ES fondu 2004.-2006.gada ietvaros modernizēto infrastruktūru.</t>
  </si>
  <si>
    <t>Komentāri</t>
  </si>
  <si>
    <t>Dzērbenes iela 14, Rīga, LV-1006</t>
  </si>
  <si>
    <t>Aizkraukles 21, Rīga, LV-1006</t>
  </si>
  <si>
    <t>Miera iela 1, Salaspils, Salaspils pilsēta, LV-2169</t>
  </si>
  <si>
    <t>Rātsupītes iela 1, Rīga, LV-1067</t>
  </si>
  <si>
    <t>Daugavgrīvas iela 8, Rīga, LV-1048</t>
  </si>
  <si>
    <t>Struktoru iela 14, Rīga, LV-1039</t>
  </si>
  <si>
    <t>Graudu iela 1, Dobele, LV-3701</t>
  </si>
  <si>
    <t>Dzērbenes iela 27, Rīga, LV-1006</t>
  </si>
  <si>
    <t>Rīgas iela 111, Salaspils, LV-2169</t>
  </si>
  <si>
    <t>Lejupes iela 3, Rīga, LV-1076 (BIOR)
Institūta iela 1, Peltes, Siguldas pag., Siguldas nov., LV-2150, Latvija (Sigra)</t>
  </si>
  <si>
    <t>Zinātnes iela 2, Priekuļi, Priekuļu pagasts, Priekuļu novads LV4126</t>
  </si>
  <si>
    <t>"Dižzemes", p/n Dižstende, Lībagu pag., Talsu nov., LV-3258</t>
  </si>
  <si>
    <t>Vienības iela 13, Daugavpils, LV-5401</t>
  </si>
  <si>
    <t>Lielā iela 2, Jelgava, LV-3001</t>
  </si>
  <si>
    <t>Raiņa bulvāris 19, Rīga, LV-1586</t>
  </si>
  <si>
    <t>Dzirciema iela 16, Rīga, LV-1007</t>
  </si>
  <si>
    <t>Kaļķu iela 1, Rīga, LV-1658</t>
  </si>
  <si>
    <t>Juridiskā adrese</t>
  </si>
  <si>
    <t>Inženieru 101a, Ventspils, LV-3601</t>
  </si>
  <si>
    <t>Miera iela 3, Salaspils, LV-2169</t>
  </si>
  <si>
    <t>Ķengaraga iela 8, Rīga, LV-1063</t>
  </si>
  <si>
    <t>Kalpaka bulvāris 4, Rīga, LV-1050</t>
  </si>
  <si>
    <t>Miera iela 32, Salaspils, LV-2169</t>
  </si>
  <si>
    <t>Mūkusalas iela 3, Rīga, LV-1423</t>
  </si>
  <si>
    <t>Raiņa bulvāris 29, Rīga, Latvija, LV - 1459</t>
  </si>
  <si>
    <t>Aizkraukles iela 23, Rīga, LV-1006</t>
  </si>
  <si>
    <t>Miera 34, Salaspils, LV-2169</t>
  </si>
  <si>
    <t>20</t>
  </si>
  <si>
    <t>21</t>
  </si>
  <si>
    <t xml:space="preserve">Piedalījās 2.1.1.3.1.apakšaktivitātes 2.kārtas projekta "Zinātniski pētnieciskā centra izveide radionuklīdu un pozitronu emisijas tomogrāfijas tehnoloģiju attīstīšanai" īstenošanā </t>
  </si>
  <si>
    <r>
      <t xml:space="preserve">Piedalījās 2.1.1.3.1.apakšaktivitātes 2.kārtas projektu īstenošanā:
1) Projektā "Aviācijā bāzētas dabas resursu un vides attālās izpētes laboratorijas izveide";
2) Projektā "Perspektīvas aviācijas diagnostikas tehnoloģijas";
3) Projektā "Cieto zāļu formu izstrādes laboratorijas izveide" </t>
    </r>
    <r>
      <rPr>
        <b/>
        <sz val="10"/>
        <color indexed="8"/>
        <rFont val="Times New Roman"/>
        <family val="1"/>
        <charset val="186"/>
      </rPr>
      <t>(projekta īstenošana pārtraukta)</t>
    </r>
    <r>
      <rPr>
        <sz val="10"/>
        <color indexed="8"/>
        <rFont val="Times New Roman"/>
        <family val="1"/>
        <charset val="186"/>
      </rPr>
      <t xml:space="preserve">;
4) Projektā "Lielizmēra koksnes konstrukciju pētniecības infrastruktūras izveide";
5) Projektā "Silīciju tehnoloģiju izpētes laboratorijas izveide" </t>
    </r>
    <r>
      <rPr>
        <b/>
        <sz val="10"/>
        <color indexed="8"/>
        <rFont val="Times New Roman"/>
        <family val="1"/>
        <charset val="186"/>
      </rPr>
      <t>(projekta īstenošana pārtraukta)</t>
    </r>
    <r>
      <rPr>
        <sz val="10"/>
        <color indexed="8"/>
        <rFont val="Times New Roman"/>
        <family val="1"/>
        <charset val="186"/>
      </rPr>
      <t>;
6) Projektā "SIA „Baltijas jūras ģeoloģijas centrs”  zinātniskās un pētniecības infrastruktūras attīstība"</t>
    </r>
  </si>
  <si>
    <t>Piedalījās projektā "Zinātniski pētnieciskā centra izveide radionuklīdu un pozitronu emisijas tomogrāfijas tehnoloģiju attīstīšanai"</t>
  </si>
  <si>
    <r>
      <t>Piedalījās 2.1.1.3.1.apakšaktivitātes 2.kārtas projektu īstenošanā:
1) Projektā "Programmatūras risinājumu testēšanas laboratorija";
2) Projektā "Baltijas ciklotrona centra izveidošana pētniecības pakalpojumu komercializēšanai" (</t>
    </r>
    <r>
      <rPr>
        <b/>
        <sz val="10"/>
        <color indexed="8"/>
        <rFont val="Times New Roman"/>
        <family val="1"/>
        <charset val="186"/>
      </rPr>
      <t>projekta īstenošana pārtraukta</t>
    </r>
    <r>
      <rPr>
        <sz val="10"/>
        <color indexed="8"/>
        <rFont val="Times New Roman"/>
        <family val="1"/>
        <charset val="186"/>
      </rPr>
      <t>);
3) Projektā "Elektromagnētisko tehnoloģiju pētniecības centra
izveide"</t>
    </r>
  </si>
  <si>
    <t>Dārzkopības institūts</t>
  </si>
  <si>
    <t>Saskaņā ar Minikstru kabineta 2015.gada 21.oktobra rīkojumu Nr.640 "Par atvasinātu publisku personu "Valsts priekuļu laukaugu selekcijas institūts", "Valsts Stendes graudaugu selekcijas institūts", "Latvijas valsts agrārās ekonomikas institūts" un "Latvijas Valsts augļkopības institūts" reorganizāciju" Latvijas Valsts augļkopības institūts ar 2016.gada 1.janvāri reorganizēts un nodots Latvijas Lauksaimniecības universitātes pārraudzībā kā atvasināta publiska persona - zinātniskais institūts "Dārzkopības institūts"</t>
  </si>
  <si>
    <t>ES fondu 2004.-2006. gada plānošanas periodā piesaistītais ERAF finansējums</t>
  </si>
  <si>
    <t>ES fondu 2004.-2006. gada plānošanas periodā piesaistītais kopējais finansējums</t>
  </si>
  <si>
    <t>ES fondu 2007.-2013. gada plānošanas periodā piesaistītais kopējais projekta finansējums, EUR</t>
  </si>
  <si>
    <t>ES fondu 2007.-2013. gada plānošanas periodā piesaistītais kopējais ERAF finansējums, EUR</t>
  </si>
  <si>
    <t>Informatīvā ziņojuma “Par pētniecības un inovācijas infrastruktūras un pētnieciskās 
darbības koncentrācijas teritoriālo kartējumu” 3. pielikums</t>
  </si>
  <si>
    <t>Informācija par ES fondu 2004.-2006. gada un 2007.-2013. gada plānošanas periodā piesaistīto finansējumu infrastruktūras modernizēšanai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</si>
</sst>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2"/>
      <name val="Times New Roman"/>
      <family val="1"/>
      <charset val="186"/>
    </font>
    <font>
      <b/>
      <sz val="10"/>
      <color indexed="8"/>
      <name val="Times New Roman"/>
      <family val="1"/>
      <charset val="186"/>
    </font>
    <font>
      <sz val="10"/>
      <color indexed="8"/>
      <name val="Times New Roman"/>
      <family val="1"/>
      <charset val="186"/>
    </font>
    <font>
      <sz val="11"/>
      <color theme="1"/>
      <name val="Times New Roman"/>
      <family val="1"/>
      <charset val="186"/>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49" fontId="2" fillId="2" borderId="3" xfId="0" applyNumberFormat="1" applyFont="1" applyFill="1" applyBorder="1" applyAlignment="1">
      <alignment vertical="center" wrapText="1"/>
    </xf>
    <xf numFmtId="49" fontId="4" fillId="0" borderId="5" xfId="0" applyNumberFormat="1" applyFont="1" applyBorder="1" applyAlignment="1">
      <alignment vertical="center"/>
    </xf>
    <xf numFmtId="49" fontId="4" fillId="0" borderId="5" xfId="0" applyNumberFormat="1" applyFont="1" applyFill="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center" vertical="center"/>
    </xf>
    <xf numFmtId="49" fontId="4" fillId="2" borderId="5" xfId="0" applyNumberFormat="1" applyFont="1" applyFill="1" applyBorder="1" applyAlignment="1">
      <alignment vertical="center"/>
    </xf>
    <xf numFmtId="49" fontId="3" fillId="2" borderId="5" xfId="0" applyNumberFormat="1" applyFont="1" applyFill="1" applyBorder="1" applyAlignment="1">
      <alignment vertical="center" wrapText="1"/>
    </xf>
    <xf numFmtId="0" fontId="4" fillId="2" borderId="5" xfId="0" applyFont="1" applyFill="1" applyBorder="1" applyAlignment="1">
      <alignment vertical="center"/>
    </xf>
    <xf numFmtId="0" fontId="4" fillId="0" borderId="0" xfId="0" applyFont="1" applyAlignment="1">
      <alignment vertical="center"/>
    </xf>
    <xf numFmtId="0" fontId="4" fillId="0" borderId="5" xfId="0" applyFont="1" applyBorder="1" applyAlignment="1">
      <alignment horizontal="left" vertical="center" wrapText="1"/>
    </xf>
    <xf numFmtId="0" fontId="0" fillId="0" borderId="0" xfId="0" applyFill="1"/>
    <xf numFmtId="43" fontId="4" fillId="0" borderId="5" xfId="1" applyFont="1" applyBorder="1" applyAlignment="1">
      <alignment horizontal="center" vertical="center"/>
    </xf>
    <xf numFmtId="164" fontId="4" fillId="0" borderId="5"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43" fontId="4" fillId="0" borderId="5" xfId="0" applyNumberFormat="1" applyFont="1" applyBorder="1" applyAlignment="1">
      <alignment horizontal="center" vertical="center"/>
    </xf>
    <xf numFmtId="43" fontId="4" fillId="0" borderId="5" xfId="1" applyFont="1" applyFill="1" applyBorder="1" applyAlignment="1">
      <alignment horizontal="center" vertical="center"/>
    </xf>
    <xf numFmtId="43" fontId="4" fillId="0" borderId="5" xfId="0" applyNumberFormat="1" applyFont="1" applyFill="1" applyBorder="1" applyAlignment="1">
      <alignment horizontal="center" vertical="center"/>
    </xf>
    <xf numFmtId="43" fontId="3" fillId="2" borderId="5" xfId="1" applyFont="1" applyFill="1" applyBorder="1" applyAlignment="1">
      <alignment horizontal="center" vertical="center" wrapText="1"/>
    </xf>
    <xf numFmtId="49" fontId="4" fillId="0" borderId="1" xfId="0" applyNumberFormat="1" applyFont="1" applyFill="1" applyBorder="1" applyAlignment="1">
      <alignment vertical="center" wrapText="1"/>
    </xf>
    <xf numFmtId="164" fontId="4" fillId="0" borderId="3" xfId="1" applyNumberFormat="1" applyFont="1" applyFill="1" applyBorder="1" applyAlignment="1">
      <alignment horizontal="center" vertical="center"/>
    </xf>
    <xf numFmtId="43" fontId="4" fillId="0" borderId="4" xfId="1" applyFont="1" applyFill="1" applyBorder="1" applyAlignment="1">
      <alignment horizontal="center" vertical="center"/>
    </xf>
    <xf numFmtId="43" fontId="4" fillId="0" borderId="6" xfId="1" applyFont="1" applyBorder="1" applyAlignment="1">
      <alignment horizontal="center" vertical="center"/>
    </xf>
    <xf numFmtId="1" fontId="4" fillId="0" borderId="5" xfId="1" applyNumberFormat="1" applyFont="1" applyFill="1" applyBorder="1" applyAlignment="1">
      <alignment horizontal="center" vertical="center"/>
    </xf>
    <xf numFmtId="43" fontId="3" fillId="2" borderId="5" xfId="1" applyNumberFormat="1" applyFont="1" applyFill="1" applyBorder="1" applyAlignment="1">
      <alignment horizontal="center" vertical="center" wrapText="1"/>
    </xf>
    <xf numFmtId="0" fontId="5" fillId="0" borderId="7" xfId="0" applyFont="1" applyBorder="1" applyAlignment="1">
      <alignment horizontal="right" vertical="center" wrapText="1"/>
    </xf>
    <xf numFmtId="0" fontId="5" fillId="0" borderId="7" xfId="0" applyFont="1" applyBorder="1" applyAlignment="1">
      <alignment horizontal="right" vertical="center"/>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3" fontId="3" fillId="2" borderId="4" xfId="1" applyFont="1" applyFill="1" applyBorder="1" applyAlignment="1">
      <alignment horizontal="center" vertical="center" wrapText="1"/>
    </xf>
    <xf numFmtId="43" fontId="3" fillId="2" borderId="6"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colors>
    <mruColors>
      <color rgb="FF49F5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selection activeCell="E3" sqref="E3:E4"/>
    </sheetView>
  </sheetViews>
  <sheetFormatPr defaultRowHeight="36.75" customHeight="1" x14ac:dyDescent="0.25"/>
  <cols>
    <col min="1" max="1" width="2.85546875" customWidth="1"/>
    <col min="2" max="2" width="30.28515625" customWidth="1"/>
    <col min="3" max="3" width="26.28515625" customWidth="1"/>
    <col min="4" max="4" width="18.7109375" customWidth="1"/>
    <col min="5" max="5" width="18.28515625" customWidth="1"/>
    <col min="6" max="6" width="18.85546875" style="11" customWidth="1"/>
    <col min="7" max="7" width="19.28515625" style="11" customWidth="1"/>
    <col min="8" max="8" width="21.28515625" customWidth="1"/>
    <col min="9" max="9" width="21.140625" customWidth="1"/>
    <col min="10" max="10" width="51.28515625" customWidth="1"/>
  </cols>
  <sheetData>
    <row r="1" spans="1:10" ht="36.75" customHeight="1" x14ac:dyDescent="0.25">
      <c r="A1" s="25" t="s">
        <v>99</v>
      </c>
      <c r="B1" s="26"/>
      <c r="C1" s="26"/>
      <c r="D1" s="26"/>
      <c r="E1" s="26"/>
      <c r="F1" s="26"/>
      <c r="G1" s="26"/>
      <c r="H1" s="26"/>
      <c r="I1" s="26"/>
      <c r="J1" s="26"/>
    </row>
    <row r="2" spans="1:10" ht="15.75" x14ac:dyDescent="0.25">
      <c r="A2" s="27" t="s">
        <v>100</v>
      </c>
      <c r="B2" s="28"/>
      <c r="C2" s="28"/>
      <c r="D2" s="28"/>
      <c r="E2" s="28"/>
      <c r="F2" s="28"/>
      <c r="G2" s="28"/>
      <c r="H2" s="28"/>
      <c r="I2" s="28"/>
      <c r="J2" s="1"/>
    </row>
    <row r="3" spans="1:10" ht="36.75" customHeight="1" x14ac:dyDescent="0.25">
      <c r="A3" s="29" t="s">
        <v>0</v>
      </c>
      <c r="B3" s="29" t="s">
        <v>1</v>
      </c>
      <c r="C3" s="29" t="s">
        <v>77</v>
      </c>
      <c r="D3" s="31" t="s">
        <v>96</v>
      </c>
      <c r="E3" s="31" t="s">
        <v>95</v>
      </c>
      <c r="F3" s="31" t="s">
        <v>97</v>
      </c>
      <c r="G3" s="31" t="s">
        <v>98</v>
      </c>
      <c r="H3" s="24" t="s">
        <v>2</v>
      </c>
      <c r="I3" s="24" t="s">
        <v>3</v>
      </c>
      <c r="J3" s="24" t="s">
        <v>59</v>
      </c>
    </row>
    <row r="4" spans="1:10" ht="55.5" customHeight="1" x14ac:dyDescent="0.25">
      <c r="A4" s="30"/>
      <c r="B4" s="30"/>
      <c r="C4" s="30"/>
      <c r="D4" s="32"/>
      <c r="E4" s="32"/>
      <c r="F4" s="32"/>
      <c r="G4" s="32"/>
      <c r="H4" s="24"/>
      <c r="I4" s="24"/>
      <c r="J4" s="24"/>
    </row>
    <row r="5" spans="1:10" ht="85.5" customHeight="1" x14ac:dyDescent="0.25">
      <c r="A5" s="2" t="s">
        <v>4</v>
      </c>
      <c r="B5" s="3" t="s">
        <v>5</v>
      </c>
      <c r="C5" s="3" t="s">
        <v>74</v>
      </c>
      <c r="D5" s="12">
        <v>4136971.33</v>
      </c>
      <c r="E5" s="12">
        <v>3102728.5</v>
      </c>
      <c r="F5" s="13">
        <f>1808870+596175+1962897+2074349.91+1310175+953880.52+2736683.61+2578185+2397895.52</f>
        <v>16419111.559999999</v>
      </c>
      <c r="G5" s="14">
        <f>1618938+533576.4+1756792+1841921.33+1172606.61+742320.42+2441165.34+2307477+2146116.49</f>
        <v>14560913.590000002</v>
      </c>
      <c r="H5" s="15">
        <f t="shared" ref="H5:I32" si="0">D5+F5</f>
        <v>20556082.890000001</v>
      </c>
      <c r="I5" s="15">
        <f t="shared" si="0"/>
        <v>17663642.090000004</v>
      </c>
      <c r="J5" s="4" t="s">
        <v>92</v>
      </c>
    </row>
    <row r="6" spans="1:10" ht="39.75" customHeight="1" x14ac:dyDescent="0.25">
      <c r="A6" s="2" t="s">
        <v>6</v>
      </c>
      <c r="B6" s="3" t="s">
        <v>7</v>
      </c>
      <c r="C6" s="3" t="s">
        <v>61</v>
      </c>
      <c r="D6" s="12">
        <v>4634801.45</v>
      </c>
      <c r="E6" s="12">
        <v>3476101.45</v>
      </c>
      <c r="F6" s="13">
        <v>14228324</v>
      </c>
      <c r="G6" s="14">
        <v>11278210</v>
      </c>
      <c r="H6" s="15">
        <f t="shared" si="0"/>
        <v>18863125.449999999</v>
      </c>
      <c r="I6" s="15">
        <f t="shared" si="0"/>
        <v>14754311.449999999</v>
      </c>
      <c r="J6" s="4" t="s">
        <v>89</v>
      </c>
    </row>
    <row r="7" spans="1:10" ht="158.25" customHeight="1" x14ac:dyDescent="0.25">
      <c r="A7" s="2" t="s">
        <v>8</v>
      </c>
      <c r="B7" s="3" t="s">
        <v>9</v>
      </c>
      <c r="C7" s="3" t="s">
        <v>76</v>
      </c>
      <c r="D7" s="12">
        <v>4262753.2</v>
      </c>
      <c r="E7" s="12">
        <v>3197064.9</v>
      </c>
      <c r="F7" s="13">
        <f>20990+3911899.35+2066741.17+7873000.34</f>
        <v>13872630.859999999</v>
      </c>
      <c r="G7" s="14">
        <f>18786+3496628.67+1849733.36+7034205.68</f>
        <v>12399353.710000001</v>
      </c>
      <c r="H7" s="15">
        <f t="shared" si="0"/>
        <v>18135384.059999999</v>
      </c>
      <c r="I7" s="15">
        <f t="shared" si="0"/>
        <v>15596418.610000001</v>
      </c>
      <c r="J7" s="4" t="s">
        <v>90</v>
      </c>
    </row>
    <row r="8" spans="1:10" ht="25.5" x14ac:dyDescent="0.25">
      <c r="A8" s="2" t="s">
        <v>10</v>
      </c>
      <c r="B8" s="3" t="s">
        <v>11</v>
      </c>
      <c r="C8" s="3" t="s">
        <v>63</v>
      </c>
      <c r="D8" s="12">
        <v>5018677.5</v>
      </c>
      <c r="E8" s="12">
        <v>3764008.13</v>
      </c>
      <c r="F8" s="13">
        <v>5452065</v>
      </c>
      <c r="G8" s="14">
        <v>4836391</v>
      </c>
      <c r="H8" s="15">
        <f t="shared" si="0"/>
        <v>10470742.5</v>
      </c>
      <c r="I8" s="15">
        <f t="shared" si="0"/>
        <v>8600399.129999999</v>
      </c>
      <c r="J8" s="5" t="s">
        <v>12</v>
      </c>
    </row>
    <row r="9" spans="1:10" ht="25.5" x14ac:dyDescent="0.25">
      <c r="A9" s="2" t="s">
        <v>13</v>
      </c>
      <c r="B9" s="3" t="s">
        <v>14</v>
      </c>
      <c r="C9" s="3" t="s">
        <v>78</v>
      </c>
      <c r="D9" s="12">
        <v>1672224.05</v>
      </c>
      <c r="E9" s="12">
        <v>1254168.03</v>
      </c>
      <c r="F9" s="13">
        <v>7673754.0899999999</v>
      </c>
      <c r="G9" s="14">
        <v>6851406</v>
      </c>
      <c r="H9" s="15">
        <f t="shared" si="0"/>
        <v>9345978.1400000006</v>
      </c>
      <c r="I9" s="15">
        <f t="shared" si="0"/>
        <v>8105574.0300000003</v>
      </c>
      <c r="J9" s="5" t="s">
        <v>12</v>
      </c>
    </row>
    <row r="10" spans="1:10" ht="25.5" x14ac:dyDescent="0.25">
      <c r="A10" s="2" t="s">
        <v>15</v>
      </c>
      <c r="B10" s="3" t="s">
        <v>16</v>
      </c>
      <c r="C10" s="3" t="s">
        <v>80</v>
      </c>
      <c r="D10" s="12">
        <v>4537025.97</v>
      </c>
      <c r="E10" s="12">
        <v>3348223.69</v>
      </c>
      <c r="F10" s="13">
        <v>3480202</v>
      </c>
      <c r="G10" s="14">
        <v>3100546</v>
      </c>
      <c r="H10" s="15">
        <f t="shared" si="0"/>
        <v>8017227.9699999997</v>
      </c>
      <c r="I10" s="15">
        <f t="shared" si="0"/>
        <v>6448769.6899999995</v>
      </c>
      <c r="J10" s="5" t="s">
        <v>12</v>
      </c>
    </row>
    <row r="11" spans="1:10" ht="20.25" customHeight="1" x14ac:dyDescent="0.25">
      <c r="A11" s="2" t="s">
        <v>17</v>
      </c>
      <c r="B11" s="3" t="s">
        <v>18</v>
      </c>
      <c r="C11" s="3" t="s">
        <v>73</v>
      </c>
      <c r="D11" s="16">
        <f>1585079.2</f>
        <v>1585079.2</v>
      </c>
      <c r="E11" s="16">
        <f>1188809.4</f>
        <v>1188809.3999999999</v>
      </c>
      <c r="F11" s="13">
        <f>3993933+1236185.29</f>
        <v>5230118.29</v>
      </c>
      <c r="G11" s="14">
        <f>3561270.2+1103667.49</f>
        <v>4664937.6900000004</v>
      </c>
      <c r="H11" s="17">
        <f t="shared" si="0"/>
        <v>6815197.4900000002</v>
      </c>
      <c r="I11" s="17">
        <f t="shared" si="0"/>
        <v>5853747.0899999999</v>
      </c>
      <c r="J11" s="5" t="s">
        <v>12</v>
      </c>
    </row>
    <row r="12" spans="1:10" ht="38.25" x14ac:dyDescent="0.25">
      <c r="A12" s="2" t="s">
        <v>19</v>
      </c>
      <c r="B12" s="3" t="s">
        <v>20</v>
      </c>
      <c r="C12" s="3" t="s">
        <v>75</v>
      </c>
      <c r="D12" s="12">
        <v>749881.9</v>
      </c>
      <c r="E12" s="12">
        <v>562411.43000000005</v>
      </c>
      <c r="F12" s="13">
        <v>5701638</v>
      </c>
      <c r="G12" s="14">
        <v>5085645</v>
      </c>
      <c r="H12" s="15">
        <f t="shared" si="0"/>
        <v>6451519.9000000004</v>
      </c>
      <c r="I12" s="15">
        <f t="shared" si="0"/>
        <v>5648056.4299999997</v>
      </c>
      <c r="J12" s="4" t="s">
        <v>91</v>
      </c>
    </row>
    <row r="13" spans="1:10" ht="25.5" x14ac:dyDescent="0.25">
      <c r="A13" s="2" t="s">
        <v>21</v>
      </c>
      <c r="B13" s="3" t="s">
        <v>22</v>
      </c>
      <c r="C13" s="3" t="s">
        <v>84</v>
      </c>
      <c r="D13" s="12">
        <v>1290402.45</v>
      </c>
      <c r="E13" s="12">
        <v>967801.83</v>
      </c>
      <c r="F13" s="13">
        <v>3290187.85</v>
      </c>
      <c r="G13" s="14">
        <v>2936662</v>
      </c>
      <c r="H13" s="15">
        <f t="shared" si="0"/>
        <v>4580590.3</v>
      </c>
      <c r="I13" s="15">
        <f t="shared" si="0"/>
        <v>3904463.83</v>
      </c>
      <c r="J13" s="5" t="s">
        <v>12</v>
      </c>
    </row>
    <row r="14" spans="1:10" ht="25.5" x14ac:dyDescent="0.25">
      <c r="A14" s="2" t="s">
        <v>23</v>
      </c>
      <c r="B14" s="3" t="s">
        <v>24</v>
      </c>
      <c r="C14" s="3" t="s">
        <v>67</v>
      </c>
      <c r="D14" s="12">
        <v>1532432.94</v>
      </c>
      <c r="E14" s="12">
        <v>1149324.71</v>
      </c>
      <c r="F14" s="13">
        <v>3046570.22</v>
      </c>
      <c r="G14" s="14">
        <v>2715773</v>
      </c>
      <c r="H14" s="15">
        <f t="shared" si="0"/>
        <v>4579003.16</v>
      </c>
      <c r="I14" s="15">
        <f t="shared" si="0"/>
        <v>3865097.71</v>
      </c>
      <c r="J14" s="5" t="s">
        <v>12</v>
      </c>
    </row>
    <row r="15" spans="1:10" ht="25.5" x14ac:dyDescent="0.25">
      <c r="A15" s="2" t="s">
        <v>25</v>
      </c>
      <c r="B15" s="3" t="s">
        <v>26</v>
      </c>
      <c r="C15" s="3" t="s">
        <v>68</v>
      </c>
      <c r="D15" s="12">
        <v>783148.64</v>
      </c>
      <c r="E15" s="12">
        <v>587361.48</v>
      </c>
      <c r="F15" s="13">
        <v>2541081.88</v>
      </c>
      <c r="G15" s="14">
        <v>2272383</v>
      </c>
      <c r="H15" s="15">
        <f t="shared" si="0"/>
        <v>3324230.52</v>
      </c>
      <c r="I15" s="15">
        <f t="shared" si="0"/>
        <v>2859744.48</v>
      </c>
      <c r="J15" s="5" t="s">
        <v>12</v>
      </c>
    </row>
    <row r="16" spans="1:10" ht="26.25" customHeight="1" x14ac:dyDescent="0.25">
      <c r="A16" s="2" t="s">
        <v>27</v>
      </c>
      <c r="B16" s="3" t="s">
        <v>28</v>
      </c>
      <c r="C16" s="3" t="s">
        <v>72</v>
      </c>
      <c r="D16" s="12">
        <v>1670168.35</v>
      </c>
      <c r="E16" s="12">
        <v>1252626.6200000001</v>
      </c>
      <c r="F16" s="13">
        <v>1153368.45</v>
      </c>
      <c r="G16" s="14">
        <v>1032265</v>
      </c>
      <c r="H16" s="15">
        <f t="shared" si="0"/>
        <v>2823536.8</v>
      </c>
      <c r="I16" s="15">
        <f t="shared" si="0"/>
        <v>2284891.62</v>
      </c>
      <c r="J16" s="5" t="s">
        <v>12</v>
      </c>
    </row>
    <row r="17" spans="1:10" ht="15" x14ac:dyDescent="0.25">
      <c r="A17" s="2" t="s">
        <v>29</v>
      </c>
      <c r="B17" s="3" t="s">
        <v>30</v>
      </c>
      <c r="C17" s="3" t="s">
        <v>60</v>
      </c>
      <c r="D17" s="12">
        <v>819574.16</v>
      </c>
      <c r="E17" s="12">
        <v>614680.62</v>
      </c>
      <c r="F17" s="13">
        <v>1858687.04</v>
      </c>
      <c r="G17" s="14">
        <v>1641363</v>
      </c>
      <c r="H17" s="15">
        <f t="shared" si="0"/>
        <v>2678261.2000000002</v>
      </c>
      <c r="I17" s="15">
        <f t="shared" si="0"/>
        <v>2256043.62</v>
      </c>
      <c r="J17" s="5" t="s">
        <v>12</v>
      </c>
    </row>
    <row r="18" spans="1:10" ht="114.75" x14ac:dyDescent="0.25">
      <c r="A18" s="2" t="s">
        <v>31</v>
      </c>
      <c r="B18" s="3" t="s">
        <v>93</v>
      </c>
      <c r="C18" s="3" t="s">
        <v>66</v>
      </c>
      <c r="D18" s="12">
        <v>414055.7</v>
      </c>
      <c r="E18" s="12">
        <v>310541.77</v>
      </c>
      <c r="F18" s="13">
        <v>1408094</v>
      </c>
      <c r="G18" s="14">
        <v>1245488</v>
      </c>
      <c r="H18" s="15">
        <f t="shared" si="0"/>
        <v>1822149.7</v>
      </c>
      <c r="I18" s="15">
        <f t="shared" si="0"/>
        <v>1556029.77</v>
      </c>
      <c r="J18" s="10" t="s">
        <v>94</v>
      </c>
    </row>
    <row r="19" spans="1:10" ht="18.75" customHeight="1" x14ac:dyDescent="0.25">
      <c r="A19" s="2" t="s">
        <v>32</v>
      </c>
      <c r="B19" s="3" t="s">
        <v>33</v>
      </c>
      <c r="C19" s="3" t="s">
        <v>82</v>
      </c>
      <c r="D19" s="12">
        <v>1165508.45</v>
      </c>
      <c r="E19" s="12">
        <v>874131.34</v>
      </c>
      <c r="F19" s="13">
        <v>609323.37</v>
      </c>
      <c r="G19" s="14">
        <v>543607</v>
      </c>
      <c r="H19" s="15">
        <f t="shared" si="0"/>
        <v>1774831.8199999998</v>
      </c>
      <c r="I19" s="15">
        <f t="shared" si="0"/>
        <v>1417738.3399999999</v>
      </c>
      <c r="J19" s="5" t="s">
        <v>12</v>
      </c>
    </row>
    <row r="20" spans="1:10" ht="25.5" x14ac:dyDescent="0.25">
      <c r="A20" s="2" t="s">
        <v>34</v>
      </c>
      <c r="B20" s="3" t="s">
        <v>35</v>
      </c>
      <c r="C20" s="3" t="s">
        <v>86</v>
      </c>
      <c r="D20" s="12">
        <v>906625.46</v>
      </c>
      <c r="E20" s="12">
        <v>679969.81</v>
      </c>
      <c r="F20" s="13">
        <v>302776.06</v>
      </c>
      <c r="G20" s="14">
        <v>239673</v>
      </c>
      <c r="H20" s="15">
        <f t="shared" si="0"/>
        <v>1209401.52</v>
      </c>
      <c r="I20" s="15">
        <f t="shared" si="0"/>
        <v>919642.81</v>
      </c>
      <c r="J20" s="5" t="s">
        <v>12</v>
      </c>
    </row>
    <row r="21" spans="1:10" ht="15" x14ac:dyDescent="0.25">
      <c r="A21" s="2" t="s">
        <v>36</v>
      </c>
      <c r="B21" s="3" t="s">
        <v>37</v>
      </c>
      <c r="C21" s="3" t="s">
        <v>61</v>
      </c>
      <c r="D21" s="12">
        <v>664281.93000000005</v>
      </c>
      <c r="E21" s="12">
        <v>498211.45</v>
      </c>
      <c r="F21" s="13">
        <v>457122.96</v>
      </c>
      <c r="G21" s="14">
        <v>408542</v>
      </c>
      <c r="H21" s="15">
        <f t="shared" si="0"/>
        <v>1121404.8900000001</v>
      </c>
      <c r="I21" s="15">
        <f t="shared" si="0"/>
        <v>906753.45</v>
      </c>
      <c r="J21" s="5" t="s">
        <v>12</v>
      </c>
    </row>
    <row r="22" spans="1:10" ht="89.25" x14ac:dyDescent="0.25">
      <c r="A22" s="2" t="s">
        <v>38</v>
      </c>
      <c r="B22" s="3" t="s">
        <v>57</v>
      </c>
      <c r="C22" s="3" t="s">
        <v>69</v>
      </c>
      <c r="D22" s="21">
        <v>180704.72</v>
      </c>
      <c r="E22" s="21">
        <v>135528.54</v>
      </c>
      <c r="F22" s="13">
        <v>1048556</v>
      </c>
      <c r="G22" s="14">
        <v>930898</v>
      </c>
      <c r="H22" s="17">
        <f t="shared" si="0"/>
        <v>1229260.72</v>
      </c>
      <c r="I22" s="17">
        <f t="shared" si="0"/>
        <v>1066426.54</v>
      </c>
      <c r="J22" s="10" t="s">
        <v>58</v>
      </c>
    </row>
    <row r="23" spans="1:10" ht="25.5" x14ac:dyDescent="0.25">
      <c r="A23" s="2" t="s">
        <v>39</v>
      </c>
      <c r="B23" s="3" t="s">
        <v>40</v>
      </c>
      <c r="C23" s="19" t="s">
        <v>64</v>
      </c>
      <c r="D23" s="23">
        <v>0</v>
      </c>
      <c r="E23" s="23">
        <v>0</v>
      </c>
      <c r="F23" s="20">
        <v>1022484</v>
      </c>
      <c r="G23" s="14">
        <v>911204</v>
      </c>
      <c r="H23" s="15">
        <f t="shared" si="0"/>
        <v>1022484</v>
      </c>
      <c r="I23" s="15">
        <f t="shared" si="0"/>
        <v>911204</v>
      </c>
      <c r="J23" s="5" t="s">
        <v>12</v>
      </c>
    </row>
    <row r="24" spans="1:10" ht="25.5" x14ac:dyDescent="0.25">
      <c r="A24" s="2" t="s">
        <v>87</v>
      </c>
      <c r="B24" s="3" t="s">
        <v>41</v>
      </c>
      <c r="C24" s="19" t="s">
        <v>79</v>
      </c>
      <c r="D24" s="23">
        <v>0</v>
      </c>
      <c r="E24" s="23">
        <v>0</v>
      </c>
      <c r="F24" s="20">
        <v>657107.79</v>
      </c>
      <c r="G24" s="14">
        <v>578396</v>
      </c>
      <c r="H24" s="15">
        <f t="shared" si="0"/>
        <v>657107.79</v>
      </c>
      <c r="I24" s="15">
        <f t="shared" si="0"/>
        <v>578396</v>
      </c>
      <c r="J24" s="5" t="s">
        <v>12</v>
      </c>
    </row>
    <row r="25" spans="1:10" ht="25.5" x14ac:dyDescent="0.25">
      <c r="A25" s="2" t="s">
        <v>88</v>
      </c>
      <c r="B25" s="3" t="s">
        <v>43</v>
      </c>
      <c r="C25" s="19" t="s">
        <v>85</v>
      </c>
      <c r="D25" s="23">
        <v>0</v>
      </c>
      <c r="E25" s="23">
        <v>0</v>
      </c>
      <c r="F25" s="20">
        <v>584686.93999999994</v>
      </c>
      <c r="G25" s="14">
        <v>520315</v>
      </c>
      <c r="H25" s="15">
        <f t="shared" si="0"/>
        <v>584686.93999999994</v>
      </c>
      <c r="I25" s="15">
        <f t="shared" si="0"/>
        <v>520315</v>
      </c>
      <c r="J25" s="5" t="s">
        <v>12</v>
      </c>
    </row>
    <row r="26" spans="1:10" ht="30" customHeight="1" x14ac:dyDescent="0.25">
      <c r="A26" s="2" t="s">
        <v>42</v>
      </c>
      <c r="B26" s="3" t="s">
        <v>45</v>
      </c>
      <c r="C26" s="19" t="s">
        <v>70</v>
      </c>
      <c r="D26" s="23">
        <v>0</v>
      </c>
      <c r="E26" s="23">
        <v>0</v>
      </c>
      <c r="F26" s="20">
        <v>388970</v>
      </c>
      <c r="G26" s="14">
        <v>344487</v>
      </c>
      <c r="H26" s="15">
        <f t="shared" si="0"/>
        <v>388970</v>
      </c>
      <c r="I26" s="15">
        <f t="shared" si="0"/>
        <v>344487</v>
      </c>
      <c r="J26" s="5" t="s">
        <v>12</v>
      </c>
    </row>
    <row r="27" spans="1:10" ht="27" customHeight="1" x14ac:dyDescent="0.25">
      <c r="A27" s="2" t="s">
        <v>44</v>
      </c>
      <c r="B27" s="3" t="s">
        <v>47</v>
      </c>
      <c r="C27" s="19" t="s">
        <v>71</v>
      </c>
      <c r="D27" s="23">
        <v>0</v>
      </c>
      <c r="E27" s="23">
        <v>0</v>
      </c>
      <c r="F27" s="20">
        <v>346101</v>
      </c>
      <c r="G27" s="14">
        <v>305906</v>
      </c>
      <c r="H27" s="15">
        <f t="shared" si="0"/>
        <v>346101</v>
      </c>
      <c r="I27" s="15">
        <f t="shared" si="0"/>
        <v>305906</v>
      </c>
      <c r="J27" s="5" t="s">
        <v>12</v>
      </c>
    </row>
    <row r="28" spans="1:10" ht="25.5" x14ac:dyDescent="0.25">
      <c r="A28" s="2" t="s">
        <v>46</v>
      </c>
      <c r="B28" s="3" t="s">
        <v>49</v>
      </c>
      <c r="C28" s="19" t="s">
        <v>81</v>
      </c>
      <c r="D28" s="23">
        <v>0</v>
      </c>
      <c r="E28" s="23">
        <v>0</v>
      </c>
      <c r="F28" s="20">
        <v>60541</v>
      </c>
      <c r="G28" s="14">
        <v>54184</v>
      </c>
      <c r="H28" s="15">
        <f t="shared" si="0"/>
        <v>60541</v>
      </c>
      <c r="I28" s="15">
        <f t="shared" si="0"/>
        <v>54184</v>
      </c>
      <c r="J28" s="5" t="s">
        <v>12</v>
      </c>
    </row>
    <row r="29" spans="1:10" ht="25.5" x14ac:dyDescent="0.25">
      <c r="A29" s="2" t="s">
        <v>48</v>
      </c>
      <c r="B29" s="3" t="s">
        <v>51</v>
      </c>
      <c r="C29" s="19" t="s">
        <v>81</v>
      </c>
      <c r="D29" s="23">
        <v>0</v>
      </c>
      <c r="E29" s="23">
        <v>0</v>
      </c>
      <c r="F29" s="20">
        <v>215104.07</v>
      </c>
      <c r="G29" s="14">
        <v>192518</v>
      </c>
      <c r="H29" s="15">
        <f t="shared" si="0"/>
        <v>215104.07</v>
      </c>
      <c r="I29" s="15">
        <f t="shared" si="0"/>
        <v>192518</v>
      </c>
      <c r="J29" s="5" t="s">
        <v>12</v>
      </c>
    </row>
    <row r="30" spans="1:10" ht="25.5" x14ac:dyDescent="0.25">
      <c r="A30" s="2" t="s">
        <v>50</v>
      </c>
      <c r="B30" s="3" t="s">
        <v>53</v>
      </c>
      <c r="C30" s="19" t="s">
        <v>83</v>
      </c>
      <c r="D30" s="23">
        <v>0</v>
      </c>
      <c r="E30" s="23">
        <v>0</v>
      </c>
      <c r="F30" s="20">
        <v>188102.2</v>
      </c>
      <c r="G30" s="14">
        <v>168351</v>
      </c>
      <c r="H30" s="15">
        <f t="shared" si="0"/>
        <v>188102.2</v>
      </c>
      <c r="I30" s="15">
        <f t="shared" si="0"/>
        <v>168351</v>
      </c>
      <c r="J30" s="5" t="s">
        <v>12</v>
      </c>
    </row>
    <row r="31" spans="1:10" ht="25.5" x14ac:dyDescent="0.25">
      <c r="A31" s="2" t="s">
        <v>52</v>
      </c>
      <c r="B31" s="3" t="s">
        <v>55</v>
      </c>
      <c r="C31" s="19" t="s">
        <v>65</v>
      </c>
      <c r="D31" s="23">
        <v>0</v>
      </c>
      <c r="E31" s="23">
        <v>0</v>
      </c>
      <c r="F31" s="20">
        <v>122292</v>
      </c>
      <c r="G31" s="14">
        <v>109453</v>
      </c>
      <c r="H31" s="15">
        <f t="shared" si="0"/>
        <v>122292</v>
      </c>
      <c r="I31" s="15">
        <f t="shared" si="0"/>
        <v>109453</v>
      </c>
      <c r="J31" s="5" t="s">
        <v>12</v>
      </c>
    </row>
    <row r="32" spans="1:10" ht="25.5" x14ac:dyDescent="0.25">
      <c r="A32" s="2" t="s">
        <v>54</v>
      </c>
      <c r="B32" s="3" t="s">
        <v>56</v>
      </c>
      <c r="C32" s="3" t="s">
        <v>62</v>
      </c>
      <c r="D32" s="22">
        <v>63408.86</v>
      </c>
      <c r="E32" s="22">
        <v>47556.639999999999</v>
      </c>
      <c r="F32" s="23">
        <v>0</v>
      </c>
      <c r="G32" s="23">
        <v>0</v>
      </c>
      <c r="H32" s="15">
        <f t="shared" si="0"/>
        <v>63408.86</v>
      </c>
      <c r="I32" s="15">
        <f t="shared" si="0"/>
        <v>47556.639999999999</v>
      </c>
      <c r="J32" s="5" t="s">
        <v>12</v>
      </c>
    </row>
    <row r="33" spans="1:10" s="9" customFormat="1" ht="12.75" x14ac:dyDescent="0.25">
      <c r="A33" s="6"/>
      <c r="B33" s="7"/>
      <c r="C33" s="7"/>
      <c r="D33" s="18">
        <f t="shared" ref="D33:I33" si="1">SUM(D5:D32)</f>
        <v>36087726.259999998</v>
      </c>
      <c r="E33" s="18">
        <f t="shared" si="1"/>
        <v>27011250.339999996</v>
      </c>
      <c r="F33" s="18">
        <f t="shared" si="1"/>
        <v>91359000.63000001</v>
      </c>
      <c r="G33" s="18">
        <f>SUM(G5:G32)</f>
        <v>79928870.99000001</v>
      </c>
      <c r="H33" s="18">
        <f t="shared" si="1"/>
        <v>127446726.88999999</v>
      </c>
      <c r="I33" s="18">
        <f t="shared" si="1"/>
        <v>106940121.33000003</v>
      </c>
      <c r="J33" s="8"/>
    </row>
  </sheetData>
  <mergeCells count="12">
    <mergeCell ref="J3:J4"/>
    <mergeCell ref="A1:J1"/>
    <mergeCell ref="A2:I2"/>
    <mergeCell ref="A3:A4"/>
    <mergeCell ref="B3:B4"/>
    <mergeCell ref="D3:D4"/>
    <mergeCell ref="E3:E4"/>
    <mergeCell ref="F3:F4"/>
    <mergeCell ref="G3:G4"/>
    <mergeCell ref="H3:H4"/>
    <mergeCell ref="I3:I4"/>
    <mergeCell ref="C3:C4"/>
  </mergeCells>
  <pageMargins left="0.23622047244094491" right="0.23622047244094491" top="0.23622047244094491" bottom="0.23622047244094491"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2.5.2. un 2.1.1.3.1. 1.kārta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"Par pētniecības un inovācijas infrastruktūras un pētnieciskās darbības koncentrācijas teritoriālo kartējumu" 6.pielikums</dc:title>
  <dc:creator/>
  <cp:lastModifiedBy/>
  <dcterms:created xsi:type="dcterms:W3CDTF">2006-09-16T00:00:00Z</dcterms:created>
  <dcterms:modified xsi:type="dcterms:W3CDTF">2016-07-01T08:00:51Z</dcterms:modified>
</cp:coreProperties>
</file>