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5440" windowHeight="14370"/>
  </bookViews>
  <sheets>
    <sheet name="Lapa1" sheetId="1" r:id="rId1"/>
    <sheet name="Lapa2" sheetId="2" r:id="rId2"/>
    <sheet name="Lapa3" sheetId="3" r:id="rId3"/>
  </sheets>
  <calcPr calcId="125725"/>
</workbook>
</file>

<file path=xl/calcChain.xml><?xml version="1.0" encoding="utf-8"?>
<calcChain xmlns="http://schemas.openxmlformats.org/spreadsheetml/2006/main">
  <c r="F34" i="1"/>
  <c r="F36"/>
  <c r="F32"/>
  <c r="F21" l="1"/>
  <c r="F20" l="1"/>
  <c r="F22"/>
  <c r="F11"/>
  <c r="F25"/>
  <c r="F26"/>
  <c r="F27"/>
  <c r="F28"/>
  <c r="F9"/>
  <c r="F8" s="1"/>
  <c r="F31" l="1"/>
  <c r="F7"/>
  <c r="F24"/>
  <c r="F19"/>
  <c r="F18" l="1"/>
  <c r="F41" s="1"/>
</calcChain>
</file>

<file path=xl/sharedStrings.xml><?xml version="1.0" encoding="utf-8"?>
<sst xmlns="http://schemas.openxmlformats.org/spreadsheetml/2006/main" count="54" uniqueCount="50">
  <si>
    <t>Nr.p.k.</t>
  </si>
  <si>
    <t>Darba nosaukums</t>
  </si>
  <si>
    <t>Mērvienība</t>
  </si>
  <si>
    <t>Daudzums</t>
  </si>
  <si>
    <t>Vienības izmaksas</t>
  </si>
  <si>
    <t>Rīgas vēstures un kuģniecības muzejs</t>
  </si>
  <si>
    <t>Neatliekamo ārkārtas darbu tāme 2017.gadā</t>
  </si>
  <si>
    <t>m</t>
  </si>
  <si>
    <r>
      <t xml:space="preserve">Kopā, </t>
    </r>
    <r>
      <rPr>
        <b/>
        <i/>
        <sz val="10"/>
        <rFont val="Times New Roman"/>
        <family val="1"/>
        <charset val="186"/>
      </rPr>
      <t>euro</t>
    </r>
  </si>
  <si>
    <t>Būvlaukuma ierīkošana un uzturēšana</t>
  </si>
  <si>
    <t>Būvlaukuma ierīkošana un uzturēšana (aptuveni 6 mēn.)</t>
  </si>
  <si>
    <t>mēn.</t>
  </si>
  <si>
    <t>Vispārējie celtniecības/pārbūves darbi</t>
  </si>
  <si>
    <t>Pārējie izdevumi</t>
  </si>
  <si>
    <t>infrastruktūras u.c. valsts un pašvaldības nodevas</t>
  </si>
  <si>
    <t>būvuzraudzība 2,5%</t>
  </si>
  <si>
    <t>būvprojekta autoruzraudzība 2%</t>
  </si>
  <si>
    <t>projekta pasūtītāja rezerve 10%</t>
  </si>
  <si>
    <t>VAS "Valsts nekustamie īpašumi"projektu vadība</t>
  </si>
  <si>
    <t>PVN  21%</t>
  </si>
  <si>
    <t>Rundāles pils muzejs</t>
  </si>
  <si>
    <t>Muzeja kompleksa elektrības pievadu kabeļu nomaiņa</t>
  </si>
  <si>
    <t>Būvdarbi</t>
  </si>
  <si>
    <t>Rietumu puses Staļļu ēkas jumta seguma nomaiņai</t>
  </si>
  <si>
    <t>Pieskaitāmās izmaksas</t>
  </si>
  <si>
    <t>Jumta seguma nomaiņas darbi</t>
  </si>
  <si>
    <t>Čuguna ūdensvada cauruļu nomaiņa (no Hidrofora ēkas līdz Austrumu puses tiltiņam)</t>
  </si>
  <si>
    <t>Ūdensvada izbūve ar tranšeju metodi</t>
  </si>
  <si>
    <t>Jaunā ūdensvada pārvienošana</t>
  </si>
  <si>
    <t>Zālāja/grunts atjaunošana</t>
  </si>
  <si>
    <t>Kontrolakas montāža</t>
  </si>
  <si>
    <t>gab.</t>
  </si>
  <si>
    <t>kompl.</t>
  </si>
  <si>
    <t>Darba devēja sociālais nodoklis, 23,59%</t>
  </si>
  <si>
    <t>Materiālu piegāde, sacelšana uz jumta</t>
  </si>
  <si>
    <t>Palīgmateriāli: tenti, naglas skrūve utml.</t>
  </si>
  <si>
    <t>Plānotā peļņa</t>
  </si>
  <si>
    <t>Palīgdarbi, apkārtnes uzkopšana,būvgružu savākšana, tenta ieklāšana</t>
  </si>
  <si>
    <t>Sastatņu īre, piegāde un montāža/demontāža ēkai</t>
  </si>
  <si>
    <t>Būvgružu izveššanas izmaksas</t>
  </si>
  <si>
    <t>Rietumu puses Staļļu ēkas jumta seguma nomaiņas projektēšana</t>
  </si>
  <si>
    <t>Staļļu kompleksa ēku iekšējo inženiertīklu projektēšana</t>
  </si>
  <si>
    <t>Izmaksas kopā:</t>
  </si>
  <si>
    <t>Pielikums 
Ministru kabineta 
2017.gada _.___________ 
rīkojuma Nr. ______ 
projekta anotācijai</t>
  </si>
  <si>
    <t>Kultūras ministre</t>
  </si>
  <si>
    <t>Vīza: Valsts sekretārs</t>
  </si>
  <si>
    <t>D.Melbārde</t>
  </si>
  <si>
    <t>S.Voldiņš</t>
  </si>
  <si>
    <t>Bula 67330257</t>
  </si>
  <si>
    <t>Inara.Bula@km.gov.lv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</si>
</sst>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0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u/>
      <sz val="11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2"/>
      <color theme="1"/>
      <name val="Times New Roman"/>
      <family val="1"/>
      <charset val="186"/>
    </font>
    <font>
      <u/>
      <sz val="11"/>
      <color theme="10"/>
      <name val="Calibri"/>
      <family val="2"/>
      <charset val="186"/>
    </font>
    <font>
      <sz val="10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0" fillId="0" borderId="0" xfId="0"/>
    <xf numFmtId="0" fontId="4" fillId="3" borderId="3" xfId="0" applyFont="1" applyFill="1" applyBorder="1"/>
    <xf numFmtId="0" fontId="2" fillId="0" borderId="5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right" wrapText="1"/>
    </xf>
    <xf numFmtId="0" fontId="2" fillId="0" borderId="6" xfId="0" applyFont="1" applyBorder="1" applyAlignment="1">
      <alignment horizontal="center"/>
    </xf>
    <xf numFmtId="4" fontId="2" fillId="0" borderId="7" xfId="0" applyNumberFormat="1" applyFont="1" applyBorder="1"/>
    <xf numFmtId="0" fontId="2" fillId="0" borderId="6" xfId="0" applyFont="1" applyBorder="1" applyAlignment="1">
      <alignment horizontal="right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7" fillId="3" borderId="2" xfId="0" applyFont="1" applyFill="1" applyBorder="1"/>
    <xf numFmtId="0" fontId="7" fillId="4" borderId="6" xfId="0" applyFont="1" applyFill="1" applyBorder="1"/>
    <xf numFmtId="0" fontId="2" fillId="4" borderId="6" xfId="0" applyFont="1" applyFill="1" applyBorder="1" applyAlignment="1">
      <alignment horizontal="center"/>
    </xf>
    <xf numFmtId="0" fontId="2" fillId="4" borderId="6" xfId="0" applyFont="1" applyFill="1" applyBorder="1"/>
    <xf numFmtId="4" fontId="7" fillId="4" borderId="7" xfId="0" applyNumberFormat="1" applyFont="1" applyFill="1" applyBorder="1"/>
    <xf numFmtId="4" fontId="0" fillId="0" borderId="0" xfId="0" applyNumberFormat="1"/>
    <xf numFmtId="0" fontId="7" fillId="4" borderId="5" xfId="0" applyFont="1" applyFill="1" applyBorder="1"/>
    <xf numFmtId="4" fontId="7" fillId="3" borderId="4" xfId="0" applyNumberFormat="1" applyFont="1" applyFill="1" applyBorder="1"/>
    <xf numFmtId="0" fontId="2" fillId="0" borderId="6" xfId="0" applyFont="1" applyBorder="1" applyAlignment="1">
      <alignment horizontal="center" wrapText="1"/>
    </xf>
    <xf numFmtId="0" fontId="2" fillId="0" borderId="9" xfId="0" applyFont="1" applyBorder="1" applyAlignment="1">
      <alignment horizontal="right"/>
    </xf>
    <xf numFmtId="0" fontId="0" fillId="0" borderId="0" xfId="0"/>
    <xf numFmtId="0" fontId="2" fillId="0" borderId="8" xfId="0" applyFont="1" applyBorder="1"/>
    <xf numFmtId="0" fontId="0" fillId="0" borderId="0" xfId="0"/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4" fontId="2" fillId="0" borderId="10" xfId="0" applyNumberFormat="1" applyFont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horizontal="right"/>
    </xf>
    <xf numFmtId="4" fontId="5" fillId="2" borderId="1" xfId="0" applyNumberFormat="1" applyFont="1" applyFill="1" applyBorder="1"/>
    <xf numFmtId="4" fontId="3" fillId="4" borderId="7" xfId="0" applyNumberFormat="1" applyFont="1" applyFill="1" applyBorder="1"/>
    <xf numFmtId="0" fontId="0" fillId="0" borderId="0" xfId="0" applyFont="1" applyAlignment="1">
      <alignment horizontal="justify"/>
    </xf>
    <xf numFmtId="0" fontId="9" fillId="0" borderId="0" xfId="0" applyFont="1"/>
    <xf numFmtId="0" fontId="0" fillId="0" borderId="0" xfId="0" applyFont="1"/>
    <xf numFmtId="0" fontId="11" fillId="0" borderId="0" xfId="0" applyFont="1"/>
    <xf numFmtId="0" fontId="12" fillId="0" borderId="6" xfId="0" applyFont="1" applyBorder="1" applyAlignment="1">
      <alignment horizontal="center" wrapText="1"/>
    </xf>
    <xf numFmtId="0" fontId="0" fillId="0" borderId="0" xfId="0" applyFill="1"/>
    <xf numFmtId="0" fontId="0" fillId="0" borderId="0" xfId="0" applyAlignment="1">
      <alignment horizontal="right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left"/>
    </xf>
    <xf numFmtId="0" fontId="10" fillId="0" borderId="0" xfId="4" applyAlignment="1" applyProtection="1"/>
  </cellXfs>
  <cellStyles count="5">
    <cellStyle name="Hipersaite" xfId="4" builtinId="8"/>
    <cellStyle name="Normal 10" xfId="1"/>
    <cellStyle name="Normal 10 2" xfId="3"/>
    <cellStyle name="Normal_kopsav.-gajlez 2" xfId="2"/>
    <cellStyle name="Parastais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ara.Bula@km.gov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>
      <selection activeCell="D50" sqref="D50"/>
    </sheetView>
  </sheetViews>
  <sheetFormatPr defaultRowHeight="15"/>
  <cols>
    <col min="1" max="1" width="5" customWidth="1"/>
    <col min="2" max="2" width="54.7109375" customWidth="1"/>
    <col min="3" max="3" width="9.85546875" customWidth="1"/>
    <col min="4" max="4" width="9.140625" customWidth="1"/>
    <col min="5" max="5" width="13.42578125" customWidth="1"/>
    <col min="6" max="6" width="11.28515625" customWidth="1"/>
    <col min="9" max="9" width="23.7109375" customWidth="1"/>
  </cols>
  <sheetData>
    <row r="1" spans="1:8" s="23" customFormat="1" ht="77.25" customHeight="1">
      <c r="D1" s="37" t="s">
        <v>43</v>
      </c>
      <c r="E1" s="37"/>
      <c r="F1" s="37"/>
    </row>
    <row r="2" spans="1:8" s="23" customFormat="1"/>
    <row r="4" spans="1:8">
      <c r="B4" s="38" t="s">
        <v>6</v>
      </c>
      <c r="C4" s="39"/>
      <c r="D4" s="39"/>
      <c r="E4" s="39"/>
    </row>
    <row r="5" spans="1:8" ht="15.75" thickBot="1"/>
    <row r="6" spans="1:8" ht="28.5" customHeight="1" thickBot="1">
      <c r="A6" s="9" t="s">
        <v>0</v>
      </c>
      <c r="B6" s="9" t="s">
        <v>1</v>
      </c>
      <c r="C6" s="10" t="s">
        <v>2</v>
      </c>
      <c r="D6" s="10" t="s">
        <v>3</v>
      </c>
      <c r="E6" s="10" t="s">
        <v>4</v>
      </c>
      <c r="F6" s="10" t="s">
        <v>8</v>
      </c>
    </row>
    <row r="7" spans="1:8">
      <c r="A7" s="11" t="s">
        <v>5</v>
      </c>
      <c r="B7" s="2"/>
      <c r="C7" s="2"/>
      <c r="D7" s="2"/>
      <c r="E7" s="2"/>
      <c r="F7" s="18">
        <f>F8+F10+F11</f>
        <v>197193.16999999998</v>
      </c>
    </row>
    <row r="8" spans="1:8" s="1" customFormat="1">
      <c r="A8" s="17">
        <v>1</v>
      </c>
      <c r="B8" s="12" t="s">
        <v>9</v>
      </c>
      <c r="C8" s="13"/>
      <c r="D8" s="14"/>
      <c r="E8" s="14"/>
      <c r="F8" s="15">
        <f>F9</f>
        <v>5160</v>
      </c>
      <c r="H8" s="16"/>
    </row>
    <row r="9" spans="1:8" ht="30" customHeight="1">
      <c r="A9" s="3">
        <v>1.1000000000000001</v>
      </c>
      <c r="B9" s="5" t="s">
        <v>10</v>
      </c>
      <c r="C9" s="6" t="s">
        <v>11</v>
      </c>
      <c r="D9" s="4">
        <v>6</v>
      </c>
      <c r="E9" s="4">
        <v>860</v>
      </c>
      <c r="F9" s="7">
        <f>D9*E9</f>
        <v>5160</v>
      </c>
    </row>
    <row r="10" spans="1:8" s="1" customFormat="1">
      <c r="A10" s="17">
        <v>2</v>
      </c>
      <c r="B10" s="12" t="s">
        <v>12</v>
      </c>
      <c r="C10" s="13"/>
      <c r="D10" s="14"/>
      <c r="E10" s="14"/>
      <c r="F10" s="15">
        <v>124511.2</v>
      </c>
      <c r="H10" s="16"/>
    </row>
    <row r="11" spans="1:8" s="1" customFormat="1">
      <c r="A11" s="17">
        <v>3</v>
      </c>
      <c r="B11" s="12" t="s">
        <v>13</v>
      </c>
      <c r="C11" s="13"/>
      <c r="D11" s="14"/>
      <c r="E11" s="14"/>
      <c r="F11" s="15">
        <f>SUM(F12:F17)</f>
        <v>67521.97</v>
      </c>
    </row>
    <row r="12" spans="1:8" s="1" customFormat="1" ht="16.5" customHeight="1">
      <c r="A12" s="3">
        <v>3.1</v>
      </c>
      <c r="B12" s="5" t="s">
        <v>14</v>
      </c>
      <c r="C12" s="6"/>
      <c r="D12" s="4"/>
      <c r="E12" s="4"/>
      <c r="F12" s="7">
        <v>6000</v>
      </c>
    </row>
    <row r="13" spans="1:8" s="1" customFormat="1">
      <c r="A13" s="3">
        <v>3.2</v>
      </c>
      <c r="B13" s="5" t="s">
        <v>15</v>
      </c>
      <c r="C13" s="6"/>
      <c r="D13" s="4"/>
      <c r="E13" s="4"/>
      <c r="F13" s="7">
        <v>3241.78</v>
      </c>
    </row>
    <row r="14" spans="1:8" s="1" customFormat="1">
      <c r="A14" s="3">
        <v>3.3</v>
      </c>
      <c r="B14" s="8" t="s">
        <v>16</v>
      </c>
      <c r="C14" s="6"/>
      <c r="D14" s="4"/>
      <c r="E14" s="4"/>
      <c r="F14" s="7">
        <v>2593.42</v>
      </c>
    </row>
    <row r="15" spans="1:8" s="1" customFormat="1">
      <c r="A15" s="3">
        <v>3.4</v>
      </c>
      <c r="B15" s="8" t="s">
        <v>17</v>
      </c>
      <c r="C15" s="6"/>
      <c r="D15" s="4"/>
      <c r="E15" s="4"/>
      <c r="F15" s="7">
        <v>12967.12</v>
      </c>
    </row>
    <row r="16" spans="1:8" s="1" customFormat="1">
      <c r="A16" s="3">
        <v>3.5</v>
      </c>
      <c r="B16" s="8" t="s">
        <v>18</v>
      </c>
      <c r="C16" s="6"/>
      <c r="D16" s="4"/>
      <c r="E16" s="4"/>
      <c r="F16" s="7">
        <v>8496.0400000000009</v>
      </c>
    </row>
    <row r="17" spans="1:8" s="1" customFormat="1" ht="15.75" thickBot="1">
      <c r="A17" s="3">
        <v>3.6</v>
      </c>
      <c r="B17" s="8" t="s">
        <v>19</v>
      </c>
      <c r="C17" s="6"/>
      <c r="D17" s="4"/>
      <c r="E17" s="4"/>
      <c r="F17" s="7">
        <v>34223.61</v>
      </c>
      <c r="G17" s="36"/>
    </row>
    <row r="18" spans="1:8" s="1" customFormat="1">
      <c r="A18" s="11" t="s">
        <v>20</v>
      </c>
      <c r="B18" s="2"/>
      <c r="C18" s="2"/>
      <c r="D18" s="2"/>
      <c r="E18" s="2"/>
      <c r="F18" s="18">
        <f>F19+F22+F24+F31+F29+F30</f>
        <v>283896.03000000003</v>
      </c>
      <c r="G18" s="36"/>
    </row>
    <row r="19" spans="1:8" s="1" customFormat="1">
      <c r="A19" s="17">
        <v>1</v>
      </c>
      <c r="B19" s="12" t="s">
        <v>21</v>
      </c>
      <c r="C19" s="13"/>
      <c r="D19" s="14"/>
      <c r="E19" s="14"/>
      <c r="F19" s="15">
        <f>F20+F21</f>
        <v>114886.72</v>
      </c>
      <c r="G19" s="36"/>
    </row>
    <row r="20" spans="1:8" s="1" customFormat="1">
      <c r="A20" s="3">
        <v>1.1000000000000001</v>
      </c>
      <c r="B20" s="8" t="s">
        <v>22</v>
      </c>
      <c r="C20" s="6"/>
      <c r="D20" s="4"/>
      <c r="E20" s="4"/>
      <c r="F20" s="7">
        <f>56573.29+19347.81+23119.17</f>
        <v>99040.27</v>
      </c>
      <c r="G20" s="36"/>
    </row>
    <row r="21" spans="1:8" s="1" customFormat="1">
      <c r="A21" s="3">
        <v>1.2</v>
      </c>
      <c r="B21" s="8" t="s">
        <v>24</v>
      </c>
      <c r="C21" s="6"/>
      <c r="D21" s="4"/>
      <c r="E21" s="4"/>
      <c r="F21" s="7">
        <f>9051.73+3095.65+3699.07</f>
        <v>15846.449999999999</v>
      </c>
      <c r="G21" s="36"/>
    </row>
    <row r="22" spans="1:8" s="1" customFormat="1">
      <c r="A22" s="17">
        <v>2</v>
      </c>
      <c r="B22" s="12" t="s">
        <v>23</v>
      </c>
      <c r="C22" s="13"/>
      <c r="D22" s="14"/>
      <c r="E22" s="14"/>
      <c r="F22" s="15">
        <f>F23</f>
        <v>77050.240000000005</v>
      </c>
      <c r="G22" s="36"/>
    </row>
    <row r="23" spans="1:8" s="1" customFormat="1">
      <c r="A23" s="3">
        <v>2.1</v>
      </c>
      <c r="B23" s="8" t="s">
        <v>25</v>
      </c>
      <c r="C23" s="6"/>
      <c r="D23" s="4"/>
      <c r="E23" s="4"/>
      <c r="F23" s="7">
        <v>77050.240000000005</v>
      </c>
      <c r="G23" s="36"/>
    </row>
    <row r="24" spans="1:8" s="1" customFormat="1">
      <c r="A24" s="17">
        <v>3</v>
      </c>
      <c r="B24" s="12" t="s">
        <v>26</v>
      </c>
      <c r="C24" s="13"/>
      <c r="D24" s="14"/>
      <c r="E24" s="14"/>
      <c r="F24" s="15">
        <f>F25+F26+F27+F28</f>
        <v>14042.78</v>
      </c>
      <c r="G24" s="36"/>
    </row>
    <row r="25" spans="1:8" s="1" customFormat="1">
      <c r="A25" s="3">
        <v>3.1</v>
      </c>
      <c r="B25" s="5" t="s">
        <v>27</v>
      </c>
      <c r="C25" s="19" t="s">
        <v>7</v>
      </c>
      <c r="D25" s="19">
        <v>380</v>
      </c>
      <c r="E25" s="19">
        <v>34.5</v>
      </c>
      <c r="F25" s="7">
        <f t="shared" ref="F25:F28" si="0">D25*E25</f>
        <v>13110</v>
      </c>
      <c r="G25" s="36"/>
    </row>
    <row r="26" spans="1:8" s="1" customFormat="1">
      <c r="A26" s="3"/>
      <c r="B26" s="5" t="s">
        <v>28</v>
      </c>
      <c r="C26" s="19" t="s">
        <v>31</v>
      </c>
      <c r="D26" s="19">
        <v>2</v>
      </c>
      <c r="E26" s="19">
        <v>100.04</v>
      </c>
      <c r="F26" s="7">
        <f t="shared" si="0"/>
        <v>200.08</v>
      </c>
      <c r="G26" s="36"/>
    </row>
    <row r="27" spans="1:8" s="1" customFormat="1">
      <c r="A27" s="3"/>
      <c r="B27" s="5" t="s">
        <v>29</v>
      </c>
      <c r="C27" s="19" t="s">
        <v>32</v>
      </c>
      <c r="D27" s="19">
        <v>1</v>
      </c>
      <c r="E27" s="35">
        <v>311.7</v>
      </c>
      <c r="F27" s="7">
        <f t="shared" si="0"/>
        <v>311.7</v>
      </c>
      <c r="G27" s="36"/>
    </row>
    <row r="28" spans="1:8" s="1" customFormat="1">
      <c r="A28" s="3"/>
      <c r="B28" s="5" t="s">
        <v>30</v>
      </c>
      <c r="C28" s="19" t="s">
        <v>31</v>
      </c>
      <c r="D28" s="19">
        <v>2</v>
      </c>
      <c r="E28" s="19">
        <v>210.5</v>
      </c>
      <c r="F28" s="7">
        <f t="shared" si="0"/>
        <v>421</v>
      </c>
      <c r="G28" s="36"/>
    </row>
    <row r="29" spans="1:8" s="23" customFormat="1">
      <c r="A29" s="17">
        <v>4</v>
      </c>
      <c r="B29" s="12" t="s">
        <v>40</v>
      </c>
      <c r="C29" s="13"/>
      <c r="D29" s="14"/>
      <c r="E29" s="14"/>
      <c r="F29" s="30">
        <v>3400</v>
      </c>
      <c r="G29" s="36"/>
    </row>
    <row r="30" spans="1:8" s="23" customFormat="1">
      <c r="A30" s="17">
        <v>5</v>
      </c>
      <c r="B30" s="12" t="s">
        <v>41</v>
      </c>
      <c r="C30" s="13"/>
      <c r="D30" s="14"/>
      <c r="E30" s="14"/>
      <c r="F30" s="30">
        <v>20100</v>
      </c>
      <c r="G30" s="36"/>
    </row>
    <row r="31" spans="1:8" s="21" customFormat="1">
      <c r="A31" s="17">
        <v>6</v>
      </c>
      <c r="B31" s="12" t="s">
        <v>13</v>
      </c>
      <c r="C31" s="13"/>
      <c r="D31" s="14"/>
      <c r="E31" s="14"/>
      <c r="F31" s="15">
        <f>SUM(F32:F40)</f>
        <v>54416.29</v>
      </c>
      <c r="G31" s="36"/>
    </row>
    <row r="32" spans="1:8" s="1" customFormat="1">
      <c r="A32" s="3">
        <v>6.1</v>
      </c>
      <c r="B32" s="8" t="s">
        <v>19</v>
      </c>
      <c r="C32" s="6"/>
      <c r="D32" s="4"/>
      <c r="E32" s="4"/>
      <c r="F32" s="7">
        <f>5216.73+882.43+3145.74+13781.25+4713.13+5631.83</f>
        <v>33371.11</v>
      </c>
      <c r="G32" s="36"/>
      <c r="H32" s="21"/>
    </row>
    <row r="33" spans="1:9" s="1" customFormat="1">
      <c r="A33" s="3">
        <v>6.2</v>
      </c>
      <c r="B33" s="8" t="s">
        <v>34</v>
      </c>
      <c r="C33" s="6"/>
      <c r="D33" s="4"/>
      <c r="E33" s="4"/>
      <c r="F33" s="7">
        <v>0</v>
      </c>
      <c r="G33" s="36"/>
      <c r="H33" s="21"/>
    </row>
    <row r="34" spans="1:9" s="1" customFormat="1">
      <c r="A34" s="3">
        <v>6.3</v>
      </c>
      <c r="B34" s="8" t="s">
        <v>33</v>
      </c>
      <c r="C34" s="6"/>
      <c r="D34" s="4"/>
      <c r="E34" s="4"/>
      <c r="F34" s="7">
        <f>802.06+936.92+8312.1+4741.59</f>
        <v>14792.67</v>
      </c>
      <c r="G34" s="36"/>
    </row>
    <row r="35" spans="1:9">
      <c r="A35" s="3">
        <v>6.4</v>
      </c>
      <c r="B35" s="8" t="s">
        <v>35</v>
      </c>
      <c r="C35" s="6"/>
      <c r="D35" s="4"/>
      <c r="E35" s="4"/>
      <c r="F35" s="7"/>
      <c r="G35" s="36"/>
    </row>
    <row r="36" spans="1:9">
      <c r="A36" s="3">
        <v>6.5</v>
      </c>
      <c r="B36" s="8" t="s">
        <v>36</v>
      </c>
      <c r="C36" s="6"/>
      <c r="D36" s="4"/>
      <c r="E36" s="4"/>
      <c r="F36" s="7">
        <f>3852.51</f>
        <v>3852.51</v>
      </c>
      <c r="G36" s="36"/>
    </row>
    <row r="37" spans="1:9">
      <c r="A37" s="3">
        <v>6.6</v>
      </c>
      <c r="B37" s="8" t="s">
        <v>37</v>
      </c>
      <c r="C37" s="6"/>
      <c r="D37" s="4"/>
      <c r="E37" s="4"/>
      <c r="F37" s="7"/>
      <c r="G37" s="36"/>
    </row>
    <row r="38" spans="1:9">
      <c r="A38" s="3">
        <v>6.7</v>
      </c>
      <c r="B38" s="8" t="s">
        <v>38</v>
      </c>
      <c r="C38" s="6"/>
      <c r="D38" s="4"/>
      <c r="E38" s="4"/>
      <c r="F38" s="7">
        <v>1200</v>
      </c>
      <c r="G38" s="36"/>
    </row>
    <row r="39" spans="1:9">
      <c r="A39" s="3">
        <v>6.8</v>
      </c>
      <c r="B39" s="8" t="s">
        <v>34</v>
      </c>
      <c r="C39" s="6"/>
      <c r="D39" s="4"/>
      <c r="E39" s="4"/>
      <c r="F39" s="7"/>
      <c r="G39" s="36"/>
    </row>
    <row r="40" spans="1:9" ht="15.75" thickBot="1">
      <c r="A40" s="22">
        <v>6.9</v>
      </c>
      <c r="B40" s="20" t="s">
        <v>39</v>
      </c>
      <c r="C40" s="24"/>
      <c r="D40" s="25"/>
      <c r="E40" s="25"/>
      <c r="F40" s="26">
        <v>1200</v>
      </c>
      <c r="G40" s="36"/>
    </row>
    <row r="41" spans="1:9" ht="15.75" thickBot="1">
      <c r="A41" s="27"/>
      <c r="B41" s="28" t="s">
        <v>42</v>
      </c>
      <c r="C41" s="27"/>
      <c r="D41" s="27"/>
      <c r="E41" s="27"/>
      <c r="F41" s="29">
        <f>F7+F18</f>
        <v>481089.2</v>
      </c>
      <c r="G41" s="36"/>
      <c r="I41" s="16"/>
    </row>
    <row r="44" spans="1:9">
      <c r="B44" s="31" t="s">
        <v>44</v>
      </c>
      <c r="E44" s="40" t="s">
        <v>46</v>
      </c>
      <c r="F44" s="40"/>
    </row>
    <row r="45" spans="1:9">
      <c r="B45" s="31"/>
      <c r="E45" s="33"/>
      <c r="F45" s="33"/>
    </row>
    <row r="46" spans="1:9">
      <c r="B46" s="31" t="s">
        <v>45</v>
      </c>
      <c r="E46" s="40" t="s">
        <v>47</v>
      </c>
      <c r="F46" s="40"/>
    </row>
    <row r="47" spans="1:9" ht="15.75">
      <c r="B47" s="32"/>
    </row>
    <row r="48" spans="1:9" ht="15.75">
      <c r="B48" s="32"/>
    </row>
    <row r="49" spans="2:2">
      <c r="B49" s="34" t="s">
        <v>48</v>
      </c>
    </row>
    <row r="50" spans="2:2">
      <c r="B50" s="41" t="s">
        <v>49</v>
      </c>
    </row>
  </sheetData>
  <mergeCells count="4">
    <mergeCell ref="D1:F1"/>
    <mergeCell ref="B4:E4"/>
    <mergeCell ref="E44:F44"/>
    <mergeCell ref="E46:F46"/>
  </mergeCells>
  <hyperlinks>
    <hyperlink ref="B50" r:id="rId1"/>
  </hyperlinks>
  <pageMargins left="0.31496062992125984" right="0.31496062992125984" top="0.74803149606299213" bottom="0.74803149606299213" header="0.31496062992125984" footer="0.31496062992125984"/>
  <pageSetup paperSize="9" scale="8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Lapa1</vt:lpstr>
      <vt:lpstr>Lapa2</vt:lpstr>
      <vt:lpstr>Lapa3</vt:lpstr>
    </vt:vector>
  </TitlesOfParts>
  <Company>LR Kultūras Ministrija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Neatliekamo ārkārtas darbu tāme 2017.gadā</dc:title>
  <dc:subject>Anotācijas pielikums</dc:subject>
  <dc:creator>InaraB</dc:creator>
  <dc:description>67330257
Inara.Bula@km.gov.lv</dc:description>
  <cp:lastModifiedBy>Dzintra Rozīte</cp:lastModifiedBy>
  <cp:lastPrinted>2017-04-04T05:44:41Z</cp:lastPrinted>
  <dcterms:created xsi:type="dcterms:W3CDTF">2017-03-14T08:46:35Z</dcterms:created>
  <dcterms:modified xsi:type="dcterms:W3CDTF">2017-04-10T11:29:05Z</dcterms:modified>
</cp:coreProperties>
</file>