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3176"/>
  </bookViews>
  <sheets>
    <sheet name="pielikums3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G22" i="1"/>
  <c r="G21" i="1"/>
  <c r="G23" i="1" s="1"/>
  <c r="F21" i="1"/>
  <c r="F23" i="1" s="1"/>
  <c r="G24" i="1" l="1"/>
  <c r="G20" i="1"/>
  <c r="G27" i="1" l="1"/>
  <c r="G32" i="1"/>
  <c r="G31" i="1"/>
  <c r="G33" i="1" s="1"/>
  <c r="G25" i="1"/>
  <c r="G28" i="1" s="1"/>
  <c r="G34" i="1" l="1"/>
  <c r="G37" i="1" s="1"/>
  <c r="G40" i="1" s="1"/>
  <c r="G35" i="1"/>
  <c r="G38" i="1" s="1"/>
  <c r="G41" i="1" s="1"/>
  <c r="G36" i="1" l="1"/>
  <c r="G39" i="1" s="1"/>
  <c r="G45" i="1" s="1"/>
</calcChain>
</file>

<file path=xl/sharedStrings.xml><?xml version="1.0" encoding="utf-8"?>
<sst xmlns="http://schemas.openxmlformats.org/spreadsheetml/2006/main" count="69" uniqueCount="62">
  <si>
    <t>Ministru kabineta noteikumu projekta tiesību akta sākotnējās ietekmes novērtējumam (anotācijai)</t>
  </si>
  <si>
    <t>Paraugs un detalizēts aprēķins Pakalpojuma izcenojuma Tāme “Speciālista pakalpojums”</t>
  </si>
  <si>
    <t>SASKAŅO:</t>
  </si>
  <si>
    <t xml:space="preserve">Latvijas Ģeotelpiskās informācijas aģentūras </t>
  </si>
  <si>
    <t>direktora p.i.______________I.Ekmane</t>
  </si>
  <si>
    <t>2017.gada ___.______________</t>
  </si>
  <si>
    <t>Latvijas Ģeotelpiskās informācijas aģentūras</t>
  </si>
  <si>
    <t>Ģeotelpiskās informācijas produkti un pakalpojumi</t>
  </si>
  <si>
    <r>
      <t xml:space="preserve">Publisko maksas pakalpojuma izcenojuma noteikšanas </t>
    </r>
    <r>
      <rPr>
        <b/>
        <sz val="12"/>
        <rFont val="Times New Roman"/>
        <family val="1"/>
        <charset val="186"/>
      </rPr>
      <t>Tāme 4.1. un 5.1.</t>
    </r>
  </si>
  <si>
    <t>Speciālista pakalpojumi</t>
  </si>
  <si>
    <t xml:space="preserve">                                                                                                                                                                               Mēra vienība: 1000 loksnes</t>
  </si>
  <si>
    <t>Laikaposms:</t>
  </si>
  <si>
    <t>1 kalendārais gads</t>
  </si>
  <si>
    <t>Nr. p.k.</t>
  </si>
  <si>
    <t>EKK</t>
  </si>
  <si>
    <t>Darba apraksts</t>
  </si>
  <si>
    <t>Izpildītājs</t>
  </si>
  <si>
    <t>Stundas tarifa likme, EUR</t>
  </si>
  <si>
    <t>Nepieciešamās   c./st.</t>
  </si>
  <si>
    <t>Izmaksa, EUR</t>
  </si>
  <si>
    <t>Detalizēts skaidrojums par izmaksu aprēķinu</t>
  </si>
  <si>
    <t>Tiešās izmaksas</t>
  </si>
  <si>
    <t>1.</t>
  </si>
  <si>
    <t>Atalgojums</t>
  </si>
  <si>
    <t>Pasūtījuma pieņemšana, administrēšana (līguma sagatavošana, e-pieteikumu reģistrēšana sistēmā un apstrāde)</t>
  </si>
  <si>
    <t>Pasūtījuma nodaļas vadītāja vietniece</t>
  </si>
  <si>
    <t>Vadītāja vieniece darba alga 990 EUR(990EUR/167stundas=5,93 EUR) plānotas 6 darba stundas -  sistēmas pieteikumu apstrādei, lai nodrošinātu 160 plānotās darba stundas ekspertam (plānoti 3-4 pasūtījumi)</t>
  </si>
  <si>
    <t>eksperts</t>
  </si>
  <si>
    <t>Eksperta darba alga 930EUR (930EUR/167stundas=5,57 EUR)</t>
  </si>
  <si>
    <t>2.</t>
  </si>
  <si>
    <t>Algas:</t>
  </si>
  <si>
    <t>Atvaļinājumiem  9,09 % (2. x 9,09 %)</t>
  </si>
  <si>
    <t>3.</t>
  </si>
  <si>
    <t>Darba devēja valsts sociālās apdrošināšanas obligātās iemaksas 23,59% (1. x 23,59 %)</t>
  </si>
  <si>
    <t>4.</t>
  </si>
  <si>
    <t>Komandējumi un dienesta braucieni</t>
  </si>
  <si>
    <t xml:space="preserve">Pasūtīju saistīti ar izbraukšanu lauku darbos (situācijas apsekošana dabā,  kartogrāfiskā materiāla apsekošan u.c.) </t>
  </si>
  <si>
    <t>Kopā  tiešās izmaksas</t>
  </si>
  <si>
    <t>T.sk: Atlīdzība</t>
  </si>
  <si>
    <t>Preces un pakalpojumi</t>
  </si>
  <si>
    <t>Netiešās izmaksas</t>
  </si>
  <si>
    <t>Tehniskais un metodiskais nodrošinājums 14,08% (1. x 14,08%)</t>
  </si>
  <si>
    <t>Atbalsta funkcijas nodrošinājums  13,20% (1. x13,20%)</t>
  </si>
  <si>
    <t>5.</t>
  </si>
  <si>
    <t>Darba devēja valsts sociālās apdrošināšanas obligātās iemaksas 23,59%  (4. x 23,59 %)</t>
  </si>
  <si>
    <t>6.</t>
  </si>
  <si>
    <t>2200; 2300</t>
  </si>
  <si>
    <t>Pakalpojumi un materiālu patēriņš 26,54 %  ((1.+4.) x 26,54 %)</t>
  </si>
  <si>
    <t>% pieskaitījums atbilstoši detalizētā pieskaitāmo izmaksu aprēķinam (pielikums Nr.1) - kartogrāfija, ģeoinformācija</t>
  </si>
  <si>
    <t>Kopā  netiešās izmaksas:</t>
  </si>
  <si>
    <t>Pavisam kopā:</t>
  </si>
  <si>
    <t>Maksas pakalpojumu vienību skaits noteiktā laika posmā (Gab)</t>
  </si>
  <si>
    <t>Mērvienība:  1 stunda</t>
  </si>
  <si>
    <t>Maksas pakalpojumu izcenojums (euro) (pakalpojuma izmaksas kopā, dalīts ar maksas pakalpojumu vienību skaitu periodā)</t>
  </si>
  <si>
    <t>Sagatavoja:</t>
  </si>
  <si>
    <t>Vecākais eksperts ģeodēzijas, kartogrāfijas un ražošanas jautājumos</t>
  </si>
  <si>
    <t>E.Strautiņa</t>
  </si>
  <si>
    <t>Pielikums Nr.3</t>
  </si>
  <si>
    <t>Aizsardzības ministrs</t>
  </si>
  <si>
    <t>R. Bergmanis</t>
  </si>
  <si>
    <t>Vīza: valsts sekretārs</t>
  </si>
  <si>
    <t>J. Garisons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</si>
</sst>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26]\ #,##0.00"/>
  </numFmts>
  <fonts count="22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sz val="10"/>
      <name val="Times New Roman"/>
      <family val="1"/>
      <charset val="186"/>
    </font>
    <font>
      <sz val="10"/>
      <name val="Balt Helvetica"/>
      <charset val="186"/>
    </font>
    <font>
      <sz val="10"/>
      <name val="Helv"/>
    </font>
    <font>
      <b/>
      <i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F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7" fillId="0" borderId="0"/>
    <xf numFmtId="0" fontId="18" fillId="0" borderId="0"/>
    <xf numFmtId="0" fontId="18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1" applyFont="1" applyAlignment="1">
      <alignment horizontal="center"/>
    </xf>
    <xf numFmtId="0" fontId="7" fillId="0" borderId="0" xfId="1" applyFont="1" applyAlignment="1"/>
    <xf numFmtId="0" fontId="8" fillId="0" borderId="0" xfId="1" applyFont="1" applyAlignment="1"/>
    <xf numFmtId="0" fontId="4" fillId="0" borderId="0" xfId="1" applyFont="1" applyAlignment="1"/>
    <xf numFmtId="0" fontId="7" fillId="0" borderId="0" xfId="0" applyFont="1"/>
    <xf numFmtId="0" fontId="10" fillId="0" borderId="0" xfId="0" applyFont="1" applyAlignment="1">
      <alignment horizontal="center"/>
    </xf>
    <xf numFmtId="0" fontId="11" fillId="0" borderId="1" xfId="0" applyFont="1" applyBorder="1" applyAlignment="1"/>
    <xf numFmtId="0" fontId="12" fillId="0" borderId="2" xfId="3" applyFont="1" applyBorder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0" fillId="0" borderId="6" xfId="0" applyBorder="1"/>
    <xf numFmtId="0" fontId="14" fillId="2" borderId="2" xfId="0" applyFont="1" applyFill="1" applyBorder="1" applyAlignment="1">
      <alignment horizontal="center"/>
    </xf>
    <xf numFmtId="1" fontId="12" fillId="2" borderId="3" xfId="3" applyNumberFormat="1" applyFont="1" applyFill="1" applyBorder="1" applyAlignment="1">
      <alignment horizontal="center" vertical="center" wrapText="1"/>
    </xf>
    <xf numFmtId="0" fontId="12" fillId="2" borderId="3" xfId="3" applyFont="1" applyFill="1" applyBorder="1" applyAlignment="1">
      <alignment horizontal="left" vertical="center" wrapText="1"/>
    </xf>
    <xf numFmtId="0" fontId="15" fillId="2" borderId="3" xfId="3" applyFont="1" applyFill="1" applyBorder="1" applyAlignment="1">
      <alignment horizontal="center" vertical="center" wrapText="1"/>
    </xf>
    <xf numFmtId="2" fontId="12" fillId="2" borderId="4" xfId="3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16" fillId="0" borderId="8" xfId="0" applyFont="1" applyFill="1" applyBorder="1" applyAlignment="1">
      <alignment horizontal="center"/>
    </xf>
    <xf numFmtId="1" fontId="16" fillId="0" borderId="9" xfId="3" applyNumberFormat="1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left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9" xfId="5" applyFont="1" applyFill="1" applyBorder="1" applyAlignment="1">
      <alignment horizontal="center" vertical="center" wrapText="1"/>
    </xf>
    <xf numFmtId="2" fontId="7" fillId="0" borderId="9" xfId="3" applyNumberFormat="1" applyFont="1" applyFill="1" applyBorder="1" applyAlignment="1">
      <alignment horizontal="center" vertical="center" wrapText="1"/>
    </xf>
    <xf numFmtId="2" fontId="7" fillId="0" borderId="10" xfId="3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wrapText="1"/>
    </xf>
    <xf numFmtId="0" fontId="6" fillId="0" borderId="0" xfId="0" applyFont="1" applyFill="1"/>
    <xf numFmtId="0" fontId="16" fillId="0" borderId="11" xfId="0" applyFont="1" applyFill="1" applyBorder="1" applyAlignment="1">
      <alignment horizontal="center"/>
    </xf>
    <xf numFmtId="1" fontId="16" fillId="0" borderId="12" xfId="3" applyNumberFormat="1" applyFont="1" applyFill="1" applyBorder="1" applyAlignment="1">
      <alignment horizontal="center" vertical="center" wrapText="1"/>
    </xf>
    <xf numFmtId="0" fontId="7" fillId="0" borderId="12" xfId="4" applyFont="1" applyFill="1" applyBorder="1" applyAlignment="1">
      <alignment horizontal="left" vertical="center" wrapText="1"/>
    </xf>
    <xf numFmtId="0" fontId="7" fillId="0" borderId="12" xfId="4" applyFont="1" applyBorder="1" applyAlignment="1">
      <alignment horizontal="center" vertical="center" wrapText="1"/>
    </xf>
    <xf numFmtId="2" fontId="7" fillId="0" borderId="12" xfId="5" applyNumberFormat="1" applyFont="1" applyFill="1" applyBorder="1" applyAlignment="1">
      <alignment horizontal="center" vertical="center" wrapText="1"/>
    </xf>
    <xf numFmtId="2" fontId="7" fillId="0" borderId="12" xfId="4" applyNumberFormat="1" applyFont="1" applyFill="1" applyBorder="1" applyAlignment="1">
      <alignment horizontal="center" vertical="center" wrapText="1"/>
    </xf>
    <xf numFmtId="2" fontId="7" fillId="0" borderId="13" xfId="3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14" fillId="2" borderId="14" xfId="0" applyFont="1" applyFill="1" applyBorder="1" applyAlignment="1">
      <alignment horizontal="center"/>
    </xf>
    <xf numFmtId="1" fontId="13" fillId="2" borderId="15" xfId="3" applyNumberFormat="1" applyFont="1" applyFill="1" applyBorder="1" applyAlignment="1">
      <alignment horizontal="center" vertical="center"/>
    </xf>
    <xf numFmtId="0" fontId="13" fillId="2" borderId="15" xfId="3" applyFont="1" applyFill="1" applyBorder="1" applyAlignment="1">
      <alignment horizontal="right"/>
    </xf>
    <xf numFmtId="0" fontId="13" fillId="2" borderId="15" xfId="3" applyFont="1" applyFill="1" applyBorder="1" applyAlignment="1">
      <alignment horizontal="center" vertical="center"/>
    </xf>
    <xf numFmtId="2" fontId="13" fillId="2" borderId="15" xfId="3" applyNumberFormat="1" applyFont="1" applyFill="1" applyBorder="1" applyAlignment="1">
      <alignment horizontal="center" vertical="center"/>
    </xf>
    <xf numFmtId="2" fontId="13" fillId="2" borderId="16" xfId="3" applyNumberFormat="1" applyFont="1" applyFill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1" fontId="13" fillId="0" borderId="9" xfId="3" applyNumberFormat="1" applyFont="1" applyBorder="1" applyAlignment="1">
      <alignment horizontal="center" vertical="center"/>
    </xf>
    <xf numFmtId="0" fontId="15" fillId="0" borderId="9" xfId="6" applyFont="1" applyFill="1" applyBorder="1"/>
    <xf numFmtId="0" fontId="13" fillId="0" borderId="9" xfId="3" applyFont="1" applyBorder="1" applyAlignment="1">
      <alignment horizontal="center" vertical="center"/>
    </xf>
    <xf numFmtId="2" fontId="13" fillId="0" borderId="9" xfId="3" applyNumberFormat="1" applyFont="1" applyBorder="1" applyAlignment="1">
      <alignment horizontal="center" vertical="center"/>
    </xf>
    <xf numFmtId="2" fontId="15" fillId="0" borderId="10" xfId="3" applyNumberFormat="1" applyFont="1" applyBorder="1" applyAlignment="1">
      <alignment horizontal="center" vertical="center"/>
    </xf>
    <xf numFmtId="0" fontId="13" fillId="0" borderId="11" xfId="3" applyFont="1" applyFill="1" applyBorder="1" applyAlignment="1">
      <alignment horizontal="center" vertical="center"/>
    </xf>
    <xf numFmtId="1" fontId="13" fillId="0" borderId="12" xfId="3" applyNumberFormat="1" applyFont="1" applyBorder="1" applyAlignment="1">
      <alignment horizontal="center" vertical="center"/>
    </xf>
    <xf numFmtId="0" fontId="15" fillId="0" borderId="12" xfId="6" applyFont="1" applyFill="1" applyBorder="1" applyAlignment="1">
      <alignment wrapText="1"/>
    </xf>
    <xf numFmtId="0" fontId="13" fillId="0" borderId="12" xfId="3" applyFont="1" applyBorder="1" applyAlignment="1">
      <alignment horizontal="center" vertical="center"/>
    </xf>
    <xf numFmtId="2" fontId="13" fillId="0" borderId="12" xfId="3" applyNumberFormat="1" applyFont="1" applyBorder="1" applyAlignment="1">
      <alignment horizontal="center" vertical="center"/>
    </xf>
    <xf numFmtId="2" fontId="15" fillId="0" borderId="13" xfId="3" applyNumberFormat="1" applyFont="1" applyBorder="1" applyAlignment="1">
      <alignment horizontal="center" vertical="center"/>
    </xf>
    <xf numFmtId="0" fontId="2" fillId="0" borderId="7" xfId="0" applyFont="1" applyBorder="1" applyAlignment="1">
      <alignment wrapText="1"/>
    </xf>
    <xf numFmtId="0" fontId="13" fillId="0" borderId="17" xfId="3" applyFont="1" applyFill="1" applyBorder="1" applyAlignment="1">
      <alignment horizontal="center" vertical="center"/>
    </xf>
    <xf numFmtId="1" fontId="13" fillId="0" borderId="18" xfId="3" applyNumberFormat="1" applyFont="1" applyBorder="1" applyAlignment="1">
      <alignment horizontal="center" vertical="center"/>
    </xf>
    <xf numFmtId="0" fontId="19" fillId="0" borderId="18" xfId="6" applyFont="1" applyFill="1" applyBorder="1" applyAlignment="1">
      <alignment horizontal="right"/>
    </xf>
    <xf numFmtId="0" fontId="19" fillId="0" borderId="18" xfId="3" applyFont="1" applyBorder="1" applyAlignment="1">
      <alignment horizontal="center" vertical="center"/>
    </xf>
    <xf numFmtId="2" fontId="19" fillId="0" borderId="18" xfId="3" applyNumberFormat="1" applyFont="1" applyBorder="1" applyAlignment="1">
      <alignment horizontal="center" vertical="center"/>
    </xf>
    <xf numFmtId="2" fontId="19" fillId="0" borderId="19" xfId="3" applyNumberFormat="1" applyFont="1" applyBorder="1" applyAlignment="1">
      <alignment horizontal="center" vertical="center"/>
    </xf>
    <xf numFmtId="0" fontId="13" fillId="2" borderId="8" xfId="3" applyFont="1" applyFill="1" applyBorder="1" applyAlignment="1">
      <alignment horizontal="center" vertical="center"/>
    </xf>
    <xf numFmtId="1" fontId="12" fillId="2" borderId="9" xfId="6" applyNumberFormat="1" applyFont="1" applyFill="1" applyBorder="1" applyAlignment="1">
      <alignment horizontal="center" vertical="center"/>
    </xf>
    <xf numFmtId="0" fontId="13" fillId="2" borderId="9" xfId="3" applyFont="1" applyFill="1" applyBorder="1" applyAlignment="1">
      <alignment horizontal="right"/>
    </xf>
    <xf numFmtId="0" fontId="12" fillId="2" borderId="9" xfId="6" applyFont="1" applyFill="1" applyBorder="1" applyAlignment="1">
      <alignment horizontal="center" vertical="center"/>
    </xf>
    <xf numFmtId="2" fontId="12" fillId="2" borderId="9" xfId="6" applyNumberFormat="1" applyFont="1" applyFill="1" applyBorder="1" applyAlignment="1">
      <alignment horizontal="center" vertical="center"/>
    </xf>
    <xf numFmtId="2" fontId="12" fillId="2" borderId="10" xfId="6" applyNumberFormat="1" applyFont="1" applyFill="1" applyBorder="1" applyAlignment="1">
      <alignment horizontal="center" vertical="center"/>
    </xf>
    <xf numFmtId="0" fontId="13" fillId="2" borderId="20" xfId="3" applyFont="1" applyFill="1" applyBorder="1" applyAlignment="1">
      <alignment horizontal="center" vertical="center"/>
    </xf>
    <xf numFmtId="1" fontId="12" fillId="2" borderId="21" xfId="6" applyNumberFormat="1" applyFont="1" applyFill="1" applyBorder="1" applyAlignment="1">
      <alignment horizontal="center" vertical="center"/>
    </xf>
    <xf numFmtId="0" fontId="13" fillId="2" borderId="21" xfId="3" applyFont="1" applyFill="1" applyBorder="1" applyAlignment="1">
      <alignment horizontal="right"/>
    </xf>
    <xf numFmtId="0" fontId="12" fillId="2" borderId="21" xfId="6" applyFont="1" applyFill="1" applyBorder="1" applyAlignment="1">
      <alignment horizontal="center" vertical="center"/>
    </xf>
    <xf numFmtId="2" fontId="12" fillId="2" borderId="21" xfId="6" applyNumberFormat="1" applyFont="1" applyFill="1" applyBorder="1" applyAlignment="1">
      <alignment horizontal="center" vertical="center"/>
    </xf>
    <xf numFmtId="2" fontId="12" fillId="2" borderId="22" xfId="6" applyNumberFormat="1" applyFont="1" applyFill="1" applyBorder="1" applyAlignment="1">
      <alignment horizontal="center" vertical="center"/>
    </xf>
    <xf numFmtId="1" fontId="15" fillId="0" borderId="9" xfId="6" applyNumberFormat="1" applyFont="1" applyFill="1" applyBorder="1" applyAlignment="1">
      <alignment horizontal="center" vertical="center"/>
    </xf>
    <xf numFmtId="0" fontId="12" fillId="0" borderId="9" xfId="6" applyFont="1" applyFill="1" applyBorder="1" applyAlignment="1">
      <alignment horizontal="center" wrapText="1"/>
    </xf>
    <xf numFmtId="0" fontId="15" fillId="0" borderId="9" xfId="6" applyFont="1" applyFill="1" applyBorder="1" applyAlignment="1">
      <alignment horizontal="center" vertical="center"/>
    </xf>
    <xf numFmtId="2" fontId="15" fillId="0" borderId="9" xfId="6" applyNumberFormat="1" applyFont="1" applyFill="1" applyBorder="1" applyAlignment="1">
      <alignment horizontal="center" vertical="center"/>
    </xf>
    <xf numFmtId="2" fontId="15" fillId="0" borderId="10" xfId="6" applyNumberFormat="1" applyFont="1" applyFill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1" fontId="15" fillId="0" borderId="12" xfId="6" applyNumberFormat="1" applyFont="1" applyFill="1" applyBorder="1" applyAlignment="1">
      <alignment horizontal="center" vertical="center"/>
    </xf>
    <xf numFmtId="0" fontId="15" fillId="0" borderId="12" xfId="6" applyFont="1" applyFill="1" applyBorder="1" applyAlignment="1">
      <alignment horizontal="center" vertical="center"/>
    </xf>
    <xf numFmtId="2" fontId="15" fillId="0" borderId="12" xfId="6" applyNumberFormat="1" applyFont="1" applyFill="1" applyBorder="1" applyAlignment="1">
      <alignment horizontal="center" vertical="center"/>
    </xf>
    <xf numFmtId="2" fontId="15" fillId="0" borderId="13" xfId="6" applyNumberFormat="1" applyFont="1" applyFill="1" applyBorder="1" applyAlignment="1">
      <alignment horizontal="center" vertical="center"/>
    </xf>
    <xf numFmtId="0" fontId="15" fillId="0" borderId="23" xfId="3" applyFont="1" applyBorder="1" applyAlignment="1">
      <alignment horizontal="center" vertical="center"/>
    </xf>
    <xf numFmtId="1" fontId="15" fillId="0" borderId="24" xfId="6" applyNumberFormat="1" applyFont="1" applyFill="1" applyBorder="1" applyAlignment="1">
      <alignment horizontal="center" vertical="center"/>
    </xf>
    <xf numFmtId="0" fontId="15" fillId="0" borderId="24" xfId="6" applyFont="1" applyFill="1" applyBorder="1" applyAlignment="1">
      <alignment wrapText="1"/>
    </xf>
    <xf numFmtId="0" fontId="15" fillId="0" borderId="24" xfId="6" applyFont="1" applyFill="1" applyBorder="1" applyAlignment="1">
      <alignment horizontal="center" vertical="center"/>
    </xf>
    <xf numFmtId="2" fontId="15" fillId="0" borderId="24" xfId="6" applyNumberFormat="1" applyFont="1" applyFill="1" applyBorder="1" applyAlignment="1">
      <alignment horizontal="center" vertical="center"/>
    </xf>
    <xf numFmtId="2" fontId="15" fillId="0" borderId="25" xfId="6" applyNumberFormat="1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/>
    </xf>
    <xf numFmtId="1" fontId="13" fillId="2" borderId="3" xfId="6" applyNumberFormat="1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right"/>
    </xf>
    <xf numFmtId="0" fontId="13" fillId="2" borderId="3" xfId="6" applyFont="1" applyFill="1" applyBorder="1" applyAlignment="1">
      <alignment horizontal="center" vertical="center"/>
    </xf>
    <xf numFmtId="2" fontId="13" fillId="2" borderId="3" xfId="6" applyNumberFormat="1" applyFont="1" applyFill="1" applyBorder="1" applyAlignment="1">
      <alignment horizontal="center" vertical="center"/>
    </xf>
    <xf numFmtId="2" fontId="13" fillId="2" borderId="4" xfId="6" applyNumberFormat="1" applyFont="1" applyFill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1" fontId="12" fillId="0" borderId="9" xfId="3" applyNumberFormat="1" applyFont="1" applyBorder="1" applyAlignment="1">
      <alignment horizontal="center" vertical="center"/>
    </xf>
    <xf numFmtId="0" fontId="15" fillId="0" borderId="9" xfId="6" applyFont="1" applyFill="1" applyBorder="1" applyAlignment="1">
      <alignment wrapText="1"/>
    </xf>
    <xf numFmtId="0" fontId="12" fillId="0" borderId="11" xfId="3" applyFont="1" applyBorder="1" applyAlignment="1">
      <alignment horizontal="center" vertical="center"/>
    </xf>
    <xf numFmtId="1" fontId="12" fillId="0" borderId="12" xfId="3" applyNumberFormat="1" applyFont="1" applyBorder="1" applyAlignment="1">
      <alignment horizontal="center" vertical="center" wrapText="1"/>
    </xf>
    <xf numFmtId="0" fontId="15" fillId="0" borderId="26" xfId="3" applyFont="1" applyBorder="1" applyAlignment="1">
      <alignment horizontal="center" vertical="center"/>
    </xf>
    <xf numFmtId="1" fontId="15" fillId="0" borderId="27" xfId="6" applyNumberFormat="1" applyFont="1" applyFill="1" applyBorder="1" applyAlignment="1">
      <alignment horizontal="center" vertical="center"/>
    </xf>
    <xf numFmtId="0" fontId="19" fillId="0" borderId="27" xfId="6" applyFont="1" applyFill="1" applyBorder="1" applyAlignment="1">
      <alignment horizontal="right"/>
    </xf>
    <xf numFmtId="0" fontId="20" fillId="0" borderId="27" xfId="6" applyFont="1" applyFill="1" applyBorder="1" applyAlignment="1">
      <alignment horizontal="center" vertical="center"/>
    </xf>
    <xf numFmtId="2" fontId="20" fillId="0" borderId="27" xfId="6" applyNumberFormat="1" applyFont="1" applyFill="1" applyBorder="1" applyAlignment="1">
      <alignment horizontal="center" vertical="center"/>
    </xf>
    <xf numFmtId="2" fontId="19" fillId="0" borderId="28" xfId="6" applyNumberFormat="1" applyFont="1" applyFill="1" applyBorder="1" applyAlignment="1">
      <alignment horizontal="center" vertical="center"/>
    </xf>
    <xf numFmtId="0" fontId="12" fillId="2" borderId="14" xfId="6" applyFont="1" applyFill="1" applyBorder="1" applyAlignment="1">
      <alignment horizontal="center" vertical="center"/>
    </xf>
    <xf numFmtId="1" fontId="12" fillId="2" borderId="15" xfId="6" applyNumberFormat="1" applyFont="1" applyFill="1" applyBorder="1" applyAlignment="1">
      <alignment horizontal="center" vertical="center"/>
    </xf>
    <xf numFmtId="0" fontId="12" fillId="2" borderId="15" xfId="6" applyFont="1" applyFill="1" applyBorder="1" applyAlignment="1">
      <alignment horizontal="center" vertical="center"/>
    </xf>
    <xf numFmtId="2" fontId="12" fillId="2" borderId="15" xfId="6" applyNumberFormat="1" applyFont="1" applyFill="1" applyBorder="1" applyAlignment="1">
      <alignment horizontal="center" vertical="center"/>
    </xf>
    <xf numFmtId="2" fontId="12" fillId="2" borderId="16" xfId="6" applyNumberFormat="1" applyFont="1" applyFill="1" applyBorder="1" applyAlignment="1">
      <alignment horizontal="center" vertical="center"/>
    </xf>
    <xf numFmtId="0" fontId="12" fillId="2" borderId="17" xfId="6" applyFont="1" applyFill="1" applyBorder="1" applyAlignment="1">
      <alignment horizontal="center" vertical="center"/>
    </xf>
    <xf numFmtId="1" fontId="12" fillId="2" borderId="27" xfId="6" applyNumberFormat="1" applyFont="1" applyFill="1" applyBorder="1" applyAlignment="1">
      <alignment horizontal="center" vertical="center"/>
    </xf>
    <xf numFmtId="0" fontId="13" fillId="2" borderId="27" xfId="3" applyFont="1" applyFill="1" applyBorder="1" applyAlignment="1">
      <alignment horizontal="right"/>
    </xf>
    <xf numFmtId="0" fontId="12" fillId="2" borderId="18" xfId="6" applyFont="1" applyFill="1" applyBorder="1" applyAlignment="1">
      <alignment horizontal="center" vertical="center"/>
    </xf>
    <xf numFmtId="2" fontId="12" fillId="2" borderId="18" xfId="6" applyNumberFormat="1" applyFont="1" applyFill="1" applyBorder="1" applyAlignment="1">
      <alignment horizontal="center" vertical="center"/>
    </xf>
    <xf numFmtId="2" fontId="12" fillId="2" borderId="19" xfId="6" applyNumberFormat="1" applyFont="1" applyFill="1" applyBorder="1" applyAlignment="1">
      <alignment horizontal="center" vertical="center"/>
    </xf>
    <xf numFmtId="0" fontId="15" fillId="0" borderId="14" xfId="6" applyFont="1" applyFill="1" applyBorder="1" applyAlignment="1">
      <alignment horizontal="center" vertical="center"/>
    </xf>
    <xf numFmtId="1" fontId="21" fillId="0" borderId="15" xfId="6" applyNumberFormat="1" applyFont="1" applyFill="1" applyBorder="1" applyAlignment="1">
      <alignment horizontal="center" vertical="center"/>
    </xf>
    <xf numFmtId="0" fontId="19" fillId="0" borderId="15" xfId="6" applyFont="1" applyFill="1" applyBorder="1" applyAlignment="1">
      <alignment horizontal="right"/>
    </xf>
    <xf numFmtId="0" fontId="19" fillId="0" borderId="15" xfId="6" applyFont="1" applyFill="1" applyBorder="1" applyAlignment="1">
      <alignment horizontal="center" vertical="center"/>
    </xf>
    <xf numFmtId="2" fontId="19" fillId="0" borderId="15" xfId="6" applyNumberFormat="1" applyFont="1" applyFill="1" applyBorder="1" applyAlignment="1">
      <alignment horizontal="center" vertical="center"/>
    </xf>
    <xf numFmtId="2" fontId="19" fillId="3" borderId="16" xfId="6" applyNumberFormat="1" applyFont="1" applyFill="1" applyBorder="1" applyAlignment="1">
      <alignment horizontal="center" vertical="center"/>
    </xf>
    <xf numFmtId="2" fontId="0" fillId="0" borderId="0" xfId="0" applyNumberFormat="1"/>
    <xf numFmtId="0" fontId="12" fillId="2" borderId="26" xfId="6" applyFont="1" applyFill="1" applyBorder="1" applyAlignment="1">
      <alignment horizontal="center" vertical="center"/>
    </xf>
    <xf numFmtId="0" fontId="12" fillId="2" borderId="27" xfId="6" applyFont="1" applyFill="1" applyBorder="1" applyAlignment="1">
      <alignment horizontal="center" vertical="center"/>
    </xf>
    <xf numFmtId="2" fontId="12" fillId="2" borderId="27" xfId="6" applyNumberFormat="1" applyFont="1" applyFill="1" applyBorder="1" applyAlignment="1">
      <alignment horizontal="center" vertical="center"/>
    </xf>
    <xf numFmtId="2" fontId="12" fillId="2" borderId="28" xfId="6" applyNumberFormat="1" applyFont="1" applyFill="1" applyBorder="1" applyAlignment="1">
      <alignment horizontal="center" vertical="center"/>
    </xf>
    <xf numFmtId="0" fontId="0" fillId="0" borderId="29" xfId="0" applyBorder="1"/>
    <xf numFmtId="0" fontId="16" fillId="0" borderId="0" xfId="0" applyFont="1" applyBorder="1"/>
    <xf numFmtId="0" fontId="11" fillId="0" borderId="0" xfId="0" applyFont="1" applyBorder="1" applyAlignment="1">
      <alignment horizontal="left"/>
    </xf>
    <xf numFmtId="0" fontId="6" fillId="0" borderId="0" xfId="0" applyFont="1"/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6" fillId="0" borderId="0" xfId="0" applyFont="1"/>
    <xf numFmtId="0" fontId="8" fillId="0" borderId="12" xfId="0" applyFont="1" applyBorder="1" applyAlignment="1">
      <alignment horizontal="center"/>
    </xf>
    <xf numFmtId="164" fontId="9" fillId="4" borderId="12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2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12" fillId="0" borderId="0" xfId="7" applyFont="1" applyBorder="1" applyAlignment="1">
      <alignment horizontal="left"/>
    </xf>
    <xf numFmtId="0" fontId="7" fillId="0" borderId="0" xfId="0" applyFont="1" applyAlignment="1"/>
    <xf numFmtId="0" fontId="7" fillId="0" borderId="0" xfId="7" applyFont="1" applyAlignment="1"/>
    <xf numFmtId="0" fontId="2" fillId="0" borderId="0" xfId="0" applyFont="1"/>
    <xf numFmtId="0" fontId="7" fillId="0" borderId="0" xfId="7" applyFont="1" applyBorder="1" applyAlignment="1">
      <alignment horizontal="left" wrapText="1"/>
    </xf>
    <xf numFmtId="0" fontId="5" fillId="0" borderId="0" xfId="0" applyFont="1" applyAlignment="1">
      <alignment horizontal="right"/>
    </xf>
    <xf numFmtId="0" fontId="8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2" fillId="0" borderId="12" xfId="0" applyFont="1" applyBorder="1" applyAlignment="1">
      <alignment horizontal="left"/>
    </xf>
    <xf numFmtId="0" fontId="2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left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</cellXfs>
  <cellStyles count="8">
    <cellStyle name="Normal" xfId="0" builtinId="0"/>
    <cellStyle name="Normal_5.2.2.6." xfId="2"/>
    <cellStyle name="Normal_GPSTAME" xfId="5"/>
    <cellStyle name="Normal_KD_fotogr. dalas_tames_2008_14.11.07" xfId="3"/>
    <cellStyle name="Normal_Orto2000 izg." xfId="1"/>
    <cellStyle name="Normal_Pilnas prototips" xfId="4"/>
    <cellStyle name="Normal_tames_4_01_proj _141107" xfId="6"/>
    <cellStyle name="Stils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7"/>
  <sheetViews>
    <sheetView tabSelected="1" view="pageLayout" topLeftCell="A106" zoomScaleNormal="100" workbookViewId="0">
      <selection activeCell="F123" sqref="F123:F128"/>
    </sheetView>
  </sheetViews>
  <sheetFormatPr defaultRowHeight="14.4"/>
  <cols>
    <col min="1" max="1" width="4.33203125" customWidth="1"/>
    <col min="2" max="2" width="6.6640625" customWidth="1"/>
    <col min="3" max="3" width="35.44140625" customWidth="1"/>
    <col min="4" max="4" width="18.44140625" customWidth="1"/>
    <col min="5" max="5" width="10.88671875" customWidth="1"/>
    <col min="6" max="6" width="10" customWidth="1"/>
    <col min="7" max="7" width="12.33203125" customWidth="1"/>
    <col min="8" max="8" width="33.88671875" customWidth="1"/>
    <col min="257" max="257" width="4.33203125" customWidth="1"/>
    <col min="258" max="258" width="6.6640625" customWidth="1"/>
    <col min="259" max="259" width="39.5546875" customWidth="1"/>
    <col min="260" max="260" width="16.88671875" customWidth="1"/>
    <col min="261" max="261" width="10.88671875" customWidth="1"/>
    <col min="262" max="262" width="10" customWidth="1"/>
    <col min="263" max="263" width="12.33203125" customWidth="1"/>
    <col min="513" max="513" width="4.33203125" customWidth="1"/>
    <col min="514" max="514" width="6.6640625" customWidth="1"/>
    <col min="515" max="515" width="39.5546875" customWidth="1"/>
    <col min="516" max="516" width="16.88671875" customWidth="1"/>
    <col min="517" max="517" width="10.88671875" customWidth="1"/>
    <col min="518" max="518" width="10" customWidth="1"/>
    <col min="519" max="519" width="12.33203125" customWidth="1"/>
    <col min="769" max="769" width="4.33203125" customWidth="1"/>
    <col min="770" max="770" width="6.6640625" customWidth="1"/>
    <col min="771" max="771" width="39.5546875" customWidth="1"/>
    <col min="772" max="772" width="16.88671875" customWidth="1"/>
    <col min="773" max="773" width="10.88671875" customWidth="1"/>
    <col min="774" max="774" width="10" customWidth="1"/>
    <col min="775" max="775" width="12.33203125" customWidth="1"/>
    <col min="1025" max="1025" width="4.33203125" customWidth="1"/>
    <col min="1026" max="1026" width="6.6640625" customWidth="1"/>
    <col min="1027" max="1027" width="39.5546875" customWidth="1"/>
    <col min="1028" max="1028" width="16.88671875" customWidth="1"/>
    <col min="1029" max="1029" width="10.88671875" customWidth="1"/>
    <col min="1030" max="1030" width="10" customWidth="1"/>
    <col min="1031" max="1031" width="12.33203125" customWidth="1"/>
    <col min="1281" max="1281" width="4.33203125" customWidth="1"/>
    <col min="1282" max="1282" width="6.6640625" customWidth="1"/>
    <col min="1283" max="1283" width="39.5546875" customWidth="1"/>
    <col min="1284" max="1284" width="16.88671875" customWidth="1"/>
    <col min="1285" max="1285" width="10.88671875" customWidth="1"/>
    <col min="1286" max="1286" width="10" customWidth="1"/>
    <col min="1287" max="1287" width="12.33203125" customWidth="1"/>
    <col min="1537" max="1537" width="4.33203125" customWidth="1"/>
    <col min="1538" max="1538" width="6.6640625" customWidth="1"/>
    <col min="1539" max="1539" width="39.5546875" customWidth="1"/>
    <col min="1540" max="1540" width="16.88671875" customWidth="1"/>
    <col min="1541" max="1541" width="10.88671875" customWidth="1"/>
    <col min="1542" max="1542" width="10" customWidth="1"/>
    <col min="1543" max="1543" width="12.33203125" customWidth="1"/>
    <col min="1793" max="1793" width="4.33203125" customWidth="1"/>
    <col min="1794" max="1794" width="6.6640625" customWidth="1"/>
    <col min="1795" max="1795" width="39.5546875" customWidth="1"/>
    <col min="1796" max="1796" width="16.88671875" customWidth="1"/>
    <col min="1797" max="1797" width="10.88671875" customWidth="1"/>
    <col min="1798" max="1798" width="10" customWidth="1"/>
    <col min="1799" max="1799" width="12.33203125" customWidth="1"/>
    <col min="2049" max="2049" width="4.33203125" customWidth="1"/>
    <col min="2050" max="2050" width="6.6640625" customWidth="1"/>
    <col min="2051" max="2051" width="39.5546875" customWidth="1"/>
    <col min="2052" max="2052" width="16.88671875" customWidth="1"/>
    <col min="2053" max="2053" width="10.88671875" customWidth="1"/>
    <col min="2054" max="2054" width="10" customWidth="1"/>
    <col min="2055" max="2055" width="12.33203125" customWidth="1"/>
    <col min="2305" max="2305" width="4.33203125" customWidth="1"/>
    <col min="2306" max="2306" width="6.6640625" customWidth="1"/>
    <col min="2307" max="2307" width="39.5546875" customWidth="1"/>
    <col min="2308" max="2308" width="16.88671875" customWidth="1"/>
    <col min="2309" max="2309" width="10.88671875" customWidth="1"/>
    <col min="2310" max="2310" width="10" customWidth="1"/>
    <col min="2311" max="2311" width="12.33203125" customWidth="1"/>
    <col min="2561" max="2561" width="4.33203125" customWidth="1"/>
    <col min="2562" max="2562" width="6.6640625" customWidth="1"/>
    <col min="2563" max="2563" width="39.5546875" customWidth="1"/>
    <col min="2564" max="2564" width="16.88671875" customWidth="1"/>
    <col min="2565" max="2565" width="10.88671875" customWidth="1"/>
    <col min="2566" max="2566" width="10" customWidth="1"/>
    <col min="2567" max="2567" width="12.33203125" customWidth="1"/>
    <col min="2817" max="2817" width="4.33203125" customWidth="1"/>
    <col min="2818" max="2818" width="6.6640625" customWidth="1"/>
    <col min="2819" max="2819" width="39.5546875" customWidth="1"/>
    <col min="2820" max="2820" width="16.88671875" customWidth="1"/>
    <col min="2821" max="2821" width="10.88671875" customWidth="1"/>
    <col min="2822" max="2822" width="10" customWidth="1"/>
    <col min="2823" max="2823" width="12.33203125" customWidth="1"/>
    <col min="3073" max="3073" width="4.33203125" customWidth="1"/>
    <col min="3074" max="3074" width="6.6640625" customWidth="1"/>
    <col min="3075" max="3075" width="39.5546875" customWidth="1"/>
    <col min="3076" max="3076" width="16.88671875" customWidth="1"/>
    <col min="3077" max="3077" width="10.88671875" customWidth="1"/>
    <col min="3078" max="3078" width="10" customWidth="1"/>
    <col min="3079" max="3079" width="12.33203125" customWidth="1"/>
    <col min="3329" max="3329" width="4.33203125" customWidth="1"/>
    <col min="3330" max="3330" width="6.6640625" customWidth="1"/>
    <col min="3331" max="3331" width="39.5546875" customWidth="1"/>
    <col min="3332" max="3332" width="16.88671875" customWidth="1"/>
    <col min="3333" max="3333" width="10.88671875" customWidth="1"/>
    <col min="3334" max="3334" width="10" customWidth="1"/>
    <col min="3335" max="3335" width="12.33203125" customWidth="1"/>
    <col min="3585" max="3585" width="4.33203125" customWidth="1"/>
    <col min="3586" max="3586" width="6.6640625" customWidth="1"/>
    <col min="3587" max="3587" width="39.5546875" customWidth="1"/>
    <col min="3588" max="3588" width="16.88671875" customWidth="1"/>
    <col min="3589" max="3589" width="10.88671875" customWidth="1"/>
    <col min="3590" max="3590" width="10" customWidth="1"/>
    <col min="3591" max="3591" width="12.33203125" customWidth="1"/>
    <col min="3841" max="3841" width="4.33203125" customWidth="1"/>
    <col min="3842" max="3842" width="6.6640625" customWidth="1"/>
    <col min="3843" max="3843" width="39.5546875" customWidth="1"/>
    <col min="3844" max="3844" width="16.88671875" customWidth="1"/>
    <col min="3845" max="3845" width="10.88671875" customWidth="1"/>
    <col min="3846" max="3846" width="10" customWidth="1"/>
    <col min="3847" max="3847" width="12.33203125" customWidth="1"/>
    <col min="4097" max="4097" width="4.33203125" customWidth="1"/>
    <col min="4098" max="4098" width="6.6640625" customWidth="1"/>
    <col min="4099" max="4099" width="39.5546875" customWidth="1"/>
    <col min="4100" max="4100" width="16.88671875" customWidth="1"/>
    <col min="4101" max="4101" width="10.88671875" customWidth="1"/>
    <col min="4102" max="4102" width="10" customWidth="1"/>
    <col min="4103" max="4103" width="12.33203125" customWidth="1"/>
    <col min="4353" max="4353" width="4.33203125" customWidth="1"/>
    <col min="4354" max="4354" width="6.6640625" customWidth="1"/>
    <col min="4355" max="4355" width="39.5546875" customWidth="1"/>
    <col min="4356" max="4356" width="16.88671875" customWidth="1"/>
    <col min="4357" max="4357" width="10.88671875" customWidth="1"/>
    <col min="4358" max="4358" width="10" customWidth="1"/>
    <col min="4359" max="4359" width="12.33203125" customWidth="1"/>
    <col min="4609" max="4609" width="4.33203125" customWidth="1"/>
    <col min="4610" max="4610" width="6.6640625" customWidth="1"/>
    <col min="4611" max="4611" width="39.5546875" customWidth="1"/>
    <col min="4612" max="4612" width="16.88671875" customWidth="1"/>
    <col min="4613" max="4613" width="10.88671875" customWidth="1"/>
    <col min="4614" max="4614" width="10" customWidth="1"/>
    <col min="4615" max="4615" width="12.33203125" customWidth="1"/>
    <col min="4865" max="4865" width="4.33203125" customWidth="1"/>
    <col min="4866" max="4866" width="6.6640625" customWidth="1"/>
    <col min="4867" max="4867" width="39.5546875" customWidth="1"/>
    <col min="4868" max="4868" width="16.88671875" customWidth="1"/>
    <col min="4869" max="4869" width="10.88671875" customWidth="1"/>
    <col min="4870" max="4870" width="10" customWidth="1"/>
    <col min="4871" max="4871" width="12.33203125" customWidth="1"/>
    <col min="5121" max="5121" width="4.33203125" customWidth="1"/>
    <col min="5122" max="5122" width="6.6640625" customWidth="1"/>
    <col min="5123" max="5123" width="39.5546875" customWidth="1"/>
    <col min="5124" max="5124" width="16.88671875" customWidth="1"/>
    <col min="5125" max="5125" width="10.88671875" customWidth="1"/>
    <col min="5126" max="5126" width="10" customWidth="1"/>
    <col min="5127" max="5127" width="12.33203125" customWidth="1"/>
    <col min="5377" max="5377" width="4.33203125" customWidth="1"/>
    <col min="5378" max="5378" width="6.6640625" customWidth="1"/>
    <col min="5379" max="5379" width="39.5546875" customWidth="1"/>
    <col min="5380" max="5380" width="16.88671875" customWidth="1"/>
    <col min="5381" max="5381" width="10.88671875" customWidth="1"/>
    <col min="5382" max="5382" width="10" customWidth="1"/>
    <col min="5383" max="5383" width="12.33203125" customWidth="1"/>
    <col min="5633" max="5633" width="4.33203125" customWidth="1"/>
    <col min="5634" max="5634" width="6.6640625" customWidth="1"/>
    <col min="5635" max="5635" width="39.5546875" customWidth="1"/>
    <col min="5636" max="5636" width="16.88671875" customWidth="1"/>
    <col min="5637" max="5637" width="10.88671875" customWidth="1"/>
    <col min="5638" max="5638" width="10" customWidth="1"/>
    <col min="5639" max="5639" width="12.33203125" customWidth="1"/>
    <col min="5889" max="5889" width="4.33203125" customWidth="1"/>
    <col min="5890" max="5890" width="6.6640625" customWidth="1"/>
    <col min="5891" max="5891" width="39.5546875" customWidth="1"/>
    <col min="5892" max="5892" width="16.88671875" customWidth="1"/>
    <col min="5893" max="5893" width="10.88671875" customWidth="1"/>
    <col min="5894" max="5894" width="10" customWidth="1"/>
    <col min="5895" max="5895" width="12.33203125" customWidth="1"/>
    <col min="6145" max="6145" width="4.33203125" customWidth="1"/>
    <col min="6146" max="6146" width="6.6640625" customWidth="1"/>
    <col min="6147" max="6147" width="39.5546875" customWidth="1"/>
    <col min="6148" max="6148" width="16.88671875" customWidth="1"/>
    <col min="6149" max="6149" width="10.88671875" customWidth="1"/>
    <col min="6150" max="6150" width="10" customWidth="1"/>
    <col min="6151" max="6151" width="12.33203125" customWidth="1"/>
    <col min="6401" max="6401" width="4.33203125" customWidth="1"/>
    <col min="6402" max="6402" width="6.6640625" customWidth="1"/>
    <col min="6403" max="6403" width="39.5546875" customWidth="1"/>
    <col min="6404" max="6404" width="16.88671875" customWidth="1"/>
    <col min="6405" max="6405" width="10.88671875" customWidth="1"/>
    <col min="6406" max="6406" width="10" customWidth="1"/>
    <col min="6407" max="6407" width="12.33203125" customWidth="1"/>
    <col min="6657" max="6657" width="4.33203125" customWidth="1"/>
    <col min="6658" max="6658" width="6.6640625" customWidth="1"/>
    <col min="6659" max="6659" width="39.5546875" customWidth="1"/>
    <col min="6660" max="6660" width="16.88671875" customWidth="1"/>
    <col min="6661" max="6661" width="10.88671875" customWidth="1"/>
    <col min="6662" max="6662" width="10" customWidth="1"/>
    <col min="6663" max="6663" width="12.33203125" customWidth="1"/>
    <col min="6913" max="6913" width="4.33203125" customWidth="1"/>
    <col min="6914" max="6914" width="6.6640625" customWidth="1"/>
    <col min="6915" max="6915" width="39.5546875" customWidth="1"/>
    <col min="6916" max="6916" width="16.88671875" customWidth="1"/>
    <col min="6917" max="6917" width="10.88671875" customWidth="1"/>
    <col min="6918" max="6918" width="10" customWidth="1"/>
    <col min="6919" max="6919" width="12.33203125" customWidth="1"/>
    <col min="7169" max="7169" width="4.33203125" customWidth="1"/>
    <col min="7170" max="7170" width="6.6640625" customWidth="1"/>
    <col min="7171" max="7171" width="39.5546875" customWidth="1"/>
    <col min="7172" max="7172" width="16.88671875" customWidth="1"/>
    <col min="7173" max="7173" width="10.88671875" customWidth="1"/>
    <col min="7174" max="7174" width="10" customWidth="1"/>
    <col min="7175" max="7175" width="12.33203125" customWidth="1"/>
    <col min="7425" max="7425" width="4.33203125" customWidth="1"/>
    <col min="7426" max="7426" width="6.6640625" customWidth="1"/>
    <col min="7427" max="7427" width="39.5546875" customWidth="1"/>
    <col min="7428" max="7428" width="16.88671875" customWidth="1"/>
    <col min="7429" max="7429" width="10.88671875" customWidth="1"/>
    <col min="7430" max="7430" width="10" customWidth="1"/>
    <col min="7431" max="7431" width="12.33203125" customWidth="1"/>
    <col min="7681" max="7681" width="4.33203125" customWidth="1"/>
    <col min="7682" max="7682" width="6.6640625" customWidth="1"/>
    <col min="7683" max="7683" width="39.5546875" customWidth="1"/>
    <col min="7684" max="7684" width="16.88671875" customWidth="1"/>
    <col min="7685" max="7685" width="10.88671875" customWidth="1"/>
    <col min="7686" max="7686" width="10" customWidth="1"/>
    <col min="7687" max="7687" width="12.33203125" customWidth="1"/>
    <col min="7937" max="7937" width="4.33203125" customWidth="1"/>
    <col min="7938" max="7938" width="6.6640625" customWidth="1"/>
    <col min="7939" max="7939" width="39.5546875" customWidth="1"/>
    <col min="7940" max="7940" width="16.88671875" customWidth="1"/>
    <col min="7941" max="7941" width="10.88671875" customWidth="1"/>
    <col min="7942" max="7942" width="10" customWidth="1"/>
    <col min="7943" max="7943" width="12.33203125" customWidth="1"/>
    <col min="8193" max="8193" width="4.33203125" customWidth="1"/>
    <col min="8194" max="8194" width="6.6640625" customWidth="1"/>
    <col min="8195" max="8195" width="39.5546875" customWidth="1"/>
    <col min="8196" max="8196" width="16.88671875" customWidth="1"/>
    <col min="8197" max="8197" width="10.88671875" customWidth="1"/>
    <col min="8198" max="8198" width="10" customWidth="1"/>
    <col min="8199" max="8199" width="12.33203125" customWidth="1"/>
    <col min="8449" max="8449" width="4.33203125" customWidth="1"/>
    <col min="8450" max="8450" width="6.6640625" customWidth="1"/>
    <col min="8451" max="8451" width="39.5546875" customWidth="1"/>
    <col min="8452" max="8452" width="16.88671875" customWidth="1"/>
    <col min="8453" max="8453" width="10.88671875" customWidth="1"/>
    <col min="8454" max="8454" width="10" customWidth="1"/>
    <col min="8455" max="8455" width="12.33203125" customWidth="1"/>
    <col min="8705" max="8705" width="4.33203125" customWidth="1"/>
    <col min="8706" max="8706" width="6.6640625" customWidth="1"/>
    <col min="8707" max="8707" width="39.5546875" customWidth="1"/>
    <col min="8708" max="8708" width="16.88671875" customWidth="1"/>
    <col min="8709" max="8709" width="10.88671875" customWidth="1"/>
    <col min="8710" max="8710" width="10" customWidth="1"/>
    <col min="8711" max="8711" width="12.33203125" customWidth="1"/>
    <col min="8961" max="8961" width="4.33203125" customWidth="1"/>
    <col min="8962" max="8962" width="6.6640625" customWidth="1"/>
    <col min="8963" max="8963" width="39.5546875" customWidth="1"/>
    <col min="8964" max="8964" width="16.88671875" customWidth="1"/>
    <col min="8965" max="8965" width="10.88671875" customWidth="1"/>
    <col min="8966" max="8966" width="10" customWidth="1"/>
    <col min="8967" max="8967" width="12.33203125" customWidth="1"/>
    <col min="9217" max="9217" width="4.33203125" customWidth="1"/>
    <col min="9218" max="9218" width="6.6640625" customWidth="1"/>
    <col min="9219" max="9219" width="39.5546875" customWidth="1"/>
    <col min="9220" max="9220" width="16.88671875" customWidth="1"/>
    <col min="9221" max="9221" width="10.88671875" customWidth="1"/>
    <col min="9222" max="9222" width="10" customWidth="1"/>
    <col min="9223" max="9223" width="12.33203125" customWidth="1"/>
    <col min="9473" max="9473" width="4.33203125" customWidth="1"/>
    <col min="9474" max="9474" width="6.6640625" customWidth="1"/>
    <col min="9475" max="9475" width="39.5546875" customWidth="1"/>
    <col min="9476" max="9476" width="16.88671875" customWidth="1"/>
    <col min="9477" max="9477" width="10.88671875" customWidth="1"/>
    <col min="9478" max="9478" width="10" customWidth="1"/>
    <col min="9479" max="9479" width="12.33203125" customWidth="1"/>
    <col min="9729" max="9729" width="4.33203125" customWidth="1"/>
    <col min="9730" max="9730" width="6.6640625" customWidth="1"/>
    <col min="9731" max="9731" width="39.5546875" customWidth="1"/>
    <col min="9732" max="9732" width="16.88671875" customWidth="1"/>
    <col min="9733" max="9733" width="10.88671875" customWidth="1"/>
    <col min="9734" max="9734" width="10" customWidth="1"/>
    <col min="9735" max="9735" width="12.33203125" customWidth="1"/>
    <col min="9985" max="9985" width="4.33203125" customWidth="1"/>
    <col min="9986" max="9986" width="6.6640625" customWidth="1"/>
    <col min="9987" max="9987" width="39.5546875" customWidth="1"/>
    <col min="9988" max="9988" width="16.88671875" customWidth="1"/>
    <col min="9989" max="9989" width="10.88671875" customWidth="1"/>
    <col min="9990" max="9990" width="10" customWidth="1"/>
    <col min="9991" max="9991" width="12.33203125" customWidth="1"/>
    <col min="10241" max="10241" width="4.33203125" customWidth="1"/>
    <col min="10242" max="10242" width="6.6640625" customWidth="1"/>
    <col min="10243" max="10243" width="39.5546875" customWidth="1"/>
    <col min="10244" max="10244" width="16.88671875" customWidth="1"/>
    <col min="10245" max="10245" width="10.88671875" customWidth="1"/>
    <col min="10246" max="10246" width="10" customWidth="1"/>
    <col min="10247" max="10247" width="12.33203125" customWidth="1"/>
    <col min="10497" max="10497" width="4.33203125" customWidth="1"/>
    <col min="10498" max="10498" width="6.6640625" customWidth="1"/>
    <col min="10499" max="10499" width="39.5546875" customWidth="1"/>
    <col min="10500" max="10500" width="16.88671875" customWidth="1"/>
    <col min="10501" max="10501" width="10.88671875" customWidth="1"/>
    <col min="10502" max="10502" width="10" customWidth="1"/>
    <col min="10503" max="10503" width="12.33203125" customWidth="1"/>
    <col min="10753" max="10753" width="4.33203125" customWidth="1"/>
    <col min="10754" max="10754" width="6.6640625" customWidth="1"/>
    <col min="10755" max="10755" width="39.5546875" customWidth="1"/>
    <col min="10756" max="10756" width="16.88671875" customWidth="1"/>
    <col min="10757" max="10757" width="10.88671875" customWidth="1"/>
    <col min="10758" max="10758" width="10" customWidth="1"/>
    <col min="10759" max="10759" width="12.33203125" customWidth="1"/>
    <col min="11009" max="11009" width="4.33203125" customWidth="1"/>
    <col min="11010" max="11010" width="6.6640625" customWidth="1"/>
    <col min="11011" max="11011" width="39.5546875" customWidth="1"/>
    <col min="11012" max="11012" width="16.88671875" customWidth="1"/>
    <col min="11013" max="11013" width="10.88671875" customWidth="1"/>
    <col min="11014" max="11014" width="10" customWidth="1"/>
    <col min="11015" max="11015" width="12.33203125" customWidth="1"/>
    <col min="11265" max="11265" width="4.33203125" customWidth="1"/>
    <col min="11266" max="11266" width="6.6640625" customWidth="1"/>
    <col min="11267" max="11267" width="39.5546875" customWidth="1"/>
    <col min="11268" max="11268" width="16.88671875" customWidth="1"/>
    <col min="11269" max="11269" width="10.88671875" customWidth="1"/>
    <col min="11270" max="11270" width="10" customWidth="1"/>
    <col min="11271" max="11271" width="12.33203125" customWidth="1"/>
    <col min="11521" max="11521" width="4.33203125" customWidth="1"/>
    <col min="11522" max="11522" width="6.6640625" customWidth="1"/>
    <col min="11523" max="11523" width="39.5546875" customWidth="1"/>
    <col min="11524" max="11524" width="16.88671875" customWidth="1"/>
    <col min="11525" max="11525" width="10.88671875" customWidth="1"/>
    <col min="11526" max="11526" width="10" customWidth="1"/>
    <col min="11527" max="11527" width="12.33203125" customWidth="1"/>
    <col min="11777" max="11777" width="4.33203125" customWidth="1"/>
    <col min="11778" max="11778" width="6.6640625" customWidth="1"/>
    <col min="11779" max="11779" width="39.5546875" customWidth="1"/>
    <col min="11780" max="11780" width="16.88671875" customWidth="1"/>
    <col min="11781" max="11781" width="10.88671875" customWidth="1"/>
    <col min="11782" max="11782" width="10" customWidth="1"/>
    <col min="11783" max="11783" width="12.33203125" customWidth="1"/>
    <col min="12033" max="12033" width="4.33203125" customWidth="1"/>
    <col min="12034" max="12034" width="6.6640625" customWidth="1"/>
    <col min="12035" max="12035" width="39.5546875" customWidth="1"/>
    <col min="12036" max="12036" width="16.88671875" customWidth="1"/>
    <col min="12037" max="12037" width="10.88671875" customWidth="1"/>
    <col min="12038" max="12038" width="10" customWidth="1"/>
    <col min="12039" max="12039" width="12.33203125" customWidth="1"/>
    <col min="12289" max="12289" width="4.33203125" customWidth="1"/>
    <col min="12290" max="12290" width="6.6640625" customWidth="1"/>
    <col min="12291" max="12291" width="39.5546875" customWidth="1"/>
    <col min="12292" max="12292" width="16.88671875" customWidth="1"/>
    <col min="12293" max="12293" width="10.88671875" customWidth="1"/>
    <col min="12294" max="12294" width="10" customWidth="1"/>
    <col min="12295" max="12295" width="12.33203125" customWidth="1"/>
    <col min="12545" max="12545" width="4.33203125" customWidth="1"/>
    <col min="12546" max="12546" width="6.6640625" customWidth="1"/>
    <col min="12547" max="12547" width="39.5546875" customWidth="1"/>
    <col min="12548" max="12548" width="16.88671875" customWidth="1"/>
    <col min="12549" max="12549" width="10.88671875" customWidth="1"/>
    <col min="12550" max="12550" width="10" customWidth="1"/>
    <col min="12551" max="12551" width="12.33203125" customWidth="1"/>
    <col min="12801" max="12801" width="4.33203125" customWidth="1"/>
    <col min="12802" max="12802" width="6.6640625" customWidth="1"/>
    <col min="12803" max="12803" width="39.5546875" customWidth="1"/>
    <col min="12804" max="12804" width="16.88671875" customWidth="1"/>
    <col min="12805" max="12805" width="10.88671875" customWidth="1"/>
    <col min="12806" max="12806" width="10" customWidth="1"/>
    <col min="12807" max="12807" width="12.33203125" customWidth="1"/>
    <col min="13057" max="13057" width="4.33203125" customWidth="1"/>
    <col min="13058" max="13058" width="6.6640625" customWidth="1"/>
    <col min="13059" max="13059" width="39.5546875" customWidth="1"/>
    <col min="13060" max="13060" width="16.88671875" customWidth="1"/>
    <col min="13061" max="13061" width="10.88671875" customWidth="1"/>
    <col min="13062" max="13062" width="10" customWidth="1"/>
    <col min="13063" max="13063" width="12.33203125" customWidth="1"/>
    <col min="13313" max="13313" width="4.33203125" customWidth="1"/>
    <col min="13314" max="13314" width="6.6640625" customWidth="1"/>
    <col min="13315" max="13315" width="39.5546875" customWidth="1"/>
    <col min="13316" max="13316" width="16.88671875" customWidth="1"/>
    <col min="13317" max="13317" width="10.88671875" customWidth="1"/>
    <col min="13318" max="13318" width="10" customWidth="1"/>
    <col min="13319" max="13319" width="12.33203125" customWidth="1"/>
    <col min="13569" max="13569" width="4.33203125" customWidth="1"/>
    <col min="13570" max="13570" width="6.6640625" customWidth="1"/>
    <col min="13571" max="13571" width="39.5546875" customWidth="1"/>
    <col min="13572" max="13572" width="16.88671875" customWidth="1"/>
    <col min="13573" max="13573" width="10.88671875" customWidth="1"/>
    <col min="13574" max="13574" width="10" customWidth="1"/>
    <col min="13575" max="13575" width="12.33203125" customWidth="1"/>
    <col min="13825" max="13825" width="4.33203125" customWidth="1"/>
    <col min="13826" max="13826" width="6.6640625" customWidth="1"/>
    <col min="13827" max="13827" width="39.5546875" customWidth="1"/>
    <col min="13828" max="13828" width="16.88671875" customWidth="1"/>
    <col min="13829" max="13829" width="10.88671875" customWidth="1"/>
    <col min="13830" max="13830" width="10" customWidth="1"/>
    <col min="13831" max="13831" width="12.33203125" customWidth="1"/>
    <col min="14081" max="14081" width="4.33203125" customWidth="1"/>
    <col min="14082" max="14082" width="6.6640625" customWidth="1"/>
    <col min="14083" max="14083" width="39.5546875" customWidth="1"/>
    <col min="14084" max="14084" width="16.88671875" customWidth="1"/>
    <col min="14085" max="14085" width="10.88671875" customWidth="1"/>
    <col min="14086" max="14086" width="10" customWidth="1"/>
    <col min="14087" max="14087" width="12.33203125" customWidth="1"/>
    <col min="14337" max="14337" width="4.33203125" customWidth="1"/>
    <col min="14338" max="14338" width="6.6640625" customWidth="1"/>
    <col min="14339" max="14339" width="39.5546875" customWidth="1"/>
    <col min="14340" max="14340" width="16.88671875" customWidth="1"/>
    <col min="14341" max="14341" width="10.88671875" customWidth="1"/>
    <col min="14342" max="14342" width="10" customWidth="1"/>
    <col min="14343" max="14343" width="12.33203125" customWidth="1"/>
    <col min="14593" max="14593" width="4.33203125" customWidth="1"/>
    <col min="14594" max="14594" width="6.6640625" customWidth="1"/>
    <col min="14595" max="14595" width="39.5546875" customWidth="1"/>
    <col min="14596" max="14596" width="16.88671875" customWidth="1"/>
    <col min="14597" max="14597" width="10.88671875" customWidth="1"/>
    <col min="14598" max="14598" width="10" customWidth="1"/>
    <col min="14599" max="14599" width="12.33203125" customWidth="1"/>
    <col min="14849" max="14849" width="4.33203125" customWidth="1"/>
    <col min="14850" max="14850" width="6.6640625" customWidth="1"/>
    <col min="14851" max="14851" width="39.5546875" customWidth="1"/>
    <col min="14852" max="14852" width="16.88671875" customWidth="1"/>
    <col min="14853" max="14853" width="10.88671875" customWidth="1"/>
    <col min="14854" max="14854" width="10" customWidth="1"/>
    <col min="14855" max="14855" width="12.33203125" customWidth="1"/>
    <col min="15105" max="15105" width="4.33203125" customWidth="1"/>
    <col min="15106" max="15106" width="6.6640625" customWidth="1"/>
    <col min="15107" max="15107" width="39.5546875" customWidth="1"/>
    <col min="15108" max="15108" width="16.88671875" customWidth="1"/>
    <col min="15109" max="15109" width="10.88671875" customWidth="1"/>
    <col min="15110" max="15110" width="10" customWidth="1"/>
    <col min="15111" max="15111" width="12.33203125" customWidth="1"/>
    <col min="15361" max="15361" width="4.33203125" customWidth="1"/>
    <col min="15362" max="15362" width="6.6640625" customWidth="1"/>
    <col min="15363" max="15363" width="39.5546875" customWidth="1"/>
    <col min="15364" max="15364" width="16.88671875" customWidth="1"/>
    <col min="15365" max="15365" width="10.88671875" customWidth="1"/>
    <col min="15366" max="15366" width="10" customWidth="1"/>
    <col min="15367" max="15367" width="12.33203125" customWidth="1"/>
    <col min="15617" max="15617" width="4.33203125" customWidth="1"/>
    <col min="15618" max="15618" width="6.6640625" customWidth="1"/>
    <col min="15619" max="15619" width="39.5546875" customWidth="1"/>
    <col min="15620" max="15620" width="16.88671875" customWidth="1"/>
    <col min="15621" max="15621" width="10.88671875" customWidth="1"/>
    <col min="15622" max="15622" width="10" customWidth="1"/>
    <col min="15623" max="15623" width="12.33203125" customWidth="1"/>
    <col min="15873" max="15873" width="4.33203125" customWidth="1"/>
    <col min="15874" max="15874" width="6.6640625" customWidth="1"/>
    <col min="15875" max="15875" width="39.5546875" customWidth="1"/>
    <col min="15876" max="15876" width="16.88671875" customWidth="1"/>
    <col min="15877" max="15877" width="10.88671875" customWidth="1"/>
    <col min="15878" max="15878" width="10" customWidth="1"/>
    <col min="15879" max="15879" width="12.33203125" customWidth="1"/>
    <col min="16129" max="16129" width="4.33203125" customWidth="1"/>
    <col min="16130" max="16130" width="6.6640625" customWidth="1"/>
    <col min="16131" max="16131" width="39.5546875" customWidth="1"/>
    <col min="16132" max="16132" width="16.88671875" customWidth="1"/>
    <col min="16133" max="16133" width="10.88671875" customWidth="1"/>
    <col min="16134" max="16134" width="10" customWidth="1"/>
    <col min="16135" max="16135" width="12.33203125" customWidth="1"/>
  </cols>
  <sheetData>
    <row r="1" spans="1:8">
      <c r="A1" s="155" t="s">
        <v>57</v>
      </c>
      <c r="B1" s="155"/>
      <c r="C1" s="155"/>
      <c r="D1" s="155"/>
      <c r="E1" s="155"/>
      <c r="F1" s="155"/>
      <c r="G1" s="155"/>
      <c r="H1" s="155"/>
    </row>
    <row r="2" spans="1:8">
      <c r="A2" s="156" t="s">
        <v>0</v>
      </c>
      <c r="B2" s="156"/>
      <c r="C2" s="156"/>
      <c r="D2" s="156"/>
      <c r="E2" s="156"/>
      <c r="F2" s="156"/>
      <c r="G2" s="156"/>
      <c r="H2" s="156"/>
    </row>
    <row r="3" spans="1:8">
      <c r="A3" s="1"/>
      <c r="B3" s="1"/>
      <c r="C3" s="1"/>
      <c r="D3" s="1"/>
      <c r="E3" s="1"/>
      <c r="F3" s="1"/>
      <c r="G3" s="1"/>
      <c r="H3" s="1"/>
    </row>
    <row r="4" spans="1:8" ht="15.6">
      <c r="A4" s="157" t="s">
        <v>1</v>
      </c>
      <c r="B4" s="157"/>
      <c r="C4" s="157"/>
      <c r="D4" s="157"/>
      <c r="E4" s="157"/>
      <c r="F4" s="157"/>
      <c r="G4" s="157"/>
      <c r="H4" s="157"/>
    </row>
    <row r="6" spans="1:8" ht="15.6">
      <c r="A6" s="158" t="s">
        <v>2</v>
      </c>
      <c r="B6" s="158"/>
      <c r="C6" s="158"/>
      <c r="D6" s="158"/>
      <c r="E6" s="158"/>
      <c r="F6" s="158"/>
      <c r="G6" s="158"/>
    </row>
    <row r="7" spans="1:8" ht="15.6">
      <c r="A7" s="147" t="s">
        <v>3</v>
      </c>
      <c r="B7" s="147"/>
      <c r="C7" s="147"/>
      <c r="D7" s="147"/>
      <c r="E7" s="147"/>
      <c r="F7" s="147"/>
      <c r="G7" s="147"/>
    </row>
    <row r="8" spans="1:8" ht="15.6">
      <c r="A8" s="147" t="s">
        <v>4</v>
      </c>
      <c r="B8" s="147"/>
      <c r="C8" s="147"/>
      <c r="D8" s="147"/>
      <c r="E8" s="147"/>
      <c r="F8" s="147"/>
      <c r="G8" s="147"/>
    </row>
    <row r="9" spans="1:8" ht="15.6">
      <c r="A9" s="147" t="s">
        <v>5</v>
      </c>
      <c r="B9" s="147"/>
      <c r="C9" s="147"/>
      <c r="D9" s="147"/>
      <c r="E9" s="147"/>
      <c r="F9" s="147"/>
      <c r="G9" s="147"/>
    </row>
    <row r="10" spans="1:8" ht="15.6">
      <c r="A10" s="2"/>
      <c r="B10" s="2"/>
      <c r="C10" s="2"/>
      <c r="D10" s="2"/>
      <c r="E10" s="2"/>
      <c r="F10" s="2"/>
      <c r="G10" s="2"/>
    </row>
    <row r="11" spans="1:8" ht="15.6">
      <c r="A11" s="3"/>
      <c r="B11" s="4" t="s">
        <v>6</v>
      </c>
      <c r="C11" s="5"/>
      <c r="D11" s="6"/>
      <c r="E11" s="6"/>
      <c r="F11" s="3"/>
      <c r="G11" s="3"/>
    </row>
    <row r="12" spans="1:8">
      <c r="B12" s="7" t="s">
        <v>7</v>
      </c>
    </row>
    <row r="14" spans="1:8" ht="15.6">
      <c r="A14" s="148" t="s">
        <v>8</v>
      </c>
      <c r="B14" s="148"/>
      <c r="C14" s="148"/>
      <c r="D14" s="148"/>
      <c r="E14" s="148"/>
      <c r="F14" s="148"/>
      <c r="G14" s="148"/>
    </row>
    <row r="15" spans="1:8" ht="15.6">
      <c r="A15" s="149" t="s">
        <v>9</v>
      </c>
      <c r="B15" s="149"/>
      <c r="C15" s="149"/>
      <c r="D15" s="149"/>
      <c r="E15" s="149"/>
      <c r="F15" s="149"/>
      <c r="G15" s="149"/>
    </row>
    <row r="16" spans="1:8" ht="17.399999999999999">
      <c r="A16" s="8"/>
      <c r="B16" s="8"/>
      <c r="C16" s="8"/>
      <c r="D16" s="8"/>
      <c r="E16" s="8"/>
      <c r="F16" s="8"/>
      <c r="G16" s="8"/>
    </row>
    <row r="17" spans="1:8" ht="16.2" thickBot="1">
      <c r="A17" s="9" t="s">
        <v>10</v>
      </c>
      <c r="B17" s="150" t="s">
        <v>11</v>
      </c>
      <c r="C17" s="150"/>
      <c r="D17" s="150"/>
      <c r="E17" s="150"/>
      <c r="F17" s="151" t="s">
        <v>12</v>
      </c>
      <c r="G17" s="151"/>
    </row>
    <row r="18" spans="1:8" ht="55.8" thickBot="1">
      <c r="A18" s="10" t="s">
        <v>13</v>
      </c>
      <c r="B18" s="11" t="s">
        <v>14</v>
      </c>
      <c r="C18" s="11" t="s">
        <v>15</v>
      </c>
      <c r="D18" s="11" t="s">
        <v>16</v>
      </c>
      <c r="E18" s="11" t="s">
        <v>17</v>
      </c>
      <c r="F18" s="11" t="s">
        <v>18</v>
      </c>
      <c r="G18" s="12" t="s">
        <v>19</v>
      </c>
      <c r="H18" s="13" t="s">
        <v>20</v>
      </c>
    </row>
    <row r="19" spans="1:8" ht="15" thickBot="1">
      <c r="A19" s="10"/>
      <c r="B19" s="11"/>
      <c r="C19" s="11" t="s">
        <v>21</v>
      </c>
      <c r="D19" s="11"/>
      <c r="E19" s="11"/>
      <c r="F19" s="11"/>
      <c r="G19" s="12"/>
      <c r="H19" s="14"/>
    </row>
    <row r="20" spans="1:8" ht="15" thickBot="1">
      <c r="A20" s="15" t="s">
        <v>22</v>
      </c>
      <c r="B20" s="16">
        <v>1100</v>
      </c>
      <c r="C20" s="17" t="s">
        <v>23</v>
      </c>
      <c r="D20" s="18"/>
      <c r="E20" s="18"/>
      <c r="F20" s="18"/>
      <c r="G20" s="19">
        <f>G23+G24</f>
        <v>1011.0200000000001</v>
      </c>
      <c r="H20" s="20"/>
    </row>
    <row r="21" spans="1:8" s="29" customFormat="1" ht="82.8">
      <c r="A21" s="21"/>
      <c r="B21" s="22"/>
      <c r="C21" s="23" t="s">
        <v>24</v>
      </c>
      <c r="D21" s="24" t="s">
        <v>25</v>
      </c>
      <c r="E21" s="25">
        <v>5.93</v>
      </c>
      <c r="F21" s="26">
        <f>1*6</f>
        <v>6</v>
      </c>
      <c r="G21" s="27">
        <f>ROUND(E21*F21,2)</f>
        <v>35.58</v>
      </c>
      <c r="H21" s="28" t="s">
        <v>26</v>
      </c>
    </row>
    <row r="22" spans="1:8" s="37" customFormat="1" ht="28.2" thickBot="1">
      <c r="A22" s="30"/>
      <c r="B22" s="31"/>
      <c r="C22" s="32" t="s">
        <v>9</v>
      </c>
      <c r="D22" s="33" t="s">
        <v>27</v>
      </c>
      <c r="E22" s="34">
        <v>5.57</v>
      </c>
      <c r="F22" s="35">
        <v>160</v>
      </c>
      <c r="G22" s="36">
        <f>ROUND(E22*F22,2)</f>
        <v>891.2</v>
      </c>
      <c r="H22" s="28" t="s">
        <v>28</v>
      </c>
    </row>
    <row r="23" spans="1:8" ht="15" thickBot="1">
      <c r="A23" s="38" t="s">
        <v>29</v>
      </c>
      <c r="B23" s="39">
        <v>1110</v>
      </c>
      <c r="C23" s="40" t="s">
        <v>30</v>
      </c>
      <c r="D23" s="41"/>
      <c r="E23" s="42"/>
      <c r="F23" s="42">
        <f>SUM(F21:F22)</f>
        <v>166</v>
      </c>
      <c r="G23" s="43">
        <f>SUM(G21:G22)</f>
        <v>926.78000000000009</v>
      </c>
      <c r="H23" s="20"/>
    </row>
    <row r="24" spans="1:8" ht="16.5" customHeight="1">
      <c r="A24" s="44"/>
      <c r="B24" s="45"/>
      <c r="C24" s="46" t="s">
        <v>31</v>
      </c>
      <c r="D24" s="47"/>
      <c r="E24" s="48"/>
      <c r="F24" s="48"/>
      <c r="G24" s="49">
        <f>ROUND((G23)*0.0909,2)</f>
        <v>84.24</v>
      </c>
      <c r="H24" s="20"/>
    </row>
    <row r="25" spans="1:8" ht="42">
      <c r="A25" s="50" t="s">
        <v>32</v>
      </c>
      <c r="B25" s="51">
        <v>1200</v>
      </c>
      <c r="C25" s="52" t="s">
        <v>33</v>
      </c>
      <c r="D25" s="53"/>
      <c r="E25" s="54"/>
      <c r="F25" s="54"/>
      <c r="G25" s="55">
        <f>ROUND(G20*0.2359,2)</f>
        <v>238.5</v>
      </c>
      <c r="H25" s="20"/>
    </row>
    <row r="26" spans="1:8" ht="42">
      <c r="A26" s="50" t="s">
        <v>34</v>
      </c>
      <c r="B26" s="51">
        <v>2100</v>
      </c>
      <c r="C26" s="52" t="s">
        <v>35</v>
      </c>
      <c r="D26" s="53"/>
      <c r="E26" s="54"/>
      <c r="F26" s="54"/>
      <c r="G26" s="55">
        <v>800</v>
      </c>
      <c r="H26" s="56" t="s">
        <v>36</v>
      </c>
    </row>
    <row r="27" spans="1:8" ht="15" thickBot="1">
      <c r="A27" s="57"/>
      <c r="B27" s="58"/>
      <c r="C27" s="59" t="s">
        <v>37</v>
      </c>
      <c r="D27" s="60"/>
      <c r="E27" s="61"/>
      <c r="F27" s="61"/>
      <c r="G27" s="62">
        <f>SUM(G23:G26)</f>
        <v>2049.52</v>
      </c>
      <c r="H27" s="20"/>
    </row>
    <row r="28" spans="1:8">
      <c r="A28" s="63"/>
      <c r="B28" s="64">
        <v>1000</v>
      </c>
      <c r="C28" s="65" t="s">
        <v>38</v>
      </c>
      <c r="D28" s="66"/>
      <c r="E28" s="67"/>
      <c r="F28" s="67"/>
      <c r="G28" s="68">
        <f>SUM(G20+G25)</f>
        <v>1249.52</v>
      </c>
      <c r="H28" s="20"/>
    </row>
    <row r="29" spans="1:8" ht="15" thickBot="1">
      <c r="A29" s="69"/>
      <c r="B29" s="70">
        <v>2000</v>
      </c>
      <c r="C29" s="71" t="s">
        <v>39</v>
      </c>
      <c r="D29" s="72"/>
      <c r="E29" s="73"/>
      <c r="F29" s="73"/>
      <c r="G29" s="74">
        <f>G26</f>
        <v>800</v>
      </c>
      <c r="H29" s="20"/>
    </row>
    <row r="30" spans="1:8">
      <c r="A30" s="44"/>
      <c r="B30" s="75"/>
      <c r="C30" s="76" t="s">
        <v>40</v>
      </c>
      <c r="D30" s="77"/>
      <c r="E30" s="78"/>
      <c r="F30" s="78"/>
      <c r="G30" s="79"/>
      <c r="H30" s="20"/>
    </row>
    <row r="31" spans="1:8" ht="28.2">
      <c r="A31" s="80"/>
      <c r="B31" s="81"/>
      <c r="C31" s="52" t="s">
        <v>41</v>
      </c>
      <c r="D31" s="82"/>
      <c r="E31" s="83"/>
      <c r="F31" s="83"/>
      <c r="G31" s="84">
        <f>ROUND(G20*0.1408,2)</f>
        <v>142.35</v>
      </c>
      <c r="H31" s="20"/>
    </row>
    <row r="32" spans="1:8" ht="28.8" thickBot="1">
      <c r="A32" s="85"/>
      <c r="B32" s="86"/>
      <c r="C32" s="87" t="s">
        <v>42</v>
      </c>
      <c r="D32" s="88"/>
      <c r="E32" s="89"/>
      <c r="F32" s="89"/>
      <c r="G32" s="90">
        <f>ROUND(G20*0.132,2)</f>
        <v>133.44999999999999</v>
      </c>
      <c r="H32" s="20"/>
    </row>
    <row r="33" spans="1:10" ht="15" thickBot="1">
      <c r="A33" s="91" t="s">
        <v>34</v>
      </c>
      <c r="B33" s="92">
        <v>1110</v>
      </c>
      <c r="C33" s="93" t="s">
        <v>23</v>
      </c>
      <c r="D33" s="94"/>
      <c r="E33" s="95"/>
      <c r="F33" s="95"/>
      <c r="G33" s="96">
        <f>SUM(G31:G32)</f>
        <v>275.79999999999995</v>
      </c>
      <c r="H33" s="20"/>
    </row>
    <row r="34" spans="1:10" ht="42">
      <c r="A34" s="97" t="s">
        <v>43</v>
      </c>
      <c r="B34" s="98">
        <v>1200</v>
      </c>
      <c r="C34" s="99" t="s">
        <v>44</v>
      </c>
      <c r="D34" s="47"/>
      <c r="E34" s="48"/>
      <c r="F34" s="48"/>
      <c r="G34" s="49">
        <f>ROUND(G33*0.2359,2)</f>
        <v>65.06</v>
      </c>
      <c r="H34" s="20"/>
    </row>
    <row r="35" spans="1:10" ht="55.8">
      <c r="A35" s="100" t="s">
        <v>45</v>
      </c>
      <c r="B35" s="101" t="s">
        <v>46</v>
      </c>
      <c r="C35" s="52" t="s">
        <v>47</v>
      </c>
      <c r="D35" s="53"/>
      <c r="E35" s="54"/>
      <c r="F35" s="54"/>
      <c r="G35" s="55">
        <f>ROUND((G20+G33)*0.2654,2)</f>
        <v>341.52</v>
      </c>
      <c r="H35" s="56" t="s">
        <v>48</v>
      </c>
    </row>
    <row r="36" spans="1:10" ht="15" thickBot="1">
      <c r="A36" s="102"/>
      <c r="B36" s="103"/>
      <c r="C36" s="104" t="s">
        <v>49</v>
      </c>
      <c r="D36" s="105"/>
      <c r="E36" s="106"/>
      <c r="F36" s="106"/>
      <c r="G36" s="107">
        <f>SUM(G33:G35)</f>
        <v>682.37999999999988</v>
      </c>
      <c r="H36" s="20"/>
    </row>
    <row r="37" spans="1:10" ht="15" thickBot="1">
      <c r="A37" s="108"/>
      <c r="B37" s="109">
        <v>1000</v>
      </c>
      <c r="C37" s="40" t="s">
        <v>38</v>
      </c>
      <c r="D37" s="110"/>
      <c r="E37" s="111"/>
      <c r="F37" s="111"/>
      <c r="G37" s="112">
        <f>G33+G34</f>
        <v>340.85999999999996</v>
      </c>
      <c r="H37" s="20"/>
    </row>
    <row r="38" spans="1:10" ht="15" thickBot="1">
      <c r="A38" s="113"/>
      <c r="B38" s="114">
        <v>2000</v>
      </c>
      <c r="C38" s="115" t="s">
        <v>39</v>
      </c>
      <c r="D38" s="116"/>
      <c r="E38" s="117"/>
      <c r="F38" s="117"/>
      <c r="G38" s="118">
        <f>G35</f>
        <v>341.52</v>
      </c>
      <c r="H38" s="20"/>
    </row>
    <row r="39" spans="1:10" ht="15" thickBot="1">
      <c r="A39" s="119"/>
      <c r="B39" s="120"/>
      <c r="C39" s="121" t="s">
        <v>50</v>
      </c>
      <c r="D39" s="122"/>
      <c r="E39" s="123"/>
      <c r="F39" s="123"/>
      <c r="G39" s="124">
        <f>G27+G36</f>
        <v>2731.8999999999996</v>
      </c>
      <c r="H39" s="20"/>
    </row>
    <row r="40" spans="1:10" ht="15" thickBot="1">
      <c r="A40" s="108"/>
      <c r="B40" s="109">
        <v>1000</v>
      </c>
      <c r="C40" s="40" t="s">
        <v>38</v>
      </c>
      <c r="D40" s="110"/>
      <c r="E40" s="111"/>
      <c r="F40" s="111"/>
      <c r="G40" s="112">
        <f>G28+G37</f>
        <v>1590.3799999999999</v>
      </c>
      <c r="H40" s="20"/>
      <c r="I40" s="125"/>
    </row>
    <row r="41" spans="1:10" ht="15" thickBot="1">
      <c r="A41" s="126"/>
      <c r="B41" s="114">
        <v>2000</v>
      </c>
      <c r="C41" s="115" t="s">
        <v>39</v>
      </c>
      <c r="D41" s="127"/>
      <c r="E41" s="128"/>
      <c r="F41" s="128"/>
      <c r="G41" s="129">
        <f>G29+G38</f>
        <v>1141.52</v>
      </c>
      <c r="H41" s="130"/>
    </row>
    <row r="42" spans="1:10">
      <c r="A42" s="131"/>
      <c r="B42" s="131"/>
      <c r="C42" s="132"/>
      <c r="D42" s="133"/>
      <c r="E42" s="134"/>
    </row>
    <row r="43" spans="1:10">
      <c r="A43" s="131"/>
      <c r="B43" s="131"/>
      <c r="C43" s="135"/>
      <c r="D43" s="135"/>
      <c r="E43" s="135"/>
      <c r="F43" s="136"/>
      <c r="G43" s="136"/>
    </row>
    <row r="44" spans="1:10" ht="23.25" customHeight="1">
      <c r="A44" s="131"/>
      <c r="B44" s="152" t="s">
        <v>51</v>
      </c>
      <c r="C44" s="152"/>
      <c r="D44" s="152"/>
      <c r="E44" s="153" t="s">
        <v>52</v>
      </c>
      <c r="F44" s="153"/>
      <c r="G44" s="137">
        <v>160</v>
      </c>
    </row>
    <row r="45" spans="1:10" ht="45.75" customHeight="1">
      <c r="A45" s="131"/>
      <c r="B45" s="154" t="s">
        <v>53</v>
      </c>
      <c r="C45" s="154"/>
      <c r="D45" s="154"/>
      <c r="E45" s="153"/>
      <c r="F45" s="153"/>
      <c r="G45" s="138">
        <f>ROUND(G39/G44,2)</f>
        <v>17.07</v>
      </c>
      <c r="I45" s="139"/>
      <c r="J45" s="139"/>
    </row>
    <row r="46" spans="1:10">
      <c r="A46" s="131"/>
      <c r="B46" s="131"/>
      <c r="C46" s="135"/>
      <c r="D46" s="135"/>
      <c r="E46" s="135"/>
      <c r="F46" s="136"/>
      <c r="G46" s="136"/>
    </row>
    <row r="47" spans="1:10">
      <c r="A47" s="133"/>
      <c r="B47" s="133"/>
      <c r="C47" s="140"/>
      <c r="D47" s="141"/>
      <c r="E47" s="141"/>
    </row>
    <row r="48" spans="1:10">
      <c r="A48" s="133"/>
      <c r="B48" s="133"/>
      <c r="C48" s="142" t="s">
        <v>54</v>
      </c>
      <c r="D48" s="143"/>
      <c r="E48" s="143"/>
    </row>
    <row r="49" spans="2:8">
      <c r="C49" s="146" t="s">
        <v>55</v>
      </c>
      <c r="D49" s="146"/>
      <c r="G49" s="144" t="s">
        <v>56</v>
      </c>
    </row>
    <row r="51" spans="2:8">
      <c r="H51">
        <v>1</v>
      </c>
    </row>
    <row r="53" spans="2:8">
      <c r="C53" s="145" t="s">
        <v>58</v>
      </c>
      <c r="G53" s="145" t="s">
        <v>59</v>
      </c>
    </row>
    <row r="57" spans="2:8">
      <c r="B57" s="145"/>
      <c r="C57" s="145" t="s">
        <v>60</v>
      </c>
      <c r="D57" s="145"/>
      <c r="E57" s="145"/>
      <c r="F57" s="145"/>
      <c r="G57" s="145" t="s">
        <v>61</v>
      </c>
    </row>
    <row r="127" spans="8:8">
      <c r="H127">
        <v>2</v>
      </c>
    </row>
  </sheetData>
  <mergeCells count="15">
    <mergeCell ref="A8:G8"/>
    <mergeCell ref="A1:H1"/>
    <mergeCell ref="A2:H2"/>
    <mergeCell ref="A4:H4"/>
    <mergeCell ref="A6:G6"/>
    <mergeCell ref="A7:G7"/>
    <mergeCell ref="C49:D49"/>
    <mergeCell ref="A9:G9"/>
    <mergeCell ref="A14:G14"/>
    <mergeCell ref="A15:G15"/>
    <mergeCell ref="B17:E17"/>
    <mergeCell ref="F17:G17"/>
    <mergeCell ref="B44:D44"/>
    <mergeCell ref="E44:F45"/>
    <mergeCell ref="B45:D45"/>
  </mergeCell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>
    <oddFooter>&amp;CAiMAnotp3_120517_cenr; Ministru kabineta noteikumu projekta "Latvijas ģeotelpiskās informācijas aģentūras maksas pakalpojumu cenrādis un tā piemērošanas kārtība"sākotnējās ietekmes novērtējuma ziņojuma (anotācijas) pielikums Nr.3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pielikums3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Evija Strautiņa</dc:creator>
  <cp:lastModifiedBy>Vera Solovjova</cp:lastModifiedBy>
  <cp:lastPrinted>2017-05-12T07:22:12Z</cp:lastPrinted>
  <dcterms:created xsi:type="dcterms:W3CDTF">2017-04-11T12:17:14Z</dcterms:created>
  <dcterms:modified xsi:type="dcterms:W3CDTF">2017-05-15T05:54:38Z</dcterms:modified>
</cp:coreProperties>
</file>