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abless\Downloads\"/>
    </mc:Choice>
  </mc:AlternateContent>
  <bookViews>
    <workbookView xWindow="0" yWindow="0" windowWidth="28800" windowHeight="12210"/>
  </bookViews>
  <sheets>
    <sheet name="Sheet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2" i="2"/>
  <c r="J20" i="2"/>
  <c r="I21" i="2"/>
  <c r="J21" i="2"/>
  <c r="I22" i="2"/>
  <c r="I20" i="2"/>
  <c r="J16" i="2"/>
  <c r="J15" i="2"/>
  <c r="I15" i="2"/>
  <c r="G14" i="2"/>
  <c r="D8" i="2" s="1"/>
  <c r="D10" i="2" s="1"/>
  <c r="J14" i="2"/>
  <c r="I14" i="2"/>
  <c r="F14" i="2"/>
  <c r="H21" i="2"/>
  <c r="H22" i="2"/>
  <c r="H15" i="2"/>
  <c r="H20" i="2"/>
  <c r="H14" i="2"/>
  <c r="D9" i="2"/>
  <c r="C9" i="2"/>
  <c r="C8" i="2"/>
  <c r="B10" i="2"/>
  <c r="G23" i="2"/>
  <c r="G22" i="2"/>
  <c r="G21" i="2"/>
  <c r="G20" i="2"/>
  <c r="G15" i="2"/>
  <c r="F22" i="2"/>
  <c r="F21" i="2"/>
  <c r="F20" i="2"/>
  <c r="D20" i="2"/>
  <c r="D15" i="2"/>
  <c r="F15" i="2" s="1"/>
  <c r="D14" i="2"/>
  <c r="C10" i="2" l="1"/>
  <c r="G16" i="2"/>
</calcChain>
</file>

<file path=xl/sharedStrings.xml><?xml version="1.0" encoding="utf-8"?>
<sst xmlns="http://schemas.openxmlformats.org/spreadsheetml/2006/main" count="45" uniqueCount="30">
  <si>
    <t>Muguras smadzeņu stimulācijas komplekti un intratekālās zāļu  ievades mehānismi, zāles</t>
  </si>
  <si>
    <t>Pacients</t>
  </si>
  <si>
    <t>Persona "A"</t>
  </si>
  <si>
    <t>Persona "B"</t>
  </si>
  <si>
    <t>Kopā:</t>
  </si>
  <si>
    <t>Medicīnas ierīču izmaksas ar PVN (12%), euro (sūknis ar katetru - vienai personai un elektrodi, vadības ierīce pumpim un enkurs – otrai personai)</t>
  </si>
  <si>
    <t>Daudzums 1 uzpildes reizei</t>
  </si>
  <si>
    <t>Uzpildes reizes 12 mēnešos</t>
  </si>
  <si>
    <t>Morphini hydrochloridum 10mg/1ml</t>
  </si>
  <si>
    <t>20 ampulas</t>
  </si>
  <si>
    <t>Synchromed uzlādes sistēma</t>
  </si>
  <si>
    <t>1 komplekts</t>
  </si>
  <si>
    <t>Lioresal Intrathecal 10mg/20ml (Baclofenum)</t>
  </si>
  <si>
    <t>1 ampula</t>
  </si>
  <si>
    <t>Kopā Personai "B"</t>
  </si>
  <si>
    <t>Medikamenti un uzlādes sistēma</t>
  </si>
  <si>
    <t>Kopā Personai "A":</t>
  </si>
  <si>
    <t>Vienas vienības cena euro</t>
  </si>
  <si>
    <t>Izmaksas euro</t>
  </si>
  <si>
    <t>Izmaksas 12 mēnešiem bez PVN euro</t>
  </si>
  <si>
    <t>Izmaksas 12 mēnešiem ar PVN euro</t>
  </si>
  <si>
    <r>
      <t>Persona "A"</t>
    </r>
    <r>
      <rPr>
        <b/>
        <i/>
        <sz val="11"/>
        <rFont val="Times New Roman"/>
        <family val="1"/>
        <charset val="186"/>
      </rPr>
      <t>*</t>
    </r>
  </si>
  <si>
    <t>*Uzpilde notiek 8-10 reizes gadā, plānots maksimālais apjoms</t>
  </si>
  <si>
    <t>Uzpildes reizes 3 mēnešos</t>
  </si>
  <si>
    <t>Izmaksas 3 mēnešiem bez PVN euro</t>
  </si>
  <si>
    <t>Izmaksas 3 mēnešiem ar PVN euro</t>
  </si>
  <si>
    <t>Synchromed uzlādes sistēmas izdevumi gadam ar PVN, euro</t>
  </si>
  <si>
    <t>Zāles gadam ar PVN, euro</t>
  </si>
  <si>
    <t>2. pielikums</t>
  </si>
  <si>
    <t>Ministru kabineta noteikumu projekta „Grozījumi Ministru kabineta 2013. gada 17. decembra noteikumos Nr. 1529 „Veselības aprūpes organizēšanas un finansēšanas kārtība””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</si>
</sst>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u/>
      <sz val="11"/>
      <color rgb="FF000000"/>
      <name val="Times New Roman"/>
      <family val="1"/>
      <charset val="186"/>
    </font>
    <font>
      <i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G2" sqref="G2:J2"/>
    </sheetView>
  </sheetViews>
  <sheetFormatPr defaultRowHeight="12.75" x14ac:dyDescent="0.2"/>
  <cols>
    <col min="1" max="1" width="23.5703125" customWidth="1"/>
    <col min="2" max="2" width="12.85546875" customWidth="1"/>
    <col min="3" max="3" width="14.7109375" customWidth="1"/>
    <col min="4" max="4" width="14.28515625" customWidth="1"/>
    <col min="5" max="5" width="11.5703125" customWidth="1"/>
    <col min="6" max="6" width="13.5703125" customWidth="1"/>
    <col min="7" max="7" width="12.7109375" customWidth="1"/>
    <col min="8" max="8" width="11.140625" customWidth="1"/>
    <col min="9" max="9" width="12.7109375" customWidth="1"/>
    <col min="10" max="10" width="13.85546875" customWidth="1"/>
  </cols>
  <sheetData>
    <row r="1" spans="1:12" s="5" customFormat="1" ht="15" x14ac:dyDescent="0.25">
      <c r="B1" s="40"/>
      <c r="C1" s="40"/>
      <c r="D1" s="6"/>
      <c r="E1" s="8"/>
      <c r="F1" s="8"/>
      <c r="I1" s="41" t="s">
        <v>28</v>
      </c>
      <c r="J1" s="41"/>
      <c r="K1" s="12"/>
    </row>
    <row r="2" spans="1:12" s="5" customFormat="1" ht="75" customHeight="1" x14ac:dyDescent="0.25">
      <c r="B2" s="13"/>
      <c r="C2" s="13"/>
      <c r="D2" s="6"/>
      <c r="E2" s="8"/>
      <c r="F2" s="8"/>
      <c r="G2" s="43" t="s">
        <v>29</v>
      </c>
      <c r="H2" s="43"/>
      <c r="I2" s="43"/>
      <c r="J2" s="43"/>
      <c r="K2" s="35"/>
    </row>
    <row r="3" spans="1:12" s="5" customFormat="1" ht="15.75" x14ac:dyDescent="0.2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12"/>
    </row>
    <row r="4" spans="1:12" s="5" customFormat="1" ht="18" customHeight="1" x14ac:dyDescent="0.25"/>
    <row r="5" spans="1:12" s="5" customFormat="1" ht="15" x14ac:dyDescent="0.25">
      <c r="B5" s="6"/>
      <c r="C5" s="6"/>
      <c r="D5" s="6"/>
      <c r="E5" s="8"/>
      <c r="F5" s="8"/>
      <c r="G5" s="7"/>
      <c r="H5" s="7"/>
    </row>
    <row r="6" spans="1:12" s="5" customFormat="1" ht="138" customHeight="1" x14ac:dyDescent="0.25">
      <c r="A6" s="27" t="s">
        <v>1</v>
      </c>
      <c r="B6" s="34" t="s">
        <v>5</v>
      </c>
      <c r="C6" s="28" t="s">
        <v>26</v>
      </c>
      <c r="D6" s="42" t="s">
        <v>27</v>
      </c>
      <c r="F6" s="38"/>
      <c r="G6" s="38"/>
      <c r="H6" s="7"/>
    </row>
    <row r="7" spans="1:12" s="5" customFormat="1" ht="15" x14ac:dyDescent="0.25">
      <c r="A7" s="27"/>
      <c r="B7" s="1"/>
      <c r="C7" s="28"/>
      <c r="D7" s="42"/>
      <c r="F7" s="38"/>
      <c r="G7" s="38"/>
      <c r="H7" s="7"/>
    </row>
    <row r="8" spans="1:12" s="5" customFormat="1" ht="15" x14ac:dyDescent="0.25">
      <c r="A8" s="14" t="s">
        <v>2</v>
      </c>
      <c r="B8" s="15">
        <v>5320</v>
      </c>
      <c r="C8" s="30">
        <f>ROUND(G15,0)</f>
        <v>669</v>
      </c>
      <c r="D8" s="30">
        <f>ROUND(G14,0)</f>
        <v>171</v>
      </c>
      <c r="F8" s="6"/>
      <c r="G8" s="6"/>
      <c r="H8" s="7"/>
    </row>
    <row r="9" spans="1:12" s="5" customFormat="1" ht="15" x14ac:dyDescent="0.25">
      <c r="A9" s="14" t="s">
        <v>3</v>
      </c>
      <c r="B9" s="15">
        <v>15120</v>
      </c>
      <c r="C9" s="30">
        <f>ROUND(G22,0)</f>
        <v>268</v>
      </c>
      <c r="D9" s="30">
        <f>ROUND(G20+G21,0)</f>
        <v>556</v>
      </c>
      <c r="F9" s="6"/>
      <c r="G9" s="6"/>
      <c r="H9" s="7"/>
    </row>
    <row r="10" spans="1:12" s="5" customFormat="1" ht="15" x14ac:dyDescent="0.25">
      <c r="A10" s="16" t="s">
        <v>4</v>
      </c>
      <c r="B10" s="17">
        <f>B8+B9</f>
        <v>20440</v>
      </c>
      <c r="C10" s="31">
        <f>C8+C9</f>
        <v>937</v>
      </c>
      <c r="D10" s="32">
        <f>D8+D9</f>
        <v>727</v>
      </c>
      <c r="E10" s="33"/>
      <c r="F10" s="18"/>
      <c r="G10" s="6"/>
    </row>
    <row r="11" spans="1:12" s="5" customFormat="1" ht="15" x14ac:dyDescent="0.25">
      <c r="F11" s="12"/>
      <c r="G11" s="12"/>
    </row>
    <row r="12" spans="1:12" s="5" customFormat="1" ht="15" x14ac:dyDescent="0.25">
      <c r="A12" s="19" t="s">
        <v>21</v>
      </c>
      <c r="D12" s="38"/>
      <c r="E12" s="38"/>
      <c r="F12" s="38"/>
      <c r="G12" s="38"/>
      <c r="H12" s="38"/>
      <c r="I12" s="38"/>
      <c r="J12" s="38"/>
      <c r="K12" s="38"/>
      <c r="L12" s="9"/>
    </row>
    <row r="13" spans="1:12" s="5" customFormat="1" ht="60" x14ac:dyDescent="0.25">
      <c r="A13" s="1" t="s">
        <v>15</v>
      </c>
      <c r="B13" s="1" t="s">
        <v>6</v>
      </c>
      <c r="C13" s="1" t="s">
        <v>17</v>
      </c>
      <c r="D13" s="1" t="s">
        <v>18</v>
      </c>
      <c r="E13" s="1" t="s">
        <v>7</v>
      </c>
      <c r="F13" s="1" t="s">
        <v>19</v>
      </c>
      <c r="G13" s="1" t="s">
        <v>20</v>
      </c>
      <c r="H13" s="1" t="s">
        <v>23</v>
      </c>
      <c r="I13" s="1" t="s">
        <v>24</v>
      </c>
      <c r="J13" s="1" t="s">
        <v>25</v>
      </c>
      <c r="K13" s="20"/>
      <c r="L13" s="9"/>
    </row>
    <row r="14" spans="1:12" s="5" customFormat="1" ht="30" x14ac:dyDescent="0.25">
      <c r="A14" s="21" t="s">
        <v>8</v>
      </c>
      <c r="B14" s="4" t="s">
        <v>9</v>
      </c>
      <c r="C14" s="4">
        <v>0.76200000000000001</v>
      </c>
      <c r="D14" s="4">
        <f>20*C14</f>
        <v>15.24</v>
      </c>
      <c r="E14" s="4">
        <v>10</v>
      </c>
      <c r="F14" s="4">
        <f>D14*E14</f>
        <v>152.4</v>
      </c>
      <c r="G14" s="22">
        <f>ROUND(F14*1.12,2)</f>
        <v>170.69</v>
      </c>
      <c r="H14" s="2">
        <f>ROUND(E14/12*3,0)</f>
        <v>3</v>
      </c>
      <c r="I14" s="4">
        <f>D14*H14</f>
        <v>45.72</v>
      </c>
      <c r="J14" s="2">
        <f>ROUND(I14*1.12,2)</f>
        <v>51.21</v>
      </c>
      <c r="K14" s="8"/>
      <c r="L14" s="9"/>
    </row>
    <row r="15" spans="1:12" s="5" customFormat="1" ht="30" x14ac:dyDescent="0.25">
      <c r="A15" s="21" t="s">
        <v>10</v>
      </c>
      <c r="B15" s="4" t="s">
        <v>11</v>
      </c>
      <c r="C15" s="4">
        <v>59.76</v>
      </c>
      <c r="D15" s="4">
        <f>1*C15</f>
        <v>59.76</v>
      </c>
      <c r="E15" s="4">
        <v>10</v>
      </c>
      <c r="F15" s="4">
        <f>D15*E15</f>
        <v>597.6</v>
      </c>
      <c r="G15" s="3">
        <f>ROUND(F15*1.12,2)</f>
        <v>669.31</v>
      </c>
      <c r="H15" s="2">
        <f>ROUND(E15/12*3,0)</f>
        <v>3</v>
      </c>
      <c r="I15" s="4">
        <f>D15*H15</f>
        <v>179.28</v>
      </c>
      <c r="J15" s="2">
        <f>ROUND(I15*1.12,2)</f>
        <v>200.79</v>
      </c>
      <c r="K15" s="8"/>
      <c r="L15" s="9"/>
    </row>
    <row r="16" spans="1:12" s="5" customFormat="1" ht="15" x14ac:dyDescent="0.25">
      <c r="D16" s="10"/>
      <c r="E16" s="10" t="s">
        <v>16</v>
      </c>
      <c r="F16" s="23"/>
      <c r="G16" s="24">
        <f>G14+G15</f>
        <v>840</v>
      </c>
      <c r="H16" s="23"/>
      <c r="I16" s="23"/>
      <c r="J16" s="24">
        <f>J14+J15</f>
        <v>252</v>
      </c>
      <c r="K16" s="25"/>
      <c r="L16" s="9"/>
    </row>
    <row r="17" spans="1:10" s="5" customFormat="1" ht="15" x14ac:dyDescent="0.25"/>
    <row r="18" spans="1:10" s="5" customFormat="1" ht="15" x14ac:dyDescent="0.25">
      <c r="A18" s="26" t="s">
        <v>3</v>
      </c>
    </row>
    <row r="19" spans="1:10" s="5" customFormat="1" ht="60" x14ac:dyDescent="0.25">
      <c r="A19" s="1" t="s">
        <v>15</v>
      </c>
      <c r="B19" s="1" t="s">
        <v>6</v>
      </c>
      <c r="C19" s="1" t="s">
        <v>17</v>
      </c>
      <c r="D19" s="1" t="s">
        <v>18</v>
      </c>
      <c r="E19" s="1" t="s">
        <v>7</v>
      </c>
      <c r="F19" s="1" t="s">
        <v>19</v>
      </c>
      <c r="G19" s="1" t="s">
        <v>20</v>
      </c>
      <c r="H19" s="1" t="s">
        <v>23</v>
      </c>
      <c r="I19" s="1" t="s">
        <v>24</v>
      </c>
      <c r="J19" s="1" t="s">
        <v>25</v>
      </c>
    </row>
    <row r="20" spans="1:10" s="5" customFormat="1" ht="30" x14ac:dyDescent="0.25">
      <c r="A20" s="21" t="s">
        <v>8</v>
      </c>
      <c r="B20" s="4" t="s">
        <v>9</v>
      </c>
      <c r="C20" s="4">
        <v>0.76200000000000001</v>
      </c>
      <c r="D20" s="4">
        <f>20*C20</f>
        <v>15.24</v>
      </c>
      <c r="E20" s="4">
        <v>4</v>
      </c>
      <c r="F20" s="4">
        <f>D20*E20</f>
        <v>60.96</v>
      </c>
      <c r="G20" s="3">
        <f>ROUND(F20*1.12,2)</f>
        <v>68.28</v>
      </c>
      <c r="H20" s="2">
        <f>ROUND(E20/12*3,0)</f>
        <v>1</v>
      </c>
      <c r="I20" s="2">
        <f>D20*H20</f>
        <v>15.24</v>
      </c>
      <c r="J20" s="2">
        <f>ROUND(I20*1.12,2)</f>
        <v>17.07</v>
      </c>
    </row>
    <row r="21" spans="1:10" s="5" customFormat="1" ht="30" x14ac:dyDescent="0.25">
      <c r="A21" s="21" t="s">
        <v>12</v>
      </c>
      <c r="B21" s="4" t="s">
        <v>13</v>
      </c>
      <c r="C21" s="4">
        <v>108.81</v>
      </c>
      <c r="D21" s="4">
        <v>108.81</v>
      </c>
      <c r="E21" s="4">
        <v>4</v>
      </c>
      <c r="F21" s="4">
        <f>D21*E21</f>
        <v>435.24</v>
      </c>
      <c r="G21" s="3">
        <f>ROUND(F21*1.12,2)</f>
        <v>487.47</v>
      </c>
      <c r="H21" s="2">
        <f t="shared" ref="H21:H22" si="0">ROUND(E21/12*3,0)</f>
        <v>1</v>
      </c>
      <c r="I21" s="2">
        <f>D21*H21</f>
        <v>108.81</v>
      </c>
      <c r="J21" s="2">
        <f t="shared" ref="J21" si="1">ROUND(I21*1.12,2)</f>
        <v>121.87</v>
      </c>
    </row>
    <row r="22" spans="1:10" s="5" customFormat="1" ht="30" x14ac:dyDescent="0.25">
      <c r="A22" s="21" t="s">
        <v>10</v>
      </c>
      <c r="B22" s="4" t="s">
        <v>11</v>
      </c>
      <c r="C22" s="4">
        <v>59.76</v>
      </c>
      <c r="D22" s="4">
        <v>59.76</v>
      </c>
      <c r="E22" s="4">
        <v>4</v>
      </c>
      <c r="F22" s="4">
        <f>D22*E22</f>
        <v>239.04</v>
      </c>
      <c r="G22" s="3">
        <f>ROUND(F22*1.12,2)</f>
        <v>267.72000000000003</v>
      </c>
      <c r="H22" s="2">
        <f t="shared" si="0"/>
        <v>1</v>
      </c>
      <c r="I22" s="2">
        <f t="shared" ref="I22" si="2">D22*H22</f>
        <v>59.76</v>
      </c>
      <c r="J22" s="2">
        <f>ROUND(I22*1.12,2)</f>
        <v>66.930000000000007</v>
      </c>
    </row>
    <row r="23" spans="1:10" s="5" customFormat="1" ht="15" x14ac:dyDescent="0.25">
      <c r="A23" s="11"/>
      <c r="E23" s="36" t="s">
        <v>14</v>
      </c>
      <c r="F23" s="36"/>
      <c r="G23" s="29">
        <f>G20+G21+G22</f>
        <v>823.47</v>
      </c>
      <c r="J23" s="29">
        <f>J20+J21+J22</f>
        <v>205.87</v>
      </c>
    </row>
    <row r="24" spans="1:10" s="5" customFormat="1" ht="15" x14ac:dyDescent="0.25">
      <c r="A24" s="37" t="s">
        <v>22</v>
      </c>
      <c r="B24" s="37"/>
      <c r="C24" s="37"/>
      <c r="D24" s="37"/>
    </row>
    <row r="25" spans="1:10" s="5" customFormat="1" ht="15" x14ac:dyDescent="0.25"/>
    <row r="26" spans="1:10" s="5" customFormat="1" ht="15" x14ac:dyDescent="0.25"/>
    <row r="27" spans="1:10" s="5" customFormat="1" ht="15" x14ac:dyDescent="0.25"/>
    <row r="28" spans="1:10" s="5" customFormat="1" ht="15" x14ac:dyDescent="0.25"/>
  </sheetData>
  <mergeCells count="13">
    <mergeCell ref="J12:K12"/>
    <mergeCell ref="A3:J3"/>
    <mergeCell ref="B1:C1"/>
    <mergeCell ref="I1:J1"/>
    <mergeCell ref="D6:D7"/>
    <mergeCell ref="F6:F7"/>
    <mergeCell ref="G6:G7"/>
    <mergeCell ref="G2:J2"/>
    <mergeCell ref="E23:F23"/>
    <mergeCell ref="A24:D24"/>
    <mergeCell ref="D12:E12"/>
    <mergeCell ref="F12:G12"/>
    <mergeCell ref="H12:I1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headerFooter differentFirst="1"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2.pielikums Ministru kabineta noteikumu projekta „Grozījumi Ministru kabineta 2013. gada 17. decembra noteikumos Nr. 1529 „Veselības aprūpes organizēšanas un finansēšanas kārtība”” sākotnējās ietekmes novērtējuma ziņojumam (anotācijai)</dc:title>
  <dc:subject>Anotācijas pielikums Nr.2</dc:subject>
  <dc:creator>Alvis Bless</dc:creator>
  <dc:description>Bless 67876122_x000d_
alvis.bless@vm.gov.lv_x000d_
</dc:description>
  <cp:lastModifiedBy>abless</cp:lastModifiedBy>
  <cp:lastPrinted>2017-08-21T09:30:26Z</cp:lastPrinted>
  <dcterms:created xsi:type="dcterms:W3CDTF">2017-01-16T06:49:44Z</dcterms:created>
  <dcterms:modified xsi:type="dcterms:W3CDTF">2017-10-05T06:10:29Z</dcterms:modified>
</cp:coreProperties>
</file>