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firstSheet="10" activeTab="12"/>
  </bookViews>
  <sheets>
    <sheet name="3.1." sheetId="1" r:id="rId1"/>
    <sheet name="3.2.1." sheetId="2" r:id="rId2"/>
    <sheet name="3.2.2" sheetId="3" r:id="rId3"/>
    <sheet name="3.2.3." sheetId="4" r:id="rId4"/>
    <sheet name="3.2.4." sheetId="5" r:id="rId5"/>
    <sheet name="3.2.5." sheetId="6" r:id="rId6"/>
    <sheet name="3.2.6." sheetId="7" r:id="rId7"/>
    <sheet name="3.2.7." sheetId="8" r:id="rId8"/>
    <sheet name="3.3.1." sheetId="9" r:id="rId9"/>
    <sheet name="3.3.2." sheetId="10" r:id="rId10"/>
    <sheet name="3.3.3." sheetId="11" r:id="rId11"/>
    <sheet name="4.1." sheetId="12" r:id="rId12"/>
    <sheet name="4.2." sheetId="13" r:id="rId13"/>
    <sheet name="4.3." sheetId="14" r:id="rId14"/>
    <sheet name="5.1.1." sheetId="15" r:id="rId15"/>
    <sheet name="5.1.2." sheetId="16" r:id="rId16"/>
    <sheet name="5.2.1." sheetId="17" r:id="rId17"/>
    <sheet name="5.2.2." sheetId="18" r:id="rId18"/>
    <sheet name="5.2.3." sheetId="19" r:id="rId19"/>
    <sheet name="5.3." sheetId="20" r:id="rId20"/>
    <sheet name="5.4." sheetId="21" r:id="rId21"/>
    <sheet name="Sheet1" sheetId="22" r:id="rId22"/>
  </sheets>
  <definedNames/>
  <calcPr fullCalcOnLoad="1"/>
</workbook>
</file>

<file path=xl/sharedStrings.xml><?xml version="1.0" encoding="utf-8"?>
<sst xmlns="http://schemas.openxmlformats.org/spreadsheetml/2006/main" count="783" uniqueCount="123">
  <si>
    <t>SASKAŅOTS</t>
  </si>
  <si>
    <t xml:space="preserve">                                                                   (amats)    (vārds, uzvārds)    (paraksts)</t>
  </si>
  <si>
    <t>datums:dd.mm.gggg.</t>
  </si>
  <si>
    <t>Maksas pakalpojumu izcenojuma aprēķins</t>
  </si>
  <si>
    <t>Iestāde</t>
  </si>
  <si>
    <t>Valsts sociālās aprūpes centrs "Rīga"</t>
  </si>
  <si>
    <t>Maksas pakalpojuma veids</t>
  </si>
  <si>
    <t>Laikaposms</t>
  </si>
  <si>
    <t>Gads</t>
  </si>
  <si>
    <t>Izdevumu klasifikācijas kods</t>
  </si>
  <si>
    <t>Rādītājs (materiāla/izejvielas nosaukums, atlīdzība un citi izmaksu veidi)</t>
  </si>
  <si>
    <t>Izmaksu apjoms noteiktā laikposmā viena maksas pakalpojuma veida nodrošināšanai</t>
  </si>
  <si>
    <t>Tiešās izmaksas</t>
  </si>
  <si>
    <t>X</t>
  </si>
  <si>
    <t xml:space="preserve">Atalgojums </t>
  </si>
  <si>
    <t>Darba devēja valsts sociālās apdrošināšanas obligātās iemaksas, sociāla rakstura pabalsti un kompensācijas</t>
  </si>
  <si>
    <t>Degviela</t>
  </si>
  <si>
    <t>Apdrošināšanas izdevumi</t>
  </si>
  <si>
    <t>Tiešās izmaksas kopā:</t>
  </si>
  <si>
    <t>Netiešās izmaksas</t>
  </si>
  <si>
    <t>Transportlīdzekļu uzturēšana un remonts</t>
  </si>
  <si>
    <t>Biroja preces</t>
  </si>
  <si>
    <t>Pārējie nodokļi</t>
  </si>
  <si>
    <t>Pamatlīdzekļu atjaunošana</t>
  </si>
  <si>
    <t>Netiešās izmaksas kopā:</t>
  </si>
  <si>
    <t>Pakalpojumu izmaksas kopā:</t>
  </si>
  <si>
    <t>Maksas pakalpojuma vienību skaits noteiktā laikposmā (gab.)</t>
  </si>
  <si>
    <t xml:space="preserve">2.2.pielikums Ministru kabineta noteikumu projekta
"Ilgstošas sociālās aprūpes un sociālās rehabilitācijas iestāžu sniegto 
maksas pakalpojumu cenrādis" sākotnējās ietekmes novērtējuma ziņojumam (anotācijai) </t>
  </si>
  <si>
    <t>Autotransporta pakalpojumi: mikroautobuss (cena km)</t>
  </si>
  <si>
    <t>Valsts sociālās aprūpes centra "Rīga" direktore I.Paudere</t>
  </si>
  <si>
    <r>
      <t>Maksas pakalpojuma izcenojums (euro) (</t>
    </r>
    <r>
      <rPr>
        <i/>
        <sz val="12"/>
        <rFont val="Times New Roman"/>
        <family val="1"/>
      </rPr>
      <t>pakalpojuma izmaksas kopā, dalītas ar maksas pakalpojuma vienību skaitu noteiktā laikposmā)</t>
    </r>
  </si>
  <si>
    <t>Ēdināšanas izdevumi</t>
  </si>
  <si>
    <t>Pasta, telefona un citi sakaru pakalpojumi</t>
  </si>
  <si>
    <t>Izdevumi par apkuri</t>
  </si>
  <si>
    <t>Izdevumi par ūdeni un kanalizāciju</t>
  </si>
  <si>
    <t>Izdevumi par elektroenerģiju</t>
  </si>
  <si>
    <t>Iekārtas, inventāra un aparatūras remonts, tehniskā apkalpošana</t>
  </si>
  <si>
    <t>Ēku, būvju un telpu uzturēšana</t>
  </si>
  <si>
    <t>Pārējie remontdarbu un iestāžu uzturēšanas pakalpojumi</t>
  </si>
  <si>
    <t>Inventārs</t>
  </si>
  <si>
    <t>Kurināmais</t>
  </si>
  <si>
    <t>Kārtējā remonta un iestāžu uzturēšanas materiāli</t>
  </si>
  <si>
    <t>Virtuves inventārs, trauki un galda piederumi</t>
  </si>
  <si>
    <t>Valsts sociālās aprūpes centra "Kurzeme" direktors V.Gūtmanis, 
Valsts sociālās aprūpes centra "Vidzeme" direktors M.Karselis, 
Valsts sociālās aprūpes centra "Rīga" direktore I.Paudere</t>
  </si>
  <si>
    <t>1 gads</t>
  </si>
  <si>
    <t>Izdevumi par atkritumu savākšanu, izvešanu no apdzīvotām vietām un teritorijām ārpus apdzīvotām vietām un atkritumu utilizāciju</t>
  </si>
  <si>
    <t>Izdevumi par saņemtajiem apmācību pakalpojumiem</t>
  </si>
  <si>
    <t>Informācijas sistēmu uzturēšana</t>
  </si>
  <si>
    <t>Pārējie iepriekš neklasificētie pakalpojumu veidi</t>
  </si>
  <si>
    <t xml:space="preserve">Maksas pakalpojuma vienību skaits noteiktā laikposmā (gab.) </t>
  </si>
  <si>
    <t>Valsts sociālās aprūpes centra "Latgale" direktore M.Grigāne
Valsts sociālās aprūpes centra "Kurzeme" direktors V.Gūtmanis, 
Valsts sociālās aprūpes centra "Vidzeme" direktors M.Karselis, 
Valsts sociālās aprūpes centra "Rīga" direktore I.Paudere
Valsts sociālās aprūpes centra "Zemgale" direktors I.Leišavnieks</t>
  </si>
  <si>
    <t>Izdevumi par atkritumu savākšanu, izvešanu no apdzīvotām vietām un teritorijām ārpus apdzīvotām vietām un atkritumu utilizācija</t>
  </si>
  <si>
    <t>Valsts sociālās aprūpes centra "Kurzeme" direktors V.Gūtmanis, 
Valsts sociālās aprūpes centra "Vidzeme" direktors M.Karselis, 
Valsts sociālās aprūpes centra "Rīga" direktore I.Paudere
Valsts sociālās aprūpes centra "Zemgale" direktors I.Leišavnieks</t>
  </si>
  <si>
    <t>Valsts sociālās aprūpes centra "Kurzeme" direktors V.Gūtmanis, 
Valsts sociālās aprūpes centra "Rīga" direktore I.Paudere</t>
  </si>
  <si>
    <t>Valsts sociālās aprūpes centri "Kurzeme", "Vidzeme", "Rīga", "Zemgale"</t>
  </si>
  <si>
    <t>Valsts sociālās aprūpes centri "Kurzeme",  "Rīga"</t>
  </si>
  <si>
    <t>Valsts sociālās aprūpes centri "Latgale","Kurzeme", "Vidzeme", "Rīga", "Zemgale"</t>
  </si>
  <si>
    <t>Valsts sociālās aprūpes centri "Kurzeme", "Vidzeme", "Rīga"</t>
  </si>
  <si>
    <t>Maksas pakalpojuma veids:</t>
  </si>
  <si>
    <t>Laikposms</t>
  </si>
  <si>
    <t>Iestādes administratīvie izdevumi un ar iestādes darbības nodrošināšanu saistītie izdevumi</t>
  </si>
  <si>
    <t>Informācijas tehnoloģiju pakalpojumi</t>
  </si>
  <si>
    <t>Kapitālie ieguldījumi</t>
  </si>
  <si>
    <t>12.05.2017.</t>
  </si>
  <si>
    <t>Netiešās izmaksas:</t>
  </si>
  <si>
    <t xml:space="preserve">Pakalpojuma izmaksas kopā: </t>
  </si>
  <si>
    <t>Valsts sociālās aprūpes centra "Latgale" direktore M.Grigāne,
Valsts sociālās aprūpes centra "Kurzeme" direktors V.Gūtmanis, 
Valsts sociālās aprūpes centra "Rīga" direktore I.Paudere
Valsts sociālās aprūpes centra "Zemgale" direktors I.Leišavnieks</t>
  </si>
  <si>
    <r>
      <t xml:space="preserve">Maksas pakalpojuma izcenojums (euro) </t>
    </r>
    <r>
      <rPr>
        <i/>
        <sz val="12"/>
        <rFont val="Times New Roman"/>
        <family val="1"/>
      </rPr>
      <t>(pakalpojuma izmaksas kopā, dalītas ar maksas pakalpojuma vienību skaitu noteiktā laikposmā)</t>
    </r>
  </si>
  <si>
    <t>Citi maksas pakalpojumi: Semināra organizēšana bez tehniskā nodrošinājuma (1 personai)</t>
  </si>
  <si>
    <t>Citi maksas pakalpojumi: Semināra organizēšana ar tehnisko nodrošinājumu (1 personai)</t>
  </si>
  <si>
    <t>Iekārtas, invertāra un aparatūras remonts, tehn.apkalpošana</t>
  </si>
  <si>
    <t>Klienta viesa izmitināšana</t>
  </si>
  <si>
    <t xml:space="preserve"> Darba devēja valsts sociālās apdrošināšanas obligātās iemaksas, sociāla rakstura pabalsti un kompensācijas</t>
  </si>
  <si>
    <t>Mīkstais inventārs</t>
  </si>
  <si>
    <t xml:space="preserve"> Atalgojums </t>
  </si>
  <si>
    <t>Izdevumi par komunalajiem pakalpojumiem</t>
  </si>
  <si>
    <t>Ēku un infrastruktūras uzturēšana</t>
  </si>
  <si>
    <t>Inventars</t>
  </si>
  <si>
    <t>Budžeta iestāžu nodokļu maksājumi</t>
  </si>
  <si>
    <t>Maksas pakalpojuma izcenojuma aprēķins</t>
  </si>
  <si>
    <t xml:space="preserve">Iestāde </t>
  </si>
  <si>
    <t xml:space="preserve">Maksas pakalpojuma veids </t>
  </si>
  <si>
    <t>Aukstā ūdens apgādes pakalpojumi ar skaitītāju Valsts sociālās aprūpes centra "Zemgale" filiāle  "Lielbērze", "Ķīši", "Ziedkalne"</t>
  </si>
  <si>
    <t xml:space="preserve">Laikposms </t>
  </si>
  <si>
    <t>x</t>
  </si>
  <si>
    <t>Atalgojums</t>
  </si>
  <si>
    <t>Darba devēja valsts sociālās apdrošināšanas obligātās iemaksas,  pabalsti un kompensācijas</t>
  </si>
  <si>
    <t>Saimniecības pamatlīdzekļi</t>
  </si>
  <si>
    <t>Pakalpojuma izmaksas kopā:</t>
  </si>
  <si>
    <t>Valsts sociālās aprūpes centrs "Zemgale"</t>
  </si>
  <si>
    <r>
      <t>Maksas pakalpojuma vienību skaits noteiktā laikposmā (m</t>
    </r>
    <r>
      <rPr>
        <vertAlign val="superscript"/>
        <sz val="12"/>
        <rFont val="Times New Roman"/>
        <family val="1"/>
      </rPr>
      <t>3</t>
    </r>
    <r>
      <rPr>
        <sz val="12"/>
        <rFont val="Times New Roman"/>
        <family val="1"/>
      </rPr>
      <t>)</t>
    </r>
  </si>
  <si>
    <t>Valsts sociālās aprūpes centra "Zemgale" direktors I.Leišavnieks</t>
  </si>
  <si>
    <t>gads</t>
  </si>
  <si>
    <t>Pārējie iepriekš  neklasificētie  pakalpojumu veidi</t>
  </si>
  <si>
    <t xml:space="preserve">Iekārtas,inventāra un aparatūras remonts, tehniskā apkalpošana </t>
  </si>
  <si>
    <t xml:space="preserve">Dabas resursu nodokļa maksājumi </t>
  </si>
  <si>
    <t>Pamatkapitāla veidošana</t>
  </si>
  <si>
    <t>Valsts sociālās aprūpes centra "Latgale" direktore M.Grigāne</t>
  </si>
  <si>
    <t>Aukstā ūdens apgādes pakalpojumi ar skaitītāju Valsts sociālās aprūpes centra "Latgale" filiāle  "Kalupe"," Krastiņi", "Litene", "Mēmele"</t>
  </si>
  <si>
    <t>Valsts sociālās aprūpes centrs "Latgale"</t>
  </si>
  <si>
    <t>Kanalizācijas pakalpojumi ar skaitītāju Valsts sociālās aprūpes centra "Zemgale" filiāle "Lielbērze", "Ķīši", "Ziedkalne"</t>
  </si>
  <si>
    <t>Laikposms 1 gads</t>
  </si>
  <si>
    <r>
      <t>Maksas pakalpojuma vienību skaits noteiktā laikposmā (m</t>
    </r>
    <r>
      <rPr>
        <vertAlign val="superscript"/>
        <sz val="12"/>
        <rFont val="Times New Roman"/>
        <family val="1"/>
      </rPr>
      <t>3</t>
    </r>
    <r>
      <rPr>
        <sz val="12"/>
        <rFont val="Times New Roman"/>
        <family val="1"/>
      </rPr>
      <t xml:space="preserve">) </t>
    </r>
  </si>
  <si>
    <t>Kanalizācijas pakalpojumi ar skaitītāju Valsts sociālās aprūpes centra "Latgale" filāle "Litene".</t>
  </si>
  <si>
    <t xml:space="preserve">Pamatkapitāla veidošana </t>
  </si>
  <si>
    <r>
      <t>Maksas pakalpojuma izcenojums (latos) (</t>
    </r>
    <r>
      <rPr>
        <i/>
        <sz val="12"/>
        <rFont val="Times New Roman"/>
        <family val="1"/>
      </rPr>
      <t>pakalpojuma izmaksas kopā, dalītas ar maksas pakalpojuma vienību skaitu noteiktā laikposmā)</t>
    </r>
  </si>
  <si>
    <t>Kanalizācijas pakalpojumi ar skaitītāju Valsts sociālās aprūpes centra "Latgale" filiāle "Mēmele".</t>
  </si>
  <si>
    <r>
      <t>Maksas pakalpojuma vienību skaits noteiktā laikposmā (m</t>
    </r>
    <r>
      <rPr>
        <vertAlign val="superscript"/>
        <sz val="12"/>
        <rFont val="Times New Roman"/>
        <family val="1"/>
      </rPr>
      <t>3</t>
    </r>
    <r>
      <rPr>
        <sz val="12"/>
        <rFont val="Times New Roman"/>
        <family val="1"/>
      </rPr>
      <t xml:space="preserve">) </t>
    </r>
  </si>
  <si>
    <r>
      <t>Maksas pakalpojuma izcenojums (euros) (</t>
    </r>
    <r>
      <rPr>
        <i/>
        <sz val="12"/>
        <rFont val="Times New Roman"/>
        <family val="1"/>
      </rPr>
      <t>pakalpojuma izmaksas kopā, dalītas ar maksas pakalpojuma vienību skaitu noteiktā laikposmā)</t>
    </r>
  </si>
  <si>
    <t xml:space="preserve">Siltumenerģija ūdens uzsildīšanai VSAC “Zemgale” filiālē “Ķīši” </t>
  </si>
  <si>
    <t>Pusdienas VSAC “Kurzeme”, VSAC “Latgale”, VSAC “Rīga”, VSAC “Zemgale” un VSAC “Vidzeme”</t>
  </si>
  <si>
    <t>Ēdināšanas pakalpojumi pēc personas pasūtījuma (ar izvēlētu ēdienkarti): pusdienas</t>
  </si>
  <si>
    <t>Ēdināšanas pakalpojumi pēc personas pasūtījuma (ar izvēlētu ēdienkarti): vakariņas</t>
  </si>
  <si>
    <t>Ēdināšanas pakalpojumi pēc personas pasūtījuma (ar izvēlētu ēdienkarti): brokastis</t>
  </si>
  <si>
    <t>Ēdināšanas pakalpojumi : dzēriens</t>
  </si>
  <si>
    <t>Ēdināšanas pakalpojumi: trešais ēdiens</t>
  </si>
  <si>
    <t>Ēdināšanas pakalpojumi: otrais ēdiens</t>
  </si>
  <si>
    <t>Ēdināšanas pakalpojumi: pirmais ēdiens</t>
  </si>
  <si>
    <t xml:space="preserve">Ēdināšanas pakalpojumi: vakariņas </t>
  </si>
  <si>
    <t xml:space="preserve">ēdināšanas pakalpojumi: pusdienas </t>
  </si>
  <si>
    <t xml:space="preserve">Ēdināšanas pakalpojumi: brokastis </t>
  </si>
  <si>
    <t>Maksas pakalpojuma vienību skaits noteiktā laikposmā (m2) mēnesī</t>
  </si>
  <si>
    <t xml:space="preserve">Siltumenerģija telpu apkurei mājsaimniecībām (bez skaitītāja) apkures sezonā VSAC “Zemgale” filiālē “Ķīši”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</si>
</sst>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00"/>
    <numFmt numFmtId="171" formatCode="#,##0.0000"/>
    <numFmt numFmtId="172" formatCode="#0.00"/>
    <numFmt numFmtId="173" formatCode="0.000"/>
    <numFmt numFmtId="174" formatCode="0.000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11"/>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name val="Times New Roman"/>
      <family val="1"/>
    </font>
    <font>
      <sz val="8"/>
      <name val="Times New Roman"/>
      <family val="1"/>
    </font>
    <font>
      <sz val="10"/>
      <name val="Times New Roman"/>
      <family val="1"/>
    </font>
    <font>
      <b/>
      <sz val="12"/>
      <name val="Times New Roman"/>
      <family val="1"/>
    </font>
    <font>
      <sz val="11"/>
      <name val="Times New Roman"/>
      <family val="1"/>
    </font>
    <font>
      <i/>
      <sz val="12"/>
      <name val="Times New Roman"/>
      <family val="1"/>
    </font>
    <font>
      <b/>
      <i/>
      <sz val="12"/>
      <name val="Times New Roman"/>
      <family val="1"/>
    </font>
    <font>
      <b/>
      <i/>
      <u val="single"/>
      <sz val="12"/>
      <name val="Times New Roman"/>
      <family val="1"/>
    </font>
    <font>
      <sz val="8"/>
      <name val="Arial"/>
      <family val="2"/>
    </font>
    <font>
      <i/>
      <sz val="11"/>
      <name val="Times New Roman"/>
      <family val="1"/>
    </font>
    <font>
      <b/>
      <sz val="11"/>
      <color indexed="8"/>
      <name val="Times New Roman"/>
      <family val="1"/>
    </font>
    <font>
      <vertAlign val="superscript"/>
      <sz val="12"/>
      <name val="Times New Roman"/>
      <family val="1"/>
    </font>
    <font>
      <sz val="10"/>
      <color indexed="10"/>
      <name val="Times New Roman"/>
      <family val="1"/>
    </font>
    <font>
      <i/>
      <sz val="8"/>
      <name val="Times New Roman"/>
      <family val="1"/>
    </font>
    <font>
      <sz val="12"/>
      <color indexed="8"/>
      <name val="Times New Roman"/>
      <family val="1"/>
    </font>
    <font>
      <sz val="12"/>
      <name val="Arial"/>
      <family val="2"/>
    </font>
    <font>
      <sz val="12"/>
      <color indexed="8"/>
      <name val="Calibri"/>
      <family val="2"/>
    </font>
    <font>
      <sz val="11"/>
      <name val="Calibri"/>
      <family val="2"/>
    </font>
  </fonts>
  <fills count="1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top style="thin"/>
      <bottom style="thin"/>
    </border>
    <border>
      <left style="thin"/>
      <right style="thin"/>
      <top style="thin"/>
      <bottom style="thin"/>
    </border>
    <border>
      <left>
        <color indexed="63"/>
      </left>
      <right>
        <color indexed="63"/>
      </right>
      <top style="thin"/>
      <bottom style="thin"/>
    </border>
    <border>
      <left style="thin"/>
      <right style="thin"/>
      <top style="hair"/>
      <bottom style="hair"/>
    </border>
    <border>
      <left style="medium"/>
      <right style="medium"/>
      <top>
        <color indexed="63"/>
      </top>
      <bottom style="mediu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0" borderId="0" applyNumberFormat="0" applyBorder="0" applyAlignment="0" applyProtection="0"/>
    <xf numFmtId="0" fontId="1"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15" fillId="9"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48">
    <xf numFmtId="0" fontId="0" fillId="0" borderId="0" xfId="0" applyAlignment="1">
      <alignment/>
    </xf>
    <xf numFmtId="0" fontId="0" fillId="0" borderId="0" xfId="58">
      <alignment/>
      <protection/>
    </xf>
    <xf numFmtId="0" fontId="19" fillId="0" borderId="0" xfId="58" applyFont="1" applyAlignment="1">
      <alignment horizontal="right"/>
      <protection/>
    </xf>
    <xf numFmtId="0" fontId="20" fillId="0" borderId="0" xfId="58" applyFont="1" applyAlignment="1">
      <alignment horizontal="right"/>
      <protection/>
    </xf>
    <xf numFmtId="0" fontId="21" fillId="0" borderId="10" xfId="58" applyFont="1" applyBorder="1" applyAlignment="1">
      <alignment horizontal="right"/>
      <protection/>
    </xf>
    <xf numFmtId="0" fontId="17" fillId="0" borderId="0" xfId="58" applyFont="1">
      <alignment/>
      <protection/>
    </xf>
    <xf numFmtId="2" fontId="0" fillId="0" borderId="0" xfId="58" applyNumberFormat="1" applyAlignment="1">
      <alignment/>
      <protection/>
    </xf>
    <xf numFmtId="2" fontId="23" fillId="0" borderId="0" xfId="58" applyNumberFormat="1" applyFont="1">
      <alignment/>
      <protection/>
    </xf>
    <xf numFmtId="0" fontId="23" fillId="0" borderId="0" xfId="58" applyFont="1">
      <alignment/>
      <protection/>
    </xf>
    <xf numFmtId="2" fontId="0" fillId="0" borderId="0" xfId="58" applyNumberFormat="1" applyAlignment="1">
      <alignment wrapText="1"/>
      <protection/>
    </xf>
    <xf numFmtId="0" fontId="0" fillId="0" borderId="0" xfId="58" applyFont="1">
      <alignment/>
      <protection/>
    </xf>
    <xf numFmtId="0" fontId="21" fillId="0" borderId="0" xfId="58" applyFont="1" applyAlignment="1">
      <alignment wrapText="1"/>
      <protection/>
    </xf>
    <xf numFmtId="0" fontId="23" fillId="0" borderId="0" xfId="58" applyFont="1" applyAlignment="1">
      <alignment wrapText="1"/>
      <protection/>
    </xf>
    <xf numFmtId="0" fontId="19" fillId="0" borderId="0" xfId="58" applyFont="1">
      <alignment/>
      <protection/>
    </xf>
    <xf numFmtId="0" fontId="19" fillId="0" borderId="0" xfId="56" applyFont="1">
      <alignment/>
      <protection/>
    </xf>
    <xf numFmtId="0" fontId="24" fillId="0" borderId="0" xfId="56" applyFont="1">
      <alignment/>
      <protection/>
    </xf>
    <xf numFmtId="0" fontId="19" fillId="0" borderId="0" xfId="56" applyFont="1" applyAlignment="1">
      <alignment wrapText="1"/>
      <protection/>
    </xf>
    <xf numFmtId="0" fontId="19" fillId="0" borderId="11" xfId="58" applyFont="1" applyBorder="1" applyAlignment="1">
      <alignment horizontal="center" vertical="center" wrapText="1"/>
      <protection/>
    </xf>
    <xf numFmtId="0" fontId="19" fillId="0" borderId="12" xfId="58" applyFont="1" applyBorder="1" applyAlignment="1">
      <alignment horizontal="center" vertical="center" wrapText="1"/>
      <protection/>
    </xf>
    <xf numFmtId="0" fontId="19" fillId="0" borderId="11" xfId="58" applyFont="1" applyBorder="1" applyAlignment="1">
      <alignment horizontal="left" vertical="center" wrapText="1"/>
      <protection/>
    </xf>
    <xf numFmtId="0" fontId="22" fillId="0" borderId="11" xfId="58" applyFont="1" applyBorder="1" applyAlignment="1">
      <alignment horizontal="center" vertical="center" wrapText="1"/>
      <protection/>
    </xf>
    <xf numFmtId="2" fontId="22" fillId="0" borderId="12" xfId="58" applyNumberFormat="1" applyFont="1" applyBorder="1" applyAlignment="1">
      <alignment horizontal="center" vertical="center" wrapText="1"/>
      <protection/>
    </xf>
    <xf numFmtId="0" fontId="19" fillId="0" borderId="12" xfId="58" applyFont="1" applyBorder="1" applyAlignment="1">
      <alignment horizontal="center"/>
      <protection/>
    </xf>
    <xf numFmtId="2" fontId="19" fillId="0" borderId="12" xfId="58" applyNumberFormat="1" applyFont="1" applyBorder="1" applyAlignment="1">
      <alignment horizontal="center" vertical="center" wrapText="1"/>
      <protection/>
    </xf>
    <xf numFmtId="2" fontId="0" fillId="0" borderId="0" xfId="58" applyNumberFormat="1">
      <alignment/>
      <protection/>
    </xf>
    <xf numFmtId="0" fontId="22" fillId="0" borderId="10" xfId="58" applyFont="1" applyBorder="1" applyAlignment="1">
      <alignment horizontal="center"/>
      <protection/>
    </xf>
    <xf numFmtId="0" fontId="19" fillId="0" borderId="11" xfId="58" applyFont="1" applyFill="1" applyBorder="1" applyAlignment="1">
      <alignment horizontal="center" vertical="center" wrapText="1"/>
      <protection/>
    </xf>
    <xf numFmtId="0" fontId="19" fillId="0" borderId="11" xfId="58" applyFont="1" applyFill="1" applyBorder="1" applyAlignment="1">
      <alignment horizontal="left" vertical="center" wrapText="1"/>
      <protection/>
    </xf>
    <xf numFmtId="0" fontId="19" fillId="0" borderId="12" xfId="58" applyFont="1" applyFill="1" applyBorder="1" applyAlignment="1">
      <alignment horizontal="center" vertical="center" wrapText="1"/>
      <protection/>
    </xf>
    <xf numFmtId="2" fontId="19" fillId="0" borderId="0" xfId="58" applyNumberFormat="1" applyFont="1" applyAlignment="1">
      <alignment horizontal="right"/>
      <protection/>
    </xf>
    <xf numFmtId="2" fontId="20" fillId="0" borderId="0" xfId="58" applyNumberFormat="1" applyFont="1" applyAlignment="1">
      <alignment horizontal="right"/>
      <protection/>
    </xf>
    <xf numFmtId="2" fontId="21" fillId="0" borderId="10" xfId="58" applyNumberFormat="1" applyFont="1" applyBorder="1" applyAlignment="1">
      <alignment horizontal="right"/>
      <protection/>
    </xf>
    <xf numFmtId="2" fontId="19" fillId="0" borderId="0" xfId="58" applyNumberFormat="1" applyFont="1">
      <alignment/>
      <protection/>
    </xf>
    <xf numFmtId="2" fontId="19" fillId="0" borderId="0" xfId="56" applyNumberFormat="1" applyFont="1">
      <alignment/>
      <protection/>
    </xf>
    <xf numFmtId="2" fontId="22" fillId="0" borderId="0" xfId="58" applyNumberFormat="1" applyFont="1" applyAlignment="1">
      <alignment horizontal="center"/>
      <protection/>
    </xf>
    <xf numFmtId="1" fontId="19" fillId="0" borderId="12" xfId="58" applyNumberFormat="1" applyFont="1" applyBorder="1" applyAlignment="1">
      <alignment horizontal="center" vertical="center" wrapText="1"/>
      <protection/>
    </xf>
    <xf numFmtId="0" fontId="19" fillId="0" borderId="12" xfId="58" applyFont="1" applyFill="1" applyBorder="1">
      <alignment/>
      <protection/>
    </xf>
    <xf numFmtId="4" fontId="22" fillId="0" borderId="12" xfId="58" applyNumberFormat="1" applyFont="1" applyBorder="1" applyAlignment="1">
      <alignment horizontal="center" vertical="center" wrapText="1"/>
      <protection/>
    </xf>
    <xf numFmtId="4" fontId="19" fillId="0" borderId="12" xfId="58" applyNumberFormat="1" applyFont="1" applyBorder="1" applyAlignment="1">
      <alignment horizontal="center" vertical="center" wrapText="1"/>
      <protection/>
    </xf>
    <xf numFmtId="4" fontId="19" fillId="0" borderId="12" xfId="58" applyNumberFormat="1" applyFont="1" applyFill="1" applyBorder="1" applyAlignment="1">
      <alignment horizontal="center" vertical="center" wrapText="1"/>
      <protection/>
    </xf>
    <xf numFmtId="2" fontId="19" fillId="0" borderId="12" xfId="58" applyNumberFormat="1" applyFont="1" applyFill="1" applyBorder="1" applyAlignment="1">
      <alignment horizontal="center" vertical="center" wrapText="1"/>
      <protection/>
    </xf>
    <xf numFmtId="0" fontId="19" fillId="0" borderId="12" xfId="58" applyFont="1" applyBorder="1" applyAlignment="1">
      <alignment horizontal="left" vertical="center" wrapText="1"/>
      <protection/>
    </xf>
    <xf numFmtId="0" fontId="19" fillId="0" borderId="12" xfId="58" applyFont="1" applyFill="1" applyBorder="1" applyAlignment="1">
      <alignment horizontal="left" vertical="center" wrapText="1"/>
      <protection/>
    </xf>
    <xf numFmtId="0" fontId="19" fillId="0" borderId="12" xfId="57" applyFont="1" applyFill="1" applyBorder="1" applyAlignment="1">
      <alignment vertical="top" wrapText="1"/>
      <protection/>
    </xf>
    <xf numFmtId="0" fontId="22" fillId="0" borderId="12" xfId="58" applyFont="1" applyBorder="1" applyAlignment="1">
      <alignment horizontal="center" vertical="center" wrapText="1"/>
      <protection/>
    </xf>
    <xf numFmtId="2" fontId="19" fillId="0" borderId="13" xfId="58" applyNumberFormat="1" applyFont="1" applyBorder="1" applyAlignment="1">
      <alignment horizontal="center"/>
      <protection/>
    </xf>
    <xf numFmtId="0" fontId="0" fillId="0" borderId="0" xfId="59">
      <alignment/>
      <protection/>
    </xf>
    <xf numFmtId="0" fontId="19" fillId="0" borderId="0" xfId="59" applyFont="1" applyAlignment="1">
      <alignment horizontal="right"/>
      <protection/>
    </xf>
    <xf numFmtId="0" fontId="20" fillId="0" borderId="0" xfId="59" applyFont="1" applyAlignment="1">
      <alignment horizontal="right"/>
      <protection/>
    </xf>
    <xf numFmtId="0" fontId="21" fillId="0" borderId="10" xfId="59" applyFont="1" applyBorder="1" applyAlignment="1">
      <alignment horizontal="right"/>
      <protection/>
    </xf>
    <xf numFmtId="0" fontId="21" fillId="0" borderId="0" xfId="59" applyFont="1" applyAlignment="1">
      <alignment horizontal="right"/>
      <protection/>
    </xf>
    <xf numFmtId="0" fontId="22" fillId="0" borderId="0" xfId="59" applyFont="1" applyAlignment="1">
      <alignment horizontal="center"/>
      <protection/>
    </xf>
    <xf numFmtId="0" fontId="23" fillId="0" borderId="0" xfId="56" applyFont="1">
      <alignment/>
      <protection/>
    </xf>
    <xf numFmtId="0" fontId="17" fillId="0" borderId="0" xfId="59" applyFont="1">
      <alignment/>
      <protection/>
    </xf>
    <xf numFmtId="170" fontId="0" fillId="0" borderId="0" xfId="59" applyNumberFormat="1">
      <alignment/>
      <protection/>
    </xf>
    <xf numFmtId="0" fontId="0" fillId="0" borderId="0" xfId="59" applyFont="1">
      <alignment/>
      <protection/>
    </xf>
    <xf numFmtId="0" fontId="21" fillId="0" borderId="0" xfId="59" applyFont="1">
      <alignment/>
      <protection/>
    </xf>
    <xf numFmtId="0" fontId="21" fillId="0" borderId="0" xfId="59" applyFont="1" applyAlignment="1">
      <alignment wrapText="1"/>
      <protection/>
    </xf>
    <xf numFmtId="0" fontId="23" fillId="0" borderId="0" xfId="59" applyFont="1" applyAlignment="1">
      <alignment wrapText="1"/>
      <protection/>
    </xf>
    <xf numFmtId="0" fontId="23" fillId="0" borderId="0" xfId="59" applyFont="1">
      <alignment/>
      <protection/>
    </xf>
    <xf numFmtId="0" fontId="19" fillId="0" borderId="11" xfId="59" applyFont="1" applyBorder="1" applyAlignment="1">
      <alignment horizontal="center" vertical="center" wrapText="1"/>
      <protection/>
    </xf>
    <xf numFmtId="0" fontId="19" fillId="0" borderId="12" xfId="59" applyFont="1" applyBorder="1" applyAlignment="1">
      <alignment horizontal="center" vertical="center" wrapText="1"/>
      <protection/>
    </xf>
    <xf numFmtId="0" fontId="19" fillId="0" borderId="11" xfId="59" applyFont="1" applyBorder="1" applyAlignment="1">
      <alignment horizontal="left" vertical="center" wrapText="1"/>
      <protection/>
    </xf>
    <xf numFmtId="0" fontId="19" fillId="0" borderId="14" xfId="57" applyFont="1" applyFill="1" applyBorder="1" applyAlignment="1">
      <alignment vertical="top" wrapText="1"/>
      <protection/>
    </xf>
    <xf numFmtId="0" fontId="19" fillId="0" borderId="11" xfId="59" applyFont="1" applyFill="1" applyBorder="1" applyAlignment="1">
      <alignment horizontal="center" vertical="center" wrapText="1"/>
      <protection/>
    </xf>
    <xf numFmtId="0" fontId="19" fillId="0" borderId="11" xfId="59" applyFont="1" applyFill="1" applyBorder="1" applyAlignment="1">
      <alignment horizontal="left" vertical="center" wrapText="1"/>
      <protection/>
    </xf>
    <xf numFmtId="0" fontId="22" fillId="0" borderId="11" xfId="59" applyFont="1" applyBorder="1" applyAlignment="1">
      <alignment horizontal="center" vertical="center" wrapText="1"/>
      <protection/>
    </xf>
    <xf numFmtId="2" fontId="22" fillId="0" borderId="12" xfId="59" applyNumberFormat="1" applyFont="1" applyBorder="1" applyAlignment="1">
      <alignment horizontal="center" vertical="center" wrapText="1"/>
      <protection/>
    </xf>
    <xf numFmtId="0" fontId="19" fillId="0" borderId="0" xfId="59" applyFont="1">
      <alignment/>
      <protection/>
    </xf>
    <xf numFmtId="0" fontId="19" fillId="0" borderId="12" xfId="59" applyFont="1" applyBorder="1" applyAlignment="1">
      <alignment horizontal="center"/>
      <protection/>
    </xf>
    <xf numFmtId="2" fontId="19" fillId="0" borderId="12" xfId="59" applyNumberFormat="1" applyFont="1" applyBorder="1" applyAlignment="1">
      <alignment horizontal="center" vertical="center" wrapText="1"/>
      <protection/>
    </xf>
    <xf numFmtId="2" fontId="0" fillId="0" borderId="0" xfId="59" applyNumberFormat="1" applyAlignment="1">
      <alignment/>
      <protection/>
    </xf>
    <xf numFmtId="2" fontId="23" fillId="0" borderId="0" xfId="59" applyNumberFormat="1" applyFont="1">
      <alignment/>
      <protection/>
    </xf>
    <xf numFmtId="2" fontId="0" fillId="0" borderId="0" xfId="59" applyNumberFormat="1" applyAlignment="1">
      <alignment wrapText="1"/>
      <protection/>
    </xf>
    <xf numFmtId="2" fontId="0" fillId="0" borderId="0" xfId="59" applyNumberFormat="1">
      <alignment/>
      <protection/>
    </xf>
    <xf numFmtId="0" fontId="19" fillId="0" borderId="13" xfId="59" applyFont="1" applyBorder="1" applyAlignment="1">
      <alignment horizontal="center"/>
      <protection/>
    </xf>
    <xf numFmtId="4" fontId="19" fillId="0" borderId="12" xfId="59" applyNumberFormat="1" applyFont="1" applyBorder="1" applyAlignment="1">
      <alignment horizontal="center" vertical="center" wrapText="1"/>
      <protection/>
    </xf>
    <xf numFmtId="4" fontId="22" fillId="0" borderId="12" xfId="59" applyNumberFormat="1" applyFont="1" applyBorder="1" applyAlignment="1">
      <alignment horizontal="center" vertical="center" wrapText="1"/>
      <protection/>
    </xf>
    <xf numFmtId="3" fontId="19" fillId="0" borderId="12" xfId="59" applyNumberFormat="1" applyFont="1" applyBorder="1" applyAlignment="1">
      <alignment horizontal="center" vertical="center" wrapText="1"/>
      <protection/>
    </xf>
    <xf numFmtId="4" fontId="19" fillId="0" borderId="12" xfId="59" applyNumberFormat="1" applyFont="1" applyFill="1" applyBorder="1" applyAlignment="1">
      <alignment horizontal="center" vertical="center" wrapText="1"/>
      <protection/>
    </xf>
    <xf numFmtId="3" fontId="19" fillId="0" borderId="12" xfId="58" applyNumberFormat="1" applyFont="1" applyFill="1" applyBorder="1" applyAlignment="1">
      <alignment horizontal="center" vertical="center" wrapText="1"/>
      <protection/>
    </xf>
    <xf numFmtId="0" fontId="29" fillId="0" borderId="0" xfId="59" applyFont="1">
      <alignment/>
      <protection/>
    </xf>
    <xf numFmtId="170" fontId="21" fillId="0" borderId="0" xfId="59" applyNumberFormat="1" applyFont="1">
      <alignment/>
      <protection/>
    </xf>
    <xf numFmtId="0" fontId="21" fillId="0" borderId="0" xfId="59" applyFont="1" applyBorder="1" applyAlignment="1">
      <alignment/>
      <protection/>
    </xf>
    <xf numFmtId="2" fontId="21" fillId="0" borderId="0" xfId="59" applyNumberFormat="1" applyFont="1" applyAlignment="1">
      <alignment/>
      <protection/>
    </xf>
    <xf numFmtId="2" fontId="21" fillId="0" borderId="0" xfId="59" applyNumberFormat="1" applyFont="1" applyAlignment="1">
      <alignment wrapText="1"/>
      <protection/>
    </xf>
    <xf numFmtId="0" fontId="19" fillId="0" borderId="12" xfId="59" applyFont="1" applyBorder="1" applyAlignment="1">
      <alignment horizontal="center" wrapText="1"/>
      <protection/>
    </xf>
    <xf numFmtId="2" fontId="22" fillId="0" borderId="10" xfId="56" applyNumberFormat="1" applyFont="1" applyBorder="1" applyAlignment="1">
      <alignment horizontal="center"/>
      <protection/>
    </xf>
    <xf numFmtId="0" fontId="19" fillId="0" borderId="12" xfId="59" applyFont="1" applyBorder="1">
      <alignment/>
      <protection/>
    </xf>
    <xf numFmtId="4" fontId="19" fillId="0" borderId="12" xfId="59" applyNumberFormat="1" applyFont="1" applyFill="1" applyBorder="1" applyAlignment="1">
      <alignment horizontal="center"/>
      <protection/>
    </xf>
    <xf numFmtId="4" fontId="22" fillId="0" borderId="12" xfId="59" applyNumberFormat="1" applyFont="1" applyBorder="1" applyAlignment="1">
      <alignment horizontal="center"/>
      <protection/>
    </xf>
    <xf numFmtId="0" fontId="19" fillId="0" borderId="12" xfId="59" applyFont="1" applyBorder="1" applyAlignment="1">
      <alignment wrapText="1"/>
      <protection/>
    </xf>
    <xf numFmtId="0" fontId="22" fillId="0" borderId="12" xfId="59" applyFont="1" applyBorder="1" applyAlignment="1">
      <alignment horizontal="center"/>
      <protection/>
    </xf>
    <xf numFmtId="2" fontId="22" fillId="0" borderId="12" xfId="59" applyNumberFormat="1" applyFont="1" applyBorder="1" applyAlignment="1">
      <alignment horizontal="center"/>
      <protection/>
    </xf>
    <xf numFmtId="0" fontId="19" fillId="0" borderId="12" xfId="59" applyFont="1" applyBorder="1" applyAlignment="1">
      <alignment horizontal="left" vertical="center" wrapText="1"/>
      <protection/>
    </xf>
    <xf numFmtId="0" fontId="22" fillId="0" borderId="10" xfId="56" applyFont="1" applyBorder="1" applyAlignment="1">
      <alignment horizontal="center"/>
      <protection/>
    </xf>
    <xf numFmtId="0" fontId="19" fillId="0" borderId="0" xfId="0" applyFont="1" applyBorder="1" applyAlignment="1">
      <alignment wrapText="1"/>
    </xf>
    <xf numFmtId="0" fontId="19" fillId="0" borderId="0" xfId="59" applyFont="1" applyAlignment="1">
      <alignment horizontal="justify"/>
      <protection/>
    </xf>
    <xf numFmtId="0" fontId="24" fillId="0" borderId="0" xfId="59" applyFont="1">
      <alignment/>
      <protection/>
    </xf>
    <xf numFmtId="4" fontId="19" fillId="0" borderId="12" xfId="59" applyNumberFormat="1" applyFont="1" applyBorder="1" applyAlignment="1">
      <alignment horizontal="center"/>
      <protection/>
    </xf>
    <xf numFmtId="4" fontId="22" fillId="0" borderId="12" xfId="59" applyNumberFormat="1" applyFont="1" applyFill="1" applyBorder="1" applyAlignment="1">
      <alignment horizontal="center"/>
      <protection/>
    </xf>
    <xf numFmtId="0" fontId="19" fillId="0" borderId="0" xfId="59" applyFont="1" applyFill="1">
      <alignment/>
      <protection/>
    </xf>
    <xf numFmtId="0" fontId="19" fillId="0" borderId="0" xfId="59" applyFont="1" applyFill="1" applyAlignment="1">
      <alignment horizontal="right"/>
      <protection/>
    </xf>
    <xf numFmtId="0" fontId="21" fillId="0" borderId="10" xfId="59" applyFont="1" applyFill="1" applyBorder="1" applyAlignment="1">
      <alignment horizontal="right"/>
      <protection/>
    </xf>
    <xf numFmtId="0" fontId="21" fillId="0" borderId="0" xfId="59" applyFont="1" applyFill="1" applyAlignment="1">
      <alignment horizontal="right"/>
      <protection/>
    </xf>
    <xf numFmtId="0" fontId="22" fillId="0" borderId="0" xfId="59" applyFont="1" applyFill="1" applyAlignment="1">
      <alignment horizontal="center"/>
      <protection/>
    </xf>
    <xf numFmtId="0" fontId="23" fillId="0" borderId="0" xfId="59" applyFont="1" applyFill="1">
      <alignment/>
      <protection/>
    </xf>
    <xf numFmtId="0" fontId="19" fillId="0" borderId="0" xfId="56" applyFont="1" applyFill="1">
      <alignment/>
      <protection/>
    </xf>
    <xf numFmtId="0" fontId="24" fillId="0" borderId="0" xfId="56" applyFont="1" applyFill="1">
      <alignment/>
      <protection/>
    </xf>
    <xf numFmtId="0" fontId="19" fillId="0" borderId="0" xfId="56" applyFont="1" applyFill="1" applyAlignment="1">
      <alignment wrapText="1"/>
      <protection/>
    </xf>
    <xf numFmtId="0" fontId="19" fillId="0" borderId="12" xfId="59" applyFont="1" applyFill="1" applyBorder="1" applyAlignment="1">
      <alignment horizontal="center" vertical="center" wrapText="1"/>
      <protection/>
    </xf>
    <xf numFmtId="0" fontId="19" fillId="0" borderId="12" xfId="59" applyFont="1" applyFill="1" applyBorder="1" applyAlignment="1">
      <alignment horizontal="center"/>
      <protection/>
    </xf>
    <xf numFmtId="0" fontId="19" fillId="0" borderId="12" xfId="56" applyFont="1" applyFill="1" applyBorder="1" applyAlignment="1">
      <alignment horizontal="center" vertical="top"/>
      <protection/>
    </xf>
    <xf numFmtId="1" fontId="19" fillId="0" borderId="12" xfId="56" applyNumberFormat="1" applyFont="1" applyFill="1" applyBorder="1" applyAlignment="1">
      <alignment horizontal="center" vertical="top"/>
      <protection/>
    </xf>
    <xf numFmtId="0" fontId="19" fillId="0" borderId="12" xfId="59" applyFont="1" applyFill="1" applyBorder="1">
      <alignment/>
      <protection/>
    </xf>
    <xf numFmtId="170" fontId="19" fillId="0" borderId="12" xfId="56" applyNumberFormat="1" applyFont="1" applyFill="1" applyBorder="1" applyAlignment="1">
      <alignment horizontal="center" vertical="top"/>
      <protection/>
    </xf>
    <xf numFmtId="0" fontId="19" fillId="0" borderId="12" xfId="59" applyFont="1" applyFill="1" applyBorder="1" applyAlignment="1">
      <alignment horizontal="center" vertical="center"/>
      <protection/>
    </xf>
    <xf numFmtId="0" fontId="19" fillId="0" borderId="12" xfId="59" applyFont="1" applyFill="1" applyBorder="1" applyAlignment="1">
      <alignment vertical="top" wrapText="1"/>
      <protection/>
    </xf>
    <xf numFmtId="0" fontId="19" fillId="0" borderId="12" xfId="59" applyFont="1" applyFill="1" applyBorder="1" applyAlignment="1">
      <alignment horizontal="left" wrapText="1"/>
      <protection/>
    </xf>
    <xf numFmtId="0" fontId="22" fillId="0" borderId="12" xfId="59" applyFont="1" applyFill="1" applyBorder="1">
      <alignment/>
      <protection/>
    </xf>
    <xf numFmtId="0" fontId="22" fillId="0" borderId="12" xfId="59" applyFont="1" applyFill="1" applyBorder="1" applyAlignment="1">
      <alignment horizontal="center"/>
      <protection/>
    </xf>
    <xf numFmtId="2" fontId="19" fillId="0" borderId="12" xfId="59" applyNumberFormat="1" applyFont="1" applyFill="1" applyBorder="1" applyAlignment="1">
      <alignment horizontal="center"/>
      <protection/>
    </xf>
    <xf numFmtId="2" fontId="19" fillId="0" borderId="0" xfId="59" applyNumberFormat="1" applyFont="1" applyFill="1">
      <alignment/>
      <protection/>
    </xf>
    <xf numFmtId="0" fontId="19" fillId="0" borderId="10" xfId="59" applyFont="1" applyFill="1" applyBorder="1" applyAlignment="1">
      <alignment horizontal="right" wrapText="1"/>
      <protection/>
    </xf>
    <xf numFmtId="2" fontId="21" fillId="0" borderId="10" xfId="59" applyNumberFormat="1" applyFont="1" applyBorder="1" applyAlignment="1">
      <alignment horizontal="right"/>
      <protection/>
    </xf>
    <xf numFmtId="0" fontId="21" fillId="0" borderId="0" xfId="59" applyFont="1" applyBorder="1" applyAlignment="1">
      <alignment wrapText="1"/>
      <protection/>
    </xf>
    <xf numFmtId="0" fontId="19" fillId="0" borderId="0" xfId="59" applyFont="1" applyBorder="1" applyAlignment="1">
      <alignment wrapText="1"/>
      <protection/>
    </xf>
    <xf numFmtId="0" fontId="32" fillId="0" borderId="0" xfId="0" applyFont="1" applyFill="1" applyBorder="1" applyAlignment="1">
      <alignment horizontal="center" wrapText="1"/>
    </xf>
    <xf numFmtId="4" fontId="32" fillId="0" borderId="0" xfId="0" applyNumberFormat="1" applyFont="1" applyFill="1" applyBorder="1" applyAlignment="1">
      <alignment horizontal="center" wrapText="1"/>
    </xf>
    <xf numFmtId="0" fontId="23" fillId="0" borderId="0" xfId="59" applyFont="1" applyBorder="1">
      <alignment/>
      <protection/>
    </xf>
    <xf numFmtId="0" fontId="19" fillId="0" borderId="0" xfId="56" applyFont="1" applyAlignment="1">
      <alignment horizontal="right"/>
      <protection/>
    </xf>
    <xf numFmtId="0" fontId="20" fillId="0" borderId="0" xfId="56" applyFont="1" applyAlignment="1">
      <alignment horizontal="right"/>
      <protection/>
    </xf>
    <xf numFmtId="0" fontId="21" fillId="0" borderId="10" xfId="56" applyFont="1" applyBorder="1" applyAlignment="1">
      <alignment horizontal="right"/>
      <protection/>
    </xf>
    <xf numFmtId="0" fontId="21" fillId="0" borderId="0" xfId="56" applyFont="1" applyAlignment="1">
      <alignment horizontal="right"/>
      <protection/>
    </xf>
    <xf numFmtId="0" fontId="22" fillId="0" borderId="0" xfId="56" applyFont="1" applyAlignment="1">
      <alignment horizontal="center"/>
      <protection/>
    </xf>
    <xf numFmtId="2" fontId="23" fillId="0" borderId="0" xfId="56" applyNumberFormat="1" applyFont="1">
      <alignment/>
      <protection/>
    </xf>
    <xf numFmtId="0" fontId="19" fillId="0" borderId="12" xfId="56" applyFont="1" applyBorder="1" applyAlignment="1">
      <alignment horizontal="center" vertical="center" wrapText="1"/>
      <protection/>
    </xf>
    <xf numFmtId="0" fontId="19" fillId="0" borderId="12" xfId="56" applyFont="1" applyBorder="1" applyAlignment="1">
      <alignment horizontal="center"/>
      <protection/>
    </xf>
    <xf numFmtId="0" fontId="19" fillId="0" borderId="12" xfId="56" applyFont="1" applyBorder="1" applyAlignment="1">
      <alignment horizontal="center" vertical="top"/>
      <protection/>
    </xf>
    <xf numFmtId="0" fontId="19" fillId="0" borderId="12" xfId="56" applyFont="1" applyBorder="1">
      <alignment/>
      <protection/>
    </xf>
    <xf numFmtId="0" fontId="19" fillId="0" borderId="12" xfId="56" applyFont="1" applyBorder="1" applyAlignment="1">
      <alignment horizontal="center" vertical="center"/>
      <protection/>
    </xf>
    <xf numFmtId="0" fontId="19" fillId="0" borderId="12" xfId="56" applyFont="1" applyBorder="1" applyAlignment="1">
      <alignment horizontal="left" wrapText="1"/>
      <protection/>
    </xf>
    <xf numFmtId="4" fontId="19" fillId="0" borderId="12" xfId="56" applyNumberFormat="1" applyFont="1" applyBorder="1" applyAlignment="1">
      <alignment horizontal="center"/>
      <protection/>
    </xf>
    <xf numFmtId="0" fontId="19" fillId="0" borderId="12" xfId="56" applyFont="1" applyFill="1" applyBorder="1" applyAlignment="1">
      <alignment horizontal="center"/>
      <protection/>
    </xf>
    <xf numFmtId="0" fontId="19" fillId="0" borderId="12" xfId="56" applyFont="1" applyFill="1" applyBorder="1" applyAlignment="1">
      <alignment horizontal="left" vertical="top" wrapText="1"/>
      <protection/>
    </xf>
    <xf numFmtId="4" fontId="19" fillId="0" borderId="12" xfId="56" applyNumberFormat="1" applyFont="1" applyFill="1" applyBorder="1" applyAlignment="1">
      <alignment horizontal="center"/>
      <protection/>
    </xf>
    <xf numFmtId="0" fontId="19" fillId="0" borderId="12" xfId="56" applyFont="1" applyFill="1" applyBorder="1" applyAlignment="1">
      <alignment horizontal="center" vertical="center"/>
      <protection/>
    </xf>
    <xf numFmtId="0" fontId="22" fillId="0" borderId="12" xfId="56" applyFont="1" applyFill="1" applyBorder="1" applyAlignment="1">
      <alignment horizontal="center"/>
      <protection/>
    </xf>
    <xf numFmtId="4" fontId="22" fillId="0" borderId="12" xfId="56" applyNumberFormat="1" applyFont="1" applyFill="1" applyBorder="1" applyAlignment="1">
      <alignment horizontal="center"/>
      <protection/>
    </xf>
    <xf numFmtId="0" fontId="19" fillId="0" borderId="12" xfId="56" applyFont="1" applyFill="1" applyBorder="1" applyAlignment="1">
      <alignment horizontal="left" wrapText="1"/>
      <protection/>
    </xf>
    <xf numFmtId="0" fontId="19" fillId="0" borderId="12" xfId="56" applyFont="1" applyBorder="1" applyAlignment="1">
      <alignment vertical="top" wrapText="1"/>
      <protection/>
    </xf>
    <xf numFmtId="0" fontId="22" fillId="0" borderId="12" xfId="56" applyFont="1" applyBorder="1">
      <alignment/>
      <protection/>
    </xf>
    <xf numFmtId="4" fontId="22" fillId="0" borderId="12" xfId="56" applyNumberFormat="1" applyFont="1" applyBorder="1" applyAlignment="1">
      <alignment horizontal="center"/>
      <protection/>
    </xf>
    <xf numFmtId="0" fontId="22" fillId="0" borderId="12" xfId="56" applyFont="1" applyBorder="1" applyAlignment="1">
      <alignment horizontal="center"/>
      <protection/>
    </xf>
    <xf numFmtId="0" fontId="19" fillId="0" borderId="0" xfId="56" applyFont="1" applyAlignment="1">
      <alignment horizontal="center"/>
      <protection/>
    </xf>
    <xf numFmtId="175" fontId="19" fillId="0" borderId="12" xfId="56" applyNumberFormat="1" applyFont="1" applyBorder="1" applyAlignment="1">
      <alignment horizontal="center"/>
      <protection/>
    </xf>
    <xf numFmtId="0" fontId="0" fillId="0" borderId="0" xfId="56">
      <alignment/>
      <protection/>
    </xf>
    <xf numFmtId="2" fontId="21" fillId="0" borderId="10" xfId="56" applyNumberFormat="1" applyFont="1" applyBorder="1" applyAlignment="1">
      <alignment horizontal="right"/>
      <protection/>
    </xf>
    <xf numFmtId="4" fontId="23" fillId="0" borderId="0" xfId="56" applyNumberFormat="1" applyFont="1">
      <alignment/>
      <protection/>
    </xf>
    <xf numFmtId="0" fontId="0" fillId="0" borderId="0" xfId="56" applyAlignment="1">
      <alignment wrapText="1"/>
      <protection/>
    </xf>
    <xf numFmtId="2" fontId="0" fillId="0" borderId="0" xfId="56" applyNumberFormat="1" applyAlignment="1">
      <alignment/>
      <protection/>
    </xf>
    <xf numFmtId="2" fontId="0" fillId="0" borderId="0" xfId="56" applyNumberFormat="1" applyAlignment="1">
      <alignment wrapText="1"/>
      <protection/>
    </xf>
    <xf numFmtId="0" fontId="0" fillId="0" borderId="0" xfId="56" applyFont="1" applyBorder="1" applyAlignment="1">
      <alignment wrapText="1"/>
      <protection/>
    </xf>
    <xf numFmtId="0" fontId="19" fillId="0" borderId="0" xfId="59" applyFont="1" applyBorder="1" applyAlignment="1">
      <alignment horizontal="right" wrapText="1"/>
      <protection/>
    </xf>
    <xf numFmtId="0" fontId="34" fillId="0" borderId="0" xfId="56" applyFont="1">
      <alignment/>
      <protection/>
    </xf>
    <xf numFmtId="0" fontId="19" fillId="0" borderId="12" xfId="56" applyFont="1" applyBorder="1" applyAlignment="1">
      <alignment horizontal="left" vertical="center" wrapText="1"/>
      <protection/>
    </xf>
    <xf numFmtId="2" fontId="19" fillId="0" borderId="12" xfId="56" applyNumberFormat="1" applyFont="1" applyBorder="1" applyAlignment="1">
      <alignment horizontal="center" vertical="center" wrapText="1"/>
      <protection/>
    </xf>
    <xf numFmtId="0" fontId="33" fillId="0" borderId="12" xfId="56" applyFont="1" applyBorder="1" applyAlignment="1">
      <alignment horizontal="center" vertical="top" wrapText="1"/>
      <protection/>
    </xf>
    <xf numFmtId="2" fontId="22" fillId="0" borderId="12" xfId="56" applyNumberFormat="1" applyFont="1" applyBorder="1" applyAlignment="1">
      <alignment horizontal="center" vertical="center" wrapText="1"/>
      <protection/>
    </xf>
    <xf numFmtId="0" fontId="22" fillId="0" borderId="12" xfId="56" applyFont="1" applyBorder="1" applyAlignment="1">
      <alignment horizontal="center" vertical="center" wrapText="1"/>
      <protection/>
    </xf>
    <xf numFmtId="0" fontId="34" fillId="0" borderId="13" xfId="56" applyFont="1" applyBorder="1">
      <alignment/>
      <protection/>
    </xf>
    <xf numFmtId="0" fontId="0" fillId="0" borderId="0" xfId="56" applyFont="1" applyBorder="1" applyAlignment="1">
      <alignment horizontal="right" wrapText="1"/>
      <protection/>
    </xf>
    <xf numFmtId="0" fontId="19" fillId="0" borderId="11" xfId="56" applyFont="1" applyBorder="1" applyAlignment="1">
      <alignment horizontal="center" vertical="center" wrapText="1"/>
      <protection/>
    </xf>
    <xf numFmtId="0" fontId="35" fillId="0" borderId="0" xfId="56" applyFont="1">
      <alignment/>
      <protection/>
    </xf>
    <xf numFmtId="0" fontId="35" fillId="0" borderId="13" xfId="56" applyFont="1" applyBorder="1">
      <alignment/>
      <protection/>
    </xf>
    <xf numFmtId="0" fontId="19" fillId="0" borderId="0" xfId="56" applyFont="1" applyFill="1" applyAlignment="1">
      <alignment horizontal="right"/>
      <protection/>
    </xf>
    <xf numFmtId="0" fontId="20" fillId="0" borderId="0" xfId="56" applyFont="1" applyFill="1" applyAlignment="1">
      <alignment horizontal="right"/>
      <protection/>
    </xf>
    <xf numFmtId="0" fontId="21" fillId="0" borderId="10" xfId="56" applyFont="1" applyFill="1" applyBorder="1" applyAlignment="1">
      <alignment horizontal="right"/>
      <protection/>
    </xf>
    <xf numFmtId="0" fontId="21" fillId="0" borderId="0" xfId="56" applyFont="1" applyFill="1" applyAlignment="1">
      <alignment horizontal="right"/>
      <protection/>
    </xf>
    <xf numFmtId="0" fontId="22" fillId="0" borderId="0" xfId="56" applyFont="1" applyFill="1" applyAlignment="1">
      <alignment horizontal="center"/>
      <protection/>
    </xf>
    <xf numFmtId="0" fontId="23" fillId="0" borderId="0" xfId="56" applyFont="1" applyFill="1">
      <alignment/>
      <protection/>
    </xf>
    <xf numFmtId="0" fontId="28" fillId="0" borderId="0" xfId="56" applyFont="1" applyFill="1">
      <alignment/>
      <protection/>
    </xf>
    <xf numFmtId="0" fontId="23" fillId="0" borderId="0" xfId="56" applyFont="1" applyFill="1" applyAlignment="1">
      <alignment wrapText="1"/>
      <protection/>
    </xf>
    <xf numFmtId="4" fontId="23" fillId="0" borderId="0" xfId="56" applyNumberFormat="1" applyFont="1" applyFill="1">
      <alignment/>
      <protection/>
    </xf>
    <xf numFmtId="0" fontId="19" fillId="0" borderId="12" xfId="56" applyFont="1" applyFill="1" applyBorder="1" applyAlignment="1">
      <alignment vertical="center" wrapText="1"/>
      <protection/>
    </xf>
    <xf numFmtId="0" fontId="19" fillId="0" borderId="12" xfId="56" applyFont="1" applyFill="1" applyBorder="1">
      <alignment/>
      <protection/>
    </xf>
    <xf numFmtId="0" fontId="22" fillId="0" borderId="12" xfId="56" applyFont="1" applyFill="1" applyBorder="1">
      <alignment/>
      <protection/>
    </xf>
    <xf numFmtId="0" fontId="19" fillId="0" borderId="0" xfId="56" applyFont="1" applyFill="1" applyAlignment="1">
      <alignment horizontal="center"/>
      <protection/>
    </xf>
    <xf numFmtId="0" fontId="19" fillId="0" borderId="12" xfId="59" applyFont="1" applyBorder="1" applyAlignment="1">
      <alignment vertical="top" wrapText="1"/>
      <protection/>
    </xf>
    <xf numFmtId="0" fontId="22" fillId="0" borderId="12" xfId="59" applyFont="1" applyBorder="1" applyAlignment="1">
      <alignment horizontal="center" vertical="center" wrapText="1"/>
      <protection/>
    </xf>
    <xf numFmtId="0" fontId="33" fillId="0" borderId="0" xfId="59" applyFont="1">
      <alignment/>
      <protection/>
    </xf>
    <xf numFmtId="3" fontId="22" fillId="0" borderId="12" xfId="59" applyNumberFormat="1" applyFont="1" applyBorder="1" applyAlignment="1">
      <alignment horizontal="center"/>
      <protection/>
    </xf>
    <xf numFmtId="2" fontId="22" fillId="0" borderId="12" xfId="56" applyNumberFormat="1" applyFont="1" applyBorder="1" applyAlignment="1">
      <alignment horizontal="center"/>
      <protection/>
    </xf>
    <xf numFmtId="0" fontId="0" fillId="18" borderId="0" xfId="58" applyFill="1">
      <alignment/>
      <protection/>
    </xf>
    <xf numFmtId="0" fontId="19" fillId="18" borderId="10" xfId="0" applyFont="1" applyFill="1" applyBorder="1" applyAlignment="1">
      <alignment horizontal="right" wrapText="1"/>
    </xf>
    <xf numFmtId="0" fontId="20" fillId="18" borderId="0" xfId="58" applyFont="1" applyFill="1" applyAlignment="1">
      <alignment horizontal="right"/>
      <protection/>
    </xf>
    <xf numFmtId="0" fontId="21" fillId="18" borderId="10" xfId="58" applyFont="1" applyFill="1" applyBorder="1" applyAlignment="1">
      <alignment horizontal="right"/>
      <protection/>
    </xf>
    <xf numFmtId="0" fontId="21" fillId="18" borderId="0" xfId="58" applyFont="1" applyFill="1" applyAlignment="1">
      <alignment horizontal="right"/>
      <protection/>
    </xf>
    <xf numFmtId="0" fontId="19" fillId="18" borderId="0" xfId="58" applyFont="1" applyFill="1">
      <alignment/>
      <protection/>
    </xf>
    <xf numFmtId="2" fontId="21" fillId="18" borderId="0" xfId="58" applyNumberFormat="1" applyFont="1" applyFill="1" applyAlignment="1">
      <alignment horizontal="right"/>
      <protection/>
    </xf>
    <xf numFmtId="0" fontId="21" fillId="18" borderId="0" xfId="59" applyFont="1" applyFill="1" applyAlignment="1">
      <alignment horizontal="right"/>
      <protection/>
    </xf>
    <xf numFmtId="0" fontId="21" fillId="18" borderId="0" xfId="59" applyFont="1" applyFill="1">
      <alignment/>
      <protection/>
    </xf>
    <xf numFmtId="0" fontId="21" fillId="18" borderId="10" xfId="59" applyFont="1" applyFill="1" applyBorder="1" applyAlignment="1">
      <alignment horizontal="right"/>
      <protection/>
    </xf>
    <xf numFmtId="0" fontId="19" fillId="18" borderId="0" xfId="59" applyFont="1" applyFill="1">
      <alignment/>
      <protection/>
    </xf>
    <xf numFmtId="0" fontId="20" fillId="18" borderId="0" xfId="59" applyFont="1" applyFill="1" applyAlignment="1">
      <alignment horizontal="right"/>
      <protection/>
    </xf>
    <xf numFmtId="2" fontId="22" fillId="0" borderId="12" xfId="56" applyNumberFormat="1" applyFont="1" applyFill="1" applyBorder="1" applyAlignment="1">
      <alignment horizontal="center"/>
      <protection/>
    </xf>
    <xf numFmtId="0" fontId="19" fillId="0" borderId="15" xfId="0" applyFont="1" applyBorder="1" applyAlignment="1">
      <alignment vertical="center" wrapText="1"/>
    </xf>
    <xf numFmtId="0" fontId="36" fillId="0" borderId="0" xfId="0" applyFont="1" applyAlignment="1">
      <alignment vertical="center" wrapText="1"/>
    </xf>
    <xf numFmtId="0" fontId="19" fillId="0" borderId="12" xfId="56" applyFont="1" applyFill="1" applyBorder="1" applyAlignment="1">
      <alignment horizontal="center" vertical="center" wrapText="1"/>
      <protection/>
    </xf>
    <xf numFmtId="2" fontId="19" fillId="0" borderId="12" xfId="56" applyNumberFormat="1" applyFont="1" applyFill="1" applyBorder="1" applyAlignment="1">
      <alignment horizontal="center"/>
      <protection/>
    </xf>
    <xf numFmtId="0" fontId="19" fillId="0" borderId="0" xfId="0" applyFont="1" applyBorder="1" applyAlignment="1">
      <alignment horizontal="right" wrapText="1"/>
    </xf>
    <xf numFmtId="0" fontId="22" fillId="18" borderId="0" xfId="58" applyFont="1" applyFill="1" applyAlignment="1">
      <alignment horizontal="center"/>
      <protection/>
    </xf>
    <xf numFmtId="0" fontId="25" fillId="0" borderId="0" xfId="56" applyFont="1" applyAlignment="1">
      <alignment horizontal="left" wrapText="1"/>
      <protection/>
    </xf>
    <xf numFmtId="0" fontId="19" fillId="0" borderId="0" xfId="58" applyFont="1" applyAlignment="1">
      <alignment vertical="center" wrapText="1"/>
      <protection/>
    </xf>
    <xf numFmtId="0" fontId="22" fillId="0" borderId="0" xfId="58" applyFont="1" applyAlignment="1">
      <alignment horizontal="center"/>
      <protection/>
    </xf>
    <xf numFmtId="0" fontId="26" fillId="0" borderId="0" xfId="56" applyFont="1" applyAlignment="1">
      <alignment horizontal="left" wrapText="1"/>
      <protection/>
    </xf>
    <xf numFmtId="0" fontId="24" fillId="0" borderId="0" xfId="56" applyFont="1" applyAlignment="1">
      <alignment horizontal="left" wrapText="1"/>
      <protection/>
    </xf>
    <xf numFmtId="0" fontId="22" fillId="0" borderId="0" xfId="59" applyFont="1" applyAlignment="1">
      <alignment horizontal="center"/>
      <protection/>
    </xf>
    <xf numFmtId="0" fontId="19" fillId="0" borderId="0" xfId="59" applyFont="1" applyAlignment="1">
      <alignment vertical="center" wrapText="1"/>
      <protection/>
    </xf>
    <xf numFmtId="0" fontId="22" fillId="18" borderId="0" xfId="59" applyFont="1" applyFill="1" applyAlignment="1">
      <alignment horizontal="center"/>
      <protection/>
    </xf>
    <xf numFmtId="0" fontId="19" fillId="0" borderId="0" xfId="59" applyFont="1" applyBorder="1" applyAlignment="1">
      <alignment vertical="center" wrapText="1"/>
      <protection/>
    </xf>
    <xf numFmtId="0" fontId="19" fillId="0" borderId="16" xfId="59" applyFont="1" applyBorder="1" applyAlignment="1">
      <alignment vertical="center" wrapText="1"/>
      <protection/>
    </xf>
    <xf numFmtId="0" fontId="22" fillId="0" borderId="0" xfId="56" applyFont="1" applyAlignment="1">
      <alignment horizontal="center" wrapText="1"/>
      <protection/>
    </xf>
    <xf numFmtId="0" fontId="25" fillId="0" borderId="17" xfId="0" applyFont="1" applyBorder="1" applyAlignment="1">
      <alignment horizontal="justify" vertical="center" wrapText="1"/>
    </xf>
    <xf numFmtId="0" fontId="25" fillId="0" borderId="18" xfId="0" applyFont="1" applyBorder="1" applyAlignment="1">
      <alignment horizontal="justify" vertical="center" wrapText="1"/>
    </xf>
    <xf numFmtId="0" fontId="19" fillId="0" borderId="0" xfId="59" applyFont="1" applyAlignment="1">
      <alignment wrapText="1"/>
      <protection/>
    </xf>
    <xf numFmtId="0" fontId="22" fillId="0" borderId="0" xfId="59" applyFont="1" applyAlignment="1">
      <alignment horizontal="center" wrapText="1"/>
      <protection/>
    </xf>
    <xf numFmtId="0" fontId="25" fillId="0" borderId="0" xfId="59" applyFont="1" applyAlignment="1">
      <alignment horizontal="left" wrapText="1"/>
      <protection/>
    </xf>
    <xf numFmtId="0" fontId="19" fillId="0" borderId="16" xfId="59" applyFont="1" applyBorder="1" applyAlignment="1">
      <alignment wrapText="1"/>
      <protection/>
    </xf>
    <xf numFmtId="0" fontId="22" fillId="0" borderId="0" xfId="59" applyFont="1" applyFill="1" applyAlignment="1">
      <alignment horizontal="center"/>
      <protection/>
    </xf>
    <xf numFmtId="0" fontId="25" fillId="0" borderId="0" xfId="56" applyFont="1" applyFill="1" applyAlignment="1">
      <alignment horizontal="left" wrapText="1"/>
      <protection/>
    </xf>
    <xf numFmtId="0" fontId="19" fillId="0" borderId="0" xfId="59" applyFont="1" applyFill="1" applyAlignment="1">
      <alignment horizontal="left"/>
      <protection/>
    </xf>
    <xf numFmtId="0" fontId="19" fillId="0" borderId="16" xfId="59" applyFont="1" applyFill="1" applyBorder="1" applyAlignment="1">
      <alignment horizontal="left"/>
      <protection/>
    </xf>
    <xf numFmtId="0" fontId="19" fillId="0" borderId="0" xfId="59" applyFont="1" applyFill="1" applyAlignment="1">
      <alignment horizontal="left" wrapText="1"/>
      <protection/>
    </xf>
    <xf numFmtId="0" fontId="25" fillId="0" borderId="0" xfId="56" applyFont="1" applyAlignment="1">
      <alignment wrapText="1"/>
      <protection/>
    </xf>
    <xf numFmtId="0" fontId="22" fillId="0" borderId="0" xfId="56" applyFont="1" applyAlignment="1">
      <alignment horizontal="center"/>
      <protection/>
    </xf>
    <xf numFmtId="0" fontId="19" fillId="0" borderId="0" xfId="56" applyFont="1" applyAlignment="1">
      <alignment horizontal="left"/>
      <protection/>
    </xf>
    <xf numFmtId="0" fontId="19" fillId="0" borderId="16" xfId="56" applyFont="1" applyBorder="1" applyAlignment="1">
      <alignment horizontal="left"/>
      <protection/>
    </xf>
    <xf numFmtId="0" fontId="19" fillId="0" borderId="0" xfId="56" applyFont="1" applyAlignment="1">
      <alignment horizontal="left" wrapText="1"/>
      <protection/>
    </xf>
    <xf numFmtId="0" fontId="19" fillId="0" borderId="0" xfId="56" applyFont="1" applyAlignment="1">
      <alignment vertical="center" wrapText="1"/>
      <protection/>
    </xf>
    <xf numFmtId="0" fontId="22" fillId="0" borderId="0" xfId="56" applyFont="1" applyFill="1" applyAlignment="1">
      <alignment horizontal="center"/>
      <protection/>
    </xf>
    <xf numFmtId="0" fontId="30" fillId="0" borderId="0" xfId="56" applyFont="1" applyFill="1" applyAlignment="1">
      <alignment horizontal="left"/>
      <protection/>
    </xf>
    <xf numFmtId="0" fontId="30" fillId="0" borderId="16" xfId="56" applyFont="1" applyFill="1" applyBorder="1" applyAlignment="1">
      <alignment horizontal="left"/>
      <protection/>
    </xf>
    <xf numFmtId="0" fontId="19" fillId="0" borderId="0" xfId="56" applyFont="1" applyFill="1" applyAlignment="1">
      <alignment horizontal="left" wrapText="1"/>
      <protection/>
    </xf>
    <xf numFmtId="0" fontId="19" fillId="0" borderId="0" xfId="56" applyFont="1" applyFill="1" applyAlignment="1">
      <alignment/>
      <protection/>
    </xf>
    <xf numFmtId="0" fontId="0" fillId="0" borderId="0" xfId="56" applyFont="1" applyFill="1" applyAlignment="1">
      <alignment/>
      <protection/>
    </xf>
    <xf numFmtId="0" fontId="19" fillId="0" borderId="0" xfId="56" applyFont="1" applyFill="1" applyAlignment="1">
      <alignment horizontal="left"/>
      <protection/>
    </xf>
    <xf numFmtId="0" fontId="19" fillId="0" borderId="16" xfId="56" applyFont="1" applyFill="1" applyBorder="1" applyAlignment="1">
      <alignment horizontal="lef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4" xfId="57"/>
    <cellStyle name="Normal_Aprekins_pa Izmaksu veidiem_pakalpojumam (1)" xfId="58"/>
    <cellStyle name="Normal_Aprekins_pa Izmaksu veidiem_pakalpojumam_0211201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view="pageLayout" zoomScale="90" zoomScaleNormal="75" zoomScalePageLayoutView="90" workbookViewId="0" topLeftCell="A16">
      <selection activeCell="B11" sqref="B11:C11"/>
    </sheetView>
  </sheetViews>
  <sheetFormatPr defaultColWidth="17.7109375" defaultRowHeight="12.75"/>
  <cols>
    <col min="1" max="1" width="17.7109375" style="1" customWidth="1"/>
    <col min="2" max="2" width="49.140625" style="1" customWidth="1"/>
    <col min="3" max="3" width="27.140625" style="1" customWidth="1"/>
    <col min="4" max="6" width="8.8515625" style="1" customWidth="1"/>
    <col min="7" max="7" width="10.421875" style="1" customWidth="1"/>
    <col min="8" max="254" width="8.8515625" style="1" customWidth="1"/>
    <col min="255" max="16384" width="17.7109375" style="1" customWidth="1"/>
  </cols>
  <sheetData>
    <row r="1" spans="2:3" ht="44.25" customHeight="1">
      <c r="B1" s="210" t="s">
        <v>27</v>
      </c>
      <c r="C1" s="210"/>
    </row>
    <row r="2" ht="15.75">
      <c r="C2" s="2"/>
    </row>
    <row r="3" ht="15.75">
      <c r="C3" s="2" t="s">
        <v>0</v>
      </c>
    </row>
    <row r="4" spans="1:3" ht="47.25">
      <c r="A4" s="193"/>
      <c r="B4" s="193"/>
      <c r="C4" s="194" t="s">
        <v>29</v>
      </c>
    </row>
    <row r="5" spans="1:3" ht="12.75">
      <c r="A5" s="193"/>
      <c r="B5" s="193"/>
      <c r="C5" s="195" t="s">
        <v>1</v>
      </c>
    </row>
    <row r="6" spans="1:3" ht="12.75">
      <c r="A6" s="193"/>
      <c r="B6" s="193"/>
      <c r="C6" s="196"/>
    </row>
    <row r="7" spans="1:3" ht="12.75">
      <c r="A7" s="193"/>
      <c r="B7" s="193"/>
      <c r="C7" s="197" t="s">
        <v>2</v>
      </c>
    </row>
    <row r="8" spans="1:3" ht="15.75" customHeight="1">
      <c r="A8" s="211" t="s">
        <v>3</v>
      </c>
      <c r="B8" s="211"/>
      <c r="C8" s="211"/>
    </row>
    <row r="9" spans="1:3" ht="15.75">
      <c r="A9" s="198"/>
      <c r="B9" s="198"/>
      <c r="C9" s="198"/>
    </row>
    <row r="10" spans="1:3" ht="15.75" customHeight="1">
      <c r="A10" s="14" t="s">
        <v>4</v>
      </c>
      <c r="B10" s="15" t="s">
        <v>5</v>
      </c>
      <c r="C10" s="14"/>
    </row>
    <row r="11" spans="1:3" ht="29.25" customHeight="1">
      <c r="A11" s="16" t="s">
        <v>6</v>
      </c>
      <c r="B11" s="212" t="s">
        <v>28</v>
      </c>
      <c r="C11" s="212"/>
    </row>
    <row r="12" spans="1:9" ht="15.75">
      <c r="A12" s="14" t="s">
        <v>7</v>
      </c>
      <c r="B12" s="15" t="s">
        <v>8</v>
      </c>
      <c r="C12" s="14"/>
      <c r="I12" s="5"/>
    </row>
    <row r="13" spans="1:3" ht="15.75">
      <c r="A13" s="13"/>
      <c r="B13" s="13"/>
      <c r="C13" s="13"/>
    </row>
    <row r="14" spans="1:3" ht="63">
      <c r="A14" s="17" t="s">
        <v>9</v>
      </c>
      <c r="B14" s="17" t="s">
        <v>10</v>
      </c>
      <c r="C14" s="18" t="s">
        <v>11</v>
      </c>
    </row>
    <row r="15" spans="1:3" ht="15.75">
      <c r="A15" s="17">
        <v>1</v>
      </c>
      <c r="B15" s="17">
        <v>2</v>
      </c>
      <c r="C15" s="18">
        <v>3</v>
      </c>
    </row>
    <row r="16" spans="1:3" ht="15" customHeight="1">
      <c r="A16" s="17"/>
      <c r="B16" s="17" t="s">
        <v>12</v>
      </c>
      <c r="C16" s="18" t="s">
        <v>13</v>
      </c>
    </row>
    <row r="17" spans="1:7" ht="12.75" customHeight="1">
      <c r="A17" s="17">
        <v>1100</v>
      </c>
      <c r="B17" s="19" t="s">
        <v>14</v>
      </c>
      <c r="C17" s="23">
        <v>129</v>
      </c>
      <c r="E17" s="6"/>
      <c r="F17" s="6"/>
      <c r="G17" s="6"/>
    </row>
    <row r="18" spans="1:7" ht="42" customHeight="1">
      <c r="A18" s="17">
        <v>1200</v>
      </c>
      <c r="B18" s="19" t="s">
        <v>15</v>
      </c>
      <c r="C18" s="23">
        <v>30.4</v>
      </c>
      <c r="E18" s="6"/>
      <c r="F18" s="6"/>
      <c r="G18" s="7"/>
    </row>
    <row r="19" spans="1:7" ht="15.75">
      <c r="A19" s="17">
        <v>2322</v>
      </c>
      <c r="B19" s="19" t="s">
        <v>16</v>
      </c>
      <c r="C19" s="23">
        <v>87.8</v>
      </c>
      <c r="E19" s="6"/>
      <c r="F19" s="6"/>
      <c r="G19" s="7"/>
    </row>
    <row r="20" spans="1:7" ht="15" customHeight="1">
      <c r="A20" s="17">
        <v>2322</v>
      </c>
      <c r="B20" s="19" t="s">
        <v>17</v>
      </c>
      <c r="C20" s="23">
        <v>4.14</v>
      </c>
      <c r="E20" s="6"/>
      <c r="F20" s="6"/>
      <c r="G20" s="8"/>
    </row>
    <row r="21" spans="1:7" ht="14.25" customHeight="1">
      <c r="A21" s="17"/>
      <c r="B21" s="17" t="s">
        <v>18</v>
      </c>
      <c r="C21" s="21">
        <f>SUM(C17:C20)</f>
        <v>251.33999999999997</v>
      </c>
      <c r="D21" s="24"/>
      <c r="E21" s="6"/>
      <c r="F21" s="6"/>
      <c r="G21" s="9"/>
    </row>
    <row r="22" spans="1:7" ht="15" customHeight="1">
      <c r="A22" s="17"/>
      <c r="B22" s="17" t="s">
        <v>19</v>
      </c>
      <c r="C22" s="23" t="s">
        <v>13</v>
      </c>
      <c r="E22" s="6"/>
      <c r="F22" s="6"/>
      <c r="G22" s="7"/>
    </row>
    <row r="23" spans="1:7" ht="15" customHeight="1">
      <c r="A23" s="17">
        <v>1100</v>
      </c>
      <c r="B23" s="19" t="s">
        <v>14</v>
      </c>
      <c r="C23" s="23">
        <v>25.8698</v>
      </c>
      <c r="E23" s="6"/>
      <c r="F23" s="6"/>
      <c r="G23" s="7"/>
    </row>
    <row r="24" spans="1:7" ht="39" customHeight="1">
      <c r="A24" s="17">
        <v>1200</v>
      </c>
      <c r="B24" s="19" t="s">
        <v>15</v>
      </c>
      <c r="C24" s="23">
        <v>6.0984</v>
      </c>
      <c r="E24" s="6"/>
      <c r="F24" s="6"/>
      <c r="G24" s="7"/>
    </row>
    <row r="25" spans="1:3" ht="12.75" customHeight="1">
      <c r="A25" s="17">
        <v>2242</v>
      </c>
      <c r="B25" s="19" t="s">
        <v>20</v>
      </c>
      <c r="C25" s="23">
        <v>16</v>
      </c>
    </row>
    <row r="26" spans="1:3" ht="12.75" customHeight="1">
      <c r="A26" s="17">
        <v>2311</v>
      </c>
      <c r="B26" s="19" t="s">
        <v>21</v>
      </c>
      <c r="C26" s="23">
        <v>0.121</v>
      </c>
    </row>
    <row r="27" spans="1:3" ht="12.75" customHeight="1">
      <c r="A27" s="17">
        <v>2519</v>
      </c>
      <c r="B27" s="19" t="s">
        <v>22</v>
      </c>
      <c r="C27" s="23">
        <v>5.445</v>
      </c>
    </row>
    <row r="28" spans="1:3" ht="12.75" customHeight="1">
      <c r="A28" s="17">
        <v>5200</v>
      </c>
      <c r="B28" s="19" t="s">
        <v>23</v>
      </c>
      <c r="C28" s="23">
        <v>0.121</v>
      </c>
    </row>
    <row r="29" spans="1:3" ht="14.25" customHeight="1">
      <c r="A29" s="17"/>
      <c r="B29" s="17" t="s">
        <v>24</v>
      </c>
      <c r="C29" s="21">
        <f>SUM(C23:C28)</f>
        <v>53.65520000000001</v>
      </c>
    </row>
    <row r="30" spans="1:8" ht="15" customHeight="1">
      <c r="A30" s="17"/>
      <c r="B30" s="20" t="s">
        <v>25</v>
      </c>
      <c r="C30" s="21">
        <f>SUM(C21+C29)</f>
        <v>304.99519999999995</v>
      </c>
      <c r="H30" s="24"/>
    </row>
    <row r="31" spans="1:3" ht="15.75">
      <c r="A31" s="13"/>
      <c r="B31" s="13"/>
      <c r="C31" s="22"/>
    </row>
    <row r="32" spans="1:3" ht="15.75">
      <c r="A32" s="13" t="s">
        <v>26</v>
      </c>
      <c r="B32" s="13"/>
      <c r="C32" s="18">
        <v>500</v>
      </c>
    </row>
    <row r="33" spans="1:3" ht="32.25" customHeight="1">
      <c r="A33" s="213" t="s">
        <v>30</v>
      </c>
      <c r="B33" s="213"/>
      <c r="C33" s="21">
        <f>SUM(C30/C32)</f>
        <v>0.6099903999999999</v>
      </c>
    </row>
    <row r="34" spans="1:3" ht="12.75">
      <c r="A34" s="10"/>
      <c r="B34" s="10"/>
      <c r="C34" s="10"/>
    </row>
    <row r="35" spans="1:3" ht="12.75">
      <c r="A35" s="10"/>
      <c r="B35" s="10"/>
      <c r="C35" s="10"/>
    </row>
    <row r="36" ht="15" customHeight="1">
      <c r="B36" s="12"/>
    </row>
    <row r="37" ht="15" customHeight="1">
      <c r="B37" s="12"/>
    </row>
    <row r="38" spans="1:2" ht="15" customHeight="1">
      <c r="A38" s="8"/>
      <c r="B38" s="8"/>
    </row>
    <row r="39" ht="15">
      <c r="B39" s="8"/>
    </row>
  </sheetData>
  <sheetProtection/>
  <mergeCells count="4">
    <mergeCell ref="B1:C1"/>
    <mergeCell ref="A8:C8"/>
    <mergeCell ref="B11:C11"/>
    <mergeCell ref="A33:B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headerFooter alignWithMargins="0">
    <oddFooter>&amp;L&amp;"Times New Roman,Regular"LMAnotp_2_2_07022018_cenr; 2.2.pielikums Ministru kabineta noteikumu projekta "Ilgstošas sociālās aprūpes un sociālās rehabilitācijas iestāžu sniegto maksas pakalpojumu cenrādis" anotācijai</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4"/>
  <sheetViews>
    <sheetView view="pageLayout" zoomScale="75" zoomScaleNormal="75" zoomScalePageLayoutView="75" workbookViewId="0" topLeftCell="A13">
      <selection activeCell="A43" sqref="A43:B43"/>
    </sheetView>
  </sheetViews>
  <sheetFormatPr defaultColWidth="9.140625" defaultRowHeight="12.75"/>
  <cols>
    <col min="1" max="1" width="17.7109375" style="59" customWidth="1"/>
    <col min="2" max="2" width="47.421875" style="59" customWidth="1"/>
    <col min="3" max="3" width="23.421875" style="59" customWidth="1"/>
    <col min="4" max="16384" width="9.140625" style="59" customWidth="1"/>
  </cols>
  <sheetData>
    <row r="1" ht="15.75">
      <c r="C1" s="47" t="s">
        <v>0</v>
      </c>
    </row>
    <row r="2" spans="2:3" ht="61.5" customHeight="1">
      <c r="B2" s="210" t="s">
        <v>66</v>
      </c>
      <c r="C2" s="210"/>
    </row>
    <row r="3" ht="15">
      <c r="C3" s="48" t="s">
        <v>1</v>
      </c>
    </row>
    <row r="4" ht="15">
      <c r="C4" s="49" t="s">
        <v>63</v>
      </c>
    </row>
    <row r="5" ht="15">
      <c r="C5" s="50" t="s">
        <v>2</v>
      </c>
    </row>
    <row r="6" spans="1:3" ht="15" customHeight="1">
      <c r="A6" s="222" t="s">
        <v>3</v>
      </c>
      <c r="B6" s="222"/>
      <c r="C6" s="222"/>
    </row>
    <row r="7" spans="1:3" ht="15.75">
      <c r="A7" s="68"/>
      <c r="B7" s="68"/>
      <c r="C7" s="68"/>
    </row>
    <row r="8" spans="1:3" ht="30" customHeight="1" thickBot="1">
      <c r="A8" s="14" t="s">
        <v>4</v>
      </c>
      <c r="B8" s="212" t="s">
        <v>110</v>
      </c>
      <c r="C8" s="212"/>
    </row>
    <row r="9" spans="1:3" ht="33.75" customHeight="1" thickBot="1">
      <c r="A9" s="16" t="s">
        <v>58</v>
      </c>
      <c r="B9" s="223" t="s">
        <v>111</v>
      </c>
      <c r="C9" s="224"/>
    </row>
    <row r="10" spans="1:3" ht="21" customHeight="1">
      <c r="A10" s="14" t="s">
        <v>59</v>
      </c>
      <c r="B10" s="15" t="s">
        <v>44</v>
      </c>
      <c r="C10" s="87"/>
    </row>
    <row r="11" spans="1:3" ht="66" customHeight="1">
      <c r="A11" s="86" t="s">
        <v>9</v>
      </c>
      <c r="B11" s="86" t="s">
        <v>10</v>
      </c>
      <c r="C11" s="86" t="s">
        <v>11</v>
      </c>
    </row>
    <row r="12" spans="1:3" ht="15.75">
      <c r="A12" s="69">
        <v>1</v>
      </c>
      <c r="B12" s="69">
        <v>2</v>
      </c>
      <c r="C12" s="69">
        <v>3</v>
      </c>
    </row>
    <row r="13" spans="1:3" ht="15.75">
      <c r="A13" s="88"/>
      <c r="B13" s="69" t="s">
        <v>12</v>
      </c>
      <c r="C13" s="69" t="s">
        <v>13</v>
      </c>
    </row>
    <row r="14" spans="1:3" ht="15.75">
      <c r="A14" s="69">
        <v>1100</v>
      </c>
      <c r="B14" s="88" t="s">
        <v>14</v>
      </c>
      <c r="C14" s="89">
        <v>942.2587020000001</v>
      </c>
    </row>
    <row r="15" spans="1:3" ht="29.25" customHeight="1">
      <c r="A15" s="69">
        <v>1200</v>
      </c>
      <c r="B15" s="91" t="s">
        <v>15</v>
      </c>
      <c r="C15" s="89">
        <v>230.616562</v>
      </c>
    </row>
    <row r="16" spans="1:3" ht="15.75">
      <c r="A16" s="69">
        <v>2363</v>
      </c>
      <c r="B16" s="88" t="s">
        <v>31</v>
      </c>
      <c r="C16" s="89">
        <v>726.847</v>
      </c>
    </row>
    <row r="17" spans="1:3" ht="15.75">
      <c r="A17" s="69"/>
      <c r="B17" s="69" t="s">
        <v>18</v>
      </c>
      <c r="C17" s="90">
        <f>SUM(C14:C16)</f>
        <v>1899.722264</v>
      </c>
    </row>
    <row r="18" spans="1:3" ht="15.75">
      <c r="A18" s="69"/>
      <c r="B18" s="69" t="s">
        <v>64</v>
      </c>
      <c r="C18" s="90"/>
    </row>
    <row r="19" spans="1:3" ht="15.75">
      <c r="A19" s="69">
        <v>1100</v>
      </c>
      <c r="B19" s="88" t="s">
        <v>14</v>
      </c>
      <c r="C19" s="89">
        <v>87.30409700000001</v>
      </c>
    </row>
    <row r="20" spans="1:3" ht="27" customHeight="1">
      <c r="A20" s="69">
        <v>1200</v>
      </c>
      <c r="B20" s="91" t="s">
        <v>15</v>
      </c>
      <c r="C20" s="89">
        <v>22.667079</v>
      </c>
    </row>
    <row r="21" spans="1:3" ht="12.75" customHeight="1">
      <c r="A21" s="60">
        <v>2210</v>
      </c>
      <c r="B21" s="94" t="s">
        <v>32</v>
      </c>
      <c r="C21" s="89">
        <v>0.031702</v>
      </c>
    </row>
    <row r="22" spans="1:3" ht="12.75" customHeight="1">
      <c r="A22" s="60">
        <v>2221</v>
      </c>
      <c r="B22" s="94" t="s">
        <v>33</v>
      </c>
      <c r="C22" s="89">
        <v>0.19335800000000003</v>
      </c>
    </row>
    <row r="23" spans="1:3" ht="15.75">
      <c r="A23" s="69">
        <v>2222</v>
      </c>
      <c r="B23" s="88" t="s">
        <v>34</v>
      </c>
      <c r="C23" s="89">
        <v>10.954278999999998</v>
      </c>
    </row>
    <row r="24" spans="1:3" ht="15.75">
      <c r="A24" s="69">
        <v>2223</v>
      </c>
      <c r="B24" s="91" t="s">
        <v>35</v>
      </c>
      <c r="C24" s="89">
        <v>26.377879</v>
      </c>
    </row>
    <row r="25" spans="1:3" ht="47.25">
      <c r="A25" s="69">
        <v>2224</v>
      </c>
      <c r="B25" s="43" t="s">
        <v>45</v>
      </c>
      <c r="C25" s="89">
        <v>33.193138999999995</v>
      </c>
    </row>
    <row r="26" spans="1:3" ht="18" customHeight="1">
      <c r="A26" s="69">
        <v>2235</v>
      </c>
      <c r="B26" s="43" t="s">
        <v>46</v>
      </c>
      <c r="C26" s="89">
        <v>0.0968</v>
      </c>
    </row>
    <row r="27" spans="1:3" ht="31.5">
      <c r="A27" s="69">
        <v>2243</v>
      </c>
      <c r="B27" s="91" t="s">
        <v>36</v>
      </c>
      <c r="C27" s="89">
        <v>8.863874</v>
      </c>
    </row>
    <row r="28" spans="1:3" ht="15.75">
      <c r="A28" s="69">
        <v>2244</v>
      </c>
      <c r="B28" s="91" t="s">
        <v>37</v>
      </c>
      <c r="C28" s="89">
        <v>0.043439</v>
      </c>
    </row>
    <row r="29" spans="1:3" ht="31.5">
      <c r="A29" s="60">
        <v>2249</v>
      </c>
      <c r="B29" s="94" t="s">
        <v>38</v>
      </c>
      <c r="C29" s="89">
        <v>0.024805</v>
      </c>
    </row>
    <row r="30" spans="1:3" ht="15.75">
      <c r="A30" s="60">
        <v>2250</v>
      </c>
      <c r="B30" s="94" t="s">
        <v>61</v>
      </c>
      <c r="C30" s="89">
        <v>0.026741</v>
      </c>
    </row>
    <row r="31" spans="1:3" ht="15.75">
      <c r="A31" s="60">
        <v>2251</v>
      </c>
      <c r="B31" s="94" t="s">
        <v>47</v>
      </c>
      <c r="C31" s="89">
        <v>0.49609999999999993</v>
      </c>
    </row>
    <row r="32" spans="1:3" ht="15.75">
      <c r="A32" s="60">
        <v>2279</v>
      </c>
      <c r="B32" s="94" t="s">
        <v>48</v>
      </c>
      <c r="C32" s="89">
        <v>0.3872</v>
      </c>
    </row>
    <row r="33" spans="1:3" ht="15.75">
      <c r="A33" s="60">
        <v>2311</v>
      </c>
      <c r="B33" s="94" t="s">
        <v>21</v>
      </c>
      <c r="C33" s="89">
        <v>0.004114</v>
      </c>
    </row>
    <row r="34" spans="1:3" ht="15.75">
      <c r="A34" s="69">
        <v>2312</v>
      </c>
      <c r="B34" s="43" t="s">
        <v>39</v>
      </c>
      <c r="C34" s="89">
        <v>3.63</v>
      </c>
    </row>
    <row r="35" spans="1:3" ht="15.75">
      <c r="A35" s="69">
        <v>2321</v>
      </c>
      <c r="B35" s="43" t="s">
        <v>40</v>
      </c>
      <c r="C35" s="89">
        <v>14.761637</v>
      </c>
    </row>
    <row r="36" spans="1:3" ht="15.75">
      <c r="A36" s="69">
        <v>2350</v>
      </c>
      <c r="B36" s="88" t="s">
        <v>41</v>
      </c>
      <c r="C36" s="89">
        <v>20.918238</v>
      </c>
    </row>
    <row r="37" spans="1:3" ht="15.75">
      <c r="A37" s="69">
        <v>2362</v>
      </c>
      <c r="B37" s="88" t="s">
        <v>42</v>
      </c>
      <c r="C37" s="89">
        <v>1.3689939999999998</v>
      </c>
    </row>
    <row r="38" spans="1:3" ht="15.75">
      <c r="A38" s="69">
        <v>5000</v>
      </c>
      <c r="B38" s="88" t="s">
        <v>62</v>
      </c>
      <c r="C38" s="89">
        <v>0.032791</v>
      </c>
    </row>
    <row r="39" spans="1:3" ht="15.75">
      <c r="A39" s="69">
        <v>5200</v>
      </c>
      <c r="B39" s="94" t="s">
        <v>23</v>
      </c>
      <c r="C39" s="89">
        <v>28.979499999999998</v>
      </c>
    </row>
    <row r="40" spans="1:3" ht="15.75">
      <c r="A40" s="88"/>
      <c r="B40" s="69" t="s">
        <v>24</v>
      </c>
      <c r="C40" s="90">
        <f>SUM(C19:C39)</f>
        <v>260.355766</v>
      </c>
    </row>
    <row r="41" spans="1:3" ht="15.75">
      <c r="A41" s="88"/>
      <c r="B41" s="92" t="s">
        <v>65</v>
      </c>
      <c r="C41" s="90">
        <f>SUM(C17+C40)</f>
        <v>2160.07803</v>
      </c>
    </row>
    <row r="42" spans="1:5" ht="15.75">
      <c r="A42" s="68"/>
      <c r="B42" s="68"/>
      <c r="C42" s="68"/>
      <c r="E42" s="72"/>
    </row>
    <row r="43" spans="1:3" ht="15.75">
      <c r="A43" s="225" t="s">
        <v>26</v>
      </c>
      <c r="B43" s="225"/>
      <c r="C43" s="69">
        <v>536</v>
      </c>
    </row>
    <row r="44" spans="1:3" ht="30.75" customHeight="1">
      <c r="A44" s="225" t="s">
        <v>67</v>
      </c>
      <c r="B44" s="225"/>
      <c r="C44" s="93">
        <f>C41/C43</f>
        <v>4.0299963246268655</v>
      </c>
    </row>
  </sheetData>
  <sheetProtection/>
  <mergeCells count="6">
    <mergeCell ref="A44:B44"/>
    <mergeCell ref="B2:C2"/>
    <mergeCell ref="A6:C6"/>
    <mergeCell ref="B9:C9"/>
    <mergeCell ref="A43:B43"/>
    <mergeCell ref="B8:C8"/>
  </mergeCells>
  <printOptions horizontalCentered="1"/>
  <pageMargins left="0.25" right="0.25" top="0.75" bottom="0.75" header="0.3" footer="0.3"/>
  <pageSetup fitToHeight="1" fitToWidth="1" horizontalDpi="600" verticalDpi="600" orientation="portrait" paperSize="9" scale="81"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41"/>
  <sheetViews>
    <sheetView view="pageLayout" zoomScale="75" zoomScaleNormal="75" zoomScalePageLayoutView="75" workbookViewId="0" topLeftCell="A7">
      <selection activeCell="C30" sqref="C30:C32"/>
    </sheetView>
  </sheetViews>
  <sheetFormatPr defaultColWidth="9.140625" defaultRowHeight="12.75"/>
  <cols>
    <col min="1" max="1" width="16.421875" style="59" customWidth="1"/>
    <col min="2" max="2" width="47.421875" style="59" customWidth="1"/>
    <col min="3" max="3" width="24.421875" style="59" customWidth="1"/>
    <col min="4" max="16384" width="9.140625" style="59" customWidth="1"/>
  </cols>
  <sheetData>
    <row r="1" ht="15">
      <c r="C1" s="50" t="s">
        <v>0</v>
      </c>
    </row>
    <row r="2" spans="2:3" ht="29.25" customHeight="1">
      <c r="B2" s="210" t="s">
        <v>53</v>
      </c>
      <c r="C2" s="210"/>
    </row>
    <row r="3" ht="15">
      <c r="C3" s="48" t="s">
        <v>1</v>
      </c>
    </row>
    <row r="4" ht="15">
      <c r="C4" s="49"/>
    </row>
    <row r="5" ht="15">
      <c r="C5" s="200" t="s">
        <v>2</v>
      </c>
    </row>
    <row r="6" spans="1:3" ht="15" customHeight="1">
      <c r="A6" s="222" t="s">
        <v>3</v>
      </c>
      <c r="B6" s="222"/>
      <c r="C6" s="222"/>
    </row>
    <row r="7" spans="1:3" ht="15.75">
      <c r="A7" s="68"/>
      <c r="B7" s="68"/>
      <c r="C7" s="68"/>
    </row>
    <row r="8" spans="1:3" ht="15.75">
      <c r="A8" s="14" t="s">
        <v>4</v>
      </c>
      <c r="B8" s="216" t="s">
        <v>55</v>
      </c>
      <c r="C8" s="216"/>
    </row>
    <row r="9" spans="1:3" ht="33.75" customHeight="1">
      <c r="A9" s="16" t="s">
        <v>58</v>
      </c>
      <c r="B9" s="212" t="s">
        <v>112</v>
      </c>
      <c r="C9" s="212"/>
    </row>
    <row r="10" spans="1:3" ht="16.5" customHeight="1">
      <c r="A10" s="14" t="s">
        <v>59</v>
      </c>
      <c r="B10" s="15" t="s">
        <v>44</v>
      </c>
      <c r="C10" s="95"/>
    </row>
    <row r="11" spans="1:3" ht="63">
      <c r="A11" s="86" t="s">
        <v>9</v>
      </c>
      <c r="B11" s="86" t="s">
        <v>10</v>
      </c>
      <c r="C11" s="86" t="s">
        <v>11</v>
      </c>
    </row>
    <row r="12" spans="1:3" ht="15.75">
      <c r="A12" s="60">
        <v>1</v>
      </c>
      <c r="B12" s="60">
        <v>2</v>
      </c>
      <c r="C12" s="61">
        <v>3</v>
      </c>
    </row>
    <row r="13" spans="1:3" ht="15.75">
      <c r="A13" s="60"/>
      <c r="B13" s="60" t="s">
        <v>12</v>
      </c>
      <c r="C13" s="61" t="s">
        <v>13</v>
      </c>
    </row>
    <row r="14" spans="1:4" ht="15.75">
      <c r="A14" s="60">
        <v>1100</v>
      </c>
      <c r="B14" s="62" t="s">
        <v>14</v>
      </c>
      <c r="C14" s="76">
        <v>1.6857</v>
      </c>
      <c r="D14" s="84"/>
    </row>
    <row r="15" spans="1:4" ht="29.25" customHeight="1">
      <c r="A15" s="60">
        <v>1200</v>
      </c>
      <c r="B15" s="62" t="s">
        <v>15</v>
      </c>
      <c r="C15" s="76">
        <v>0.3522</v>
      </c>
      <c r="D15" s="72"/>
    </row>
    <row r="16" spans="1:3" ht="15.75">
      <c r="A16" s="60">
        <v>2363</v>
      </c>
      <c r="B16" s="62" t="s">
        <v>31</v>
      </c>
      <c r="C16" s="76">
        <v>7.1753</v>
      </c>
    </row>
    <row r="17" spans="1:4" ht="15.75">
      <c r="A17" s="60"/>
      <c r="B17" s="60" t="s">
        <v>18</v>
      </c>
      <c r="C17" s="77">
        <f>SUM(C14:C16)</f>
        <v>9.2132</v>
      </c>
      <c r="D17" s="85"/>
    </row>
    <row r="18" spans="1:4" ht="15.75">
      <c r="A18" s="60"/>
      <c r="B18" s="60" t="s">
        <v>19</v>
      </c>
      <c r="C18" s="76" t="s">
        <v>13</v>
      </c>
      <c r="D18" s="72"/>
    </row>
    <row r="19" spans="1:4" ht="15.75">
      <c r="A19" s="60">
        <v>1100</v>
      </c>
      <c r="B19" s="62" t="s">
        <v>14</v>
      </c>
      <c r="C19" s="76">
        <v>0.7958999999999999</v>
      </c>
      <c r="D19" s="72"/>
    </row>
    <row r="20" spans="1:4" ht="27" customHeight="1">
      <c r="A20" s="60">
        <v>1200</v>
      </c>
      <c r="B20" s="62" t="s">
        <v>15</v>
      </c>
      <c r="C20" s="76">
        <v>0.1936</v>
      </c>
      <c r="D20" s="72"/>
    </row>
    <row r="21" spans="1:3" ht="15.75">
      <c r="A21" s="60">
        <v>2210</v>
      </c>
      <c r="B21" s="62" t="s">
        <v>32</v>
      </c>
      <c r="C21" s="76">
        <v>0.0159</v>
      </c>
    </row>
    <row r="22" spans="1:3" ht="15.75">
      <c r="A22" s="60">
        <v>2221</v>
      </c>
      <c r="B22" s="62" t="s">
        <v>33</v>
      </c>
      <c r="C22" s="76">
        <v>0.0967</v>
      </c>
    </row>
    <row r="23" spans="1:3" ht="15.75">
      <c r="A23" s="60">
        <v>2222</v>
      </c>
      <c r="B23" s="62" t="s">
        <v>34</v>
      </c>
      <c r="C23" s="76">
        <v>0.16319999999999998</v>
      </c>
    </row>
    <row r="24" spans="1:3" ht="15.75">
      <c r="A24" s="60">
        <v>2223</v>
      </c>
      <c r="B24" s="62" t="s">
        <v>35</v>
      </c>
      <c r="C24" s="76">
        <v>0.1089</v>
      </c>
    </row>
    <row r="25" spans="1:3" ht="31.5">
      <c r="A25" s="64">
        <v>2230</v>
      </c>
      <c r="B25" s="65" t="s">
        <v>60</v>
      </c>
      <c r="C25" s="76">
        <v>0.0033</v>
      </c>
    </row>
    <row r="26" spans="1:3" ht="31.5">
      <c r="A26" s="64">
        <v>2243</v>
      </c>
      <c r="B26" s="65" t="s">
        <v>36</v>
      </c>
      <c r="C26" s="76">
        <v>0.0178</v>
      </c>
    </row>
    <row r="27" spans="1:3" ht="15.75">
      <c r="A27" s="64">
        <v>2244</v>
      </c>
      <c r="B27" s="65" t="s">
        <v>37</v>
      </c>
      <c r="C27" s="76">
        <v>0.0218</v>
      </c>
    </row>
    <row r="28" spans="1:3" ht="31.5">
      <c r="A28" s="64">
        <v>2249</v>
      </c>
      <c r="B28" s="65" t="s">
        <v>38</v>
      </c>
      <c r="C28" s="76">
        <v>0.0123</v>
      </c>
    </row>
    <row r="29" spans="1:3" ht="15" customHeight="1">
      <c r="A29" s="64">
        <v>2250</v>
      </c>
      <c r="B29" s="65" t="s">
        <v>61</v>
      </c>
      <c r="C29" s="76">
        <v>0.0013</v>
      </c>
    </row>
    <row r="30" spans="1:3" ht="30.75" customHeight="1">
      <c r="A30" s="64">
        <v>2311</v>
      </c>
      <c r="B30" s="65" t="s">
        <v>21</v>
      </c>
      <c r="C30" s="76">
        <v>0.014199999999999999</v>
      </c>
    </row>
    <row r="31" spans="1:3" ht="15" customHeight="1">
      <c r="A31" s="64">
        <v>2321</v>
      </c>
      <c r="B31" s="65" t="s">
        <v>40</v>
      </c>
      <c r="C31" s="76">
        <v>0.018</v>
      </c>
    </row>
    <row r="32" spans="1:3" ht="30" customHeight="1">
      <c r="A32" s="64">
        <v>2350</v>
      </c>
      <c r="B32" s="65" t="s">
        <v>41</v>
      </c>
      <c r="C32" s="76">
        <v>0.0229</v>
      </c>
    </row>
    <row r="33" spans="1:3" ht="15.75">
      <c r="A33" s="64">
        <v>2362</v>
      </c>
      <c r="B33" s="65" t="s">
        <v>42</v>
      </c>
      <c r="C33" s="76">
        <v>0.0008</v>
      </c>
    </row>
    <row r="34" spans="1:3" ht="15.75">
      <c r="A34" s="64">
        <v>5000</v>
      </c>
      <c r="B34" s="65" t="s">
        <v>62</v>
      </c>
      <c r="C34" s="76">
        <v>0.0165</v>
      </c>
    </row>
    <row r="35" spans="1:3" ht="15.75">
      <c r="A35" s="60">
        <v>5200</v>
      </c>
      <c r="B35" s="62" t="s">
        <v>23</v>
      </c>
      <c r="C35" s="76">
        <v>0.0242</v>
      </c>
    </row>
    <row r="36" spans="1:3" ht="15.75">
      <c r="A36" s="60"/>
      <c r="B36" s="60" t="s">
        <v>24</v>
      </c>
      <c r="C36" s="77">
        <f>SUM(C19:C35)</f>
        <v>1.5272999999999999</v>
      </c>
    </row>
    <row r="37" spans="1:3" ht="15.75">
      <c r="A37" s="60"/>
      <c r="B37" s="66" t="s">
        <v>25</v>
      </c>
      <c r="C37" s="77">
        <f>SUM(C17+C36)</f>
        <v>10.7405</v>
      </c>
    </row>
    <row r="38" spans="1:3" ht="15.75">
      <c r="A38" s="68"/>
      <c r="B38" s="68"/>
      <c r="C38" s="75"/>
    </row>
    <row r="39" spans="1:3" ht="15.75">
      <c r="A39" s="68" t="s">
        <v>26</v>
      </c>
      <c r="B39" s="68"/>
      <c r="C39" s="61">
        <v>6</v>
      </c>
    </row>
    <row r="40" spans="1:3" ht="29.25" customHeight="1">
      <c r="A40" s="220" t="s">
        <v>30</v>
      </c>
      <c r="B40" s="221"/>
      <c r="C40" s="67">
        <f>SUM(C37/C39)</f>
        <v>1.7900833333333335</v>
      </c>
    </row>
    <row r="41" spans="1:3" ht="15">
      <c r="A41" s="56"/>
      <c r="B41" s="83"/>
      <c r="C41" s="56"/>
    </row>
  </sheetData>
  <sheetProtection/>
  <mergeCells count="5">
    <mergeCell ref="B2:C2"/>
    <mergeCell ref="A6:C6"/>
    <mergeCell ref="B9:C9"/>
    <mergeCell ref="A40:B40"/>
    <mergeCell ref="B8:C8"/>
  </mergeCells>
  <printOptions horizontalCentered="1"/>
  <pageMargins left="0.25" right="0.25" top="0.75" bottom="0.75" header="0.3" footer="0.3"/>
  <pageSetup fitToHeight="1" fitToWidth="1" horizontalDpi="600" verticalDpi="600" orientation="portrait" paperSize="9" scale="92"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38"/>
  <sheetViews>
    <sheetView view="pageLayout" zoomScale="75" zoomScaleNormal="75" zoomScalePageLayoutView="75" workbookViewId="0" topLeftCell="A7">
      <selection activeCell="C34" sqref="C34"/>
    </sheetView>
  </sheetViews>
  <sheetFormatPr defaultColWidth="49.140625" defaultRowHeight="12.75"/>
  <cols>
    <col min="1" max="1" width="17.7109375" style="56" customWidth="1"/>
    <col min="2" max="2" width="49.140625" style="56" customWidth="1"/>
    <col min="3" max="3" width="27.140625" style="56" customWidth="1"/>
    <col min="4" max="5" width="8.8515625" style="56" customWidth="1"/>
    <col min="6" max="6" width="10.421875" style="56" customWidth="1"/>
    <col min="7" max="253" width="8.8515625" style="56" customWidth="1"/>
    <col min="254" max="254" width="17.7109375" style="56" customWidth="1"/>
    <col min="255" max="16384" width="49.140625" style="56" customWidth="1"/>
  </cols>
  <sheetData>
    <row r="1" ht="15.75">
      <c r="C1" s="47" t="s">
        <v>0</v>
      </c>
    </row>
    <row r="2" spans="2:3" ht="29.25" customHeight="1">
      <c r="B2" s="96"/>
      <c r="C2" s="96" t="s">
        <v>29</v>
      </c>
    </row>
    <row r="3" ht="12.75">
      <c r="C3" s="48" t="s">
        <v>1</v>
      </c>
    </row>
    <row r="4" ht="12.75">
      <c r="C4" s="49"/>
    </row>
    <row r="5" ht="12.75">
      <c r="C5" s="200" t="s">
        <v>2</v>
      </c>
    </row>
    <row r="6" spans="1:3" ht="15.75" customHeight="1">
      <c r="A6" s="217" t="s">
        <v>3</v>
      </c>
      <c r="B6" s="217"/>
      <c r="C6" s="217"/>
    </row>
    <row r="7" spans="1:3" ht="15.75">
      <c r="A7" s="68"/>
      <c r="B7" s="68"/>
      <c r="C7" s="68"/>
    </row>
    <row r="8" spans="1:3" ht="15.75" customHeight="1">
      <c r="A8" s="14" t="s">
        <v>4</v>
      </c>
      <c r="B8" s="15" t="s">
        <v>5</v>
      </c>
      <c r="C8" s="14"/>
    </row>
    <row r="9" spans="1:3" ht="29.25" customHeight="1">
      <c r="A9" s="16" t="s">
        <v>6</v>
      </c>
      <c r="B9" s="212" t="s">
        <v>68</v>
      </c>
      <c r="C9" s="212"/>
    </row>
    <row r="10" spans="1:8" ht="15.75">
      <c r="A10" s="14" t="s">
        <v>7</v>
      </c>
      <c r="B10" s="15" t="s">
        <v>8</v>
      </c>
      <c r="C10" s="14"/>
      <c r="H10" s="81"/>
    </row>
    <row r="11" spans="1:3" ht="15.75">
      <c r="A11" s="68"/>
      <c r="B11" s="68"/>
      <c r="C11" s="68"/>
    </row>
    <row r="12" spans="1:3" ht="63">
      <c r="A12" s="60" t="s">
        <v>9</v>
      </c>
      <c r="B12" s="60" t="s">
        <v>10</v>
      </c>
      <c r="C12" s="61" t="s">
        <v>11</v>
      </c>
    </row>
    <row r="13" spans="1:3" ht="15.75">
      <c r="A13" s="60">
        <v>1</v>
      </c>
      <c r="B13" s="60">
        <v>2</v>
      </c>
      <c r="C13" s="61">
        <v>3</v>
      </c>
    </row>
    <row r="14" spans="1:3" ht="15" customHeight="1">
      <c r="A14" s="60"/>
      <c r="B14" s="60" t="s">
        <v>12</v>
      </c>
      <c r="C14" s="61" t="s">
        <v>13</v>
      </c>
    </row>
    <row r="15" spans="1:6" ht="12.75" customHeight="1">
      <c r="A15" s="60">
        <v>1100</v>
      </c>
      <c r="B15" s="62" t="s">
        <v>14</v>
      </c>
      <c r="C15" s="70">
        <v>196.625</v>
      </c>
      <c r="D15" s="84"/>
      <c r="E15" s="84"/>
      <c r="F15" s="84"/>
    </row>
    <row r="16" spans="1:6" ht="24" customHeight="1">
      <c r="A16" s="60">
        <v>1200</v>
      </c>
      <c r="B16" s="62" t="s">
        <v>15</v>
      </c>
      <c r="C16" s="70">
        <v>46.3793</v>
      </c>
      <c r="D16" s="84"/>
      <c r="E16" s="84"/>
      <c r="F16" s="72"/>
    </row>
    <row r="17" spans="1:6" ht="14.25" customHeight="1">
      <c r="A17" s="60"/>
      <c r="B17" s="60" t="s">
        <v>18</v>
      </c>
      <c r="C17" s="67">
        <f>SUM(C15:C16)</f>
        <v>243.0043</v>
      </c>
      <c r="D17" s="84"/>
      <c r="E17" s="84"/>
      <c r="F17" s="85"/>
    </row>
    <row r="18" spans="1:6" ht="15" customHeight="1">
      <c r="A18" s="60"/>
      <c r="B18" s="60" t="s">
        <v>19</v>
      </c>
      <c r="C18" s="70" t="s">
        <v>13</v>
      </c>
      <c r="D18" s="84"/>
      <c r="E18" s="84"/>
      <c r="F18" s="72"/>
    </row>
    <row r="19" spans="1:3" ht="15" customHeight="1">
      <c r="A19" s="60">
        <v>2210</v>
      </c>
      <c r="B19" s="62" t="s">
        <v>32</v>
      </c>
      <c r="C19" s="70">
        <v>56.87</v>
      </c>
    </row>
    <row r="20" spans="1:3" ht="15" customHeight="1">
      <c r="A20" s="60">
        <v>2221</v>
      </c>
      <c r="B20" s="62" t="s">
        <v>33</v>
      </c>
      <c r="C20" s="70">
        <v>90.6169</v>
      </c>
    </row>
    <row r="21" spans="1:3" ht="18" customHeight="1">
      <c r="A21" s="60">
        <v>2222</v>
      </c>
      <c r="B21" s="62" t="s">
        <v>34</v>
      </c>
      <c r="C21" s="70">
        <v>71.8014</v>
      </c>
    </row>
    <row r="22" spans="1:3" ht="19.5" customHeight="1">
      <c r="A22" s="60">
        <v>2223</v>
      </c>
      <c r="B22" s="62" t="s">
        <v>35</v>
      </c>
      <c r="C22" s="70">
        <v>55.4301</v>
      </c>
    </row>
    <row r="23" spans="1:3" ht="12.75" customHeight="1">
      <c r="A23" s="60">
        <v>2244</v>
      </c>
      <c r="B23" s="62" t="s">
        <v>37</v>
      </c>
      <c r="C23" s="70">
        <v>51.2734</v>
      </c>
    </row>
    <row r="24" spans="1:3" ht="12.75" customHeight="1">
      <c r="A24" s="60">
        <v>2249</v>
      </c>
      <c r="B24" s="62" t="s">
        <v>38</v>
      </c>
      <c r="C24" s="70">
        <v>49.0655</v>
      </c>
    </row>
    <row r="25" spans="1:3" ht="12.75" customHeight="1">
      <c r="A25" s="60">
        <v>2311</v>
      </c>
      <c r="B25" s="62" t="s">
        <v>21</v>
      </c>
      <c r="C25" s="70">
        <v>65.33</v>
      </c>
    </row>
    <row r="26" spans="1:3" ht="12.75" customHeight="1">
      <c r="A26" s="60">
        <v>2350</v>
      </c>
      <c r="B26" s="62" t="s">
        <v>41</v>
      </c>
      <c r="C26" s="70">
        <v>35.3925</v>
      </c>
    </row>
    <row r="27" spans="1:3" ht="12.75" customHeight="1">
      <c r="A27" s="60">
        <v>5200</v>
      </c>
      <c r="B27" s="62" t="s">
        <v>23</v>
      </c>
      <c r="C27" s="70">
        <v>31.218</v>
      </c>
    </row>
    <row r="28" spans="1:3" ht="14.25" customHeight="1">
      <c r="A28" s="60"/>
      <c r="B28" s="60" t="s">
        <v>24</v>
      </c>
      <c r="C28" s="67">
        <f>SUM(C19:C27)</f>
        <v>506.9977999999999</v>
      </c>
    </row>
    <row r="29" spans="1:3" ht="15" customHeight="1">
      <c r="A29" s="60"/>
      <c r="B29" s="66" t="s">
        <v>25</v>
      </c>
      <c r="C29" s="67">
        <f>SUM(C17+C28)</f>
        <v>750.0020999999999</v>
      </c>
    </row>
    <row r="30" spans="1:3" ht="15.75">
      <c r="A30" s="68"/>
      <c r="B30" s="68"/>
      <c r="C30" s="75"/>
    </row>
    <row r="31" spans="1:3" ht="15.75">
      <c r="A31" s="68" t="s">
        <v>26</v>
      </c>
      <c r="B31" s="68"/>
      <c r="C31" s="61">
        <v>100</v>
      </c>
    </row>
    <row r="32" spans="1:3" ht="32.25" customHeight="1">
      <c r="A32" s="218" t="s">
        <v>30</v>
      </c>
      <c r="B32" s="218"/>
      <c r="C32" s="67">
        <f>SUM(C29/C31)</f>
        <v>7.500020999999999</v>
      </c>
    </row>
    <row r="34" spans="1:2" ht="45" customHeight="1">
      <c r="A34" s="57"/>
      <c r="B34" s="57"/>
    </row>
    <row r="35" ht="15" customHeight="1">
      <c r="B35" s="58"/>
    </row>
    <row r="36" ht="15" customHeight="1">
      <c r="B36" s="58"/>
    </row>
    <row r="37" spans="1:2" ht="15" customHeight="1">
      <c r="A37" s="59"/>
      <c r="B37" s="59"/>
    </row>
    <row r="38" ht="15">
      <c r="B38" s="59"/>
    </row>
  </sheetData>
  <sheetProtection/>
  <mergeCells count="3">
    <mergeCell ref="A6:C6"/>
    <mergeCell ref="B9:C9"/>
    <mergeCell ref="A32:B32"/>
  </mergeCells>
  <printOptions/>
  <pageMargins left="0.7" right="0.7" top="0.75" bottom="0.75" header="0.3" footer="0.3"/>
  <pageSetup fitToHeight="1" fitToWidth="1" horizontalDpi="600" verticalDpi="600" orientation="portrait" scale="98"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38"/>
  <sheetViews>
    <sheetView tabSelected="1" view="pageLayout" zoomScale="75" zoomScaleNormal="75" zoomScalePageLayoutView="75" workbookViewId="0" topLeftCell="A7">
      <selection activeCell="B36" sqref="B36"/>
    </sheetView>
  </sheetViews>
  <sheetFormatPr defaultColWidth="49.140625" defaultRowHeight="12.75"/>
  <cols>
    <col min="1" max="1" width="17.7109375" style="56" customWidth="1"/>
    <col min="2" max="2" width="49.140625" style="56" customWidth="1"/>
    <col min="3" max="3" width="27.140625" style="56" customWidth="1"/>
    <col min="4" max="4" width="9.8515625" style="56" bestFit="1" customWidth="1"/>
    <col min="5" max="5" width="8.8515625" style="56" customWidth="1"/>
    <col min="6" max="6" width="10.421875" style="56" customWidth="1"/>
    <col min="7" max="253" width="8.8515625" style="56" customWidth="1"/>
    <col min="254" max="254" width="17.7109375" style="56" customWidth="1"/>
    <col min="255" max="16384" width="49.140625" style="56" customWidth="1"/>
  </cols>
  <sheetData>
    <row r="1" ht="15.75">
      <c r="C1" s="47" t="s">
        <v>0</v>
      </c>
    </row>
    <row r="2" ht="47.25">
      <c r="C2" s="96" t="s">
        <v>29</v>
      </c>
    </row>
    <row r="3" ht="12.75">
      <c r="C3" s="48" t="s">
        <v>1</v>
      </c>
    </row>
    <row r="4" ht="12.75">
      <c r="C4" s="49"/>
    </row>
    <row r="5" ht="12.75">
      <c r="C5" s="200" t="s">
        <v>2</v>
      </c>
    </row>
    <row r="6" spans="1:3" ht="15.75" customHeight="1">
      <c r="A6" s="217" t="s">
        <v>3</v>
      </c>
      <c r="B6" s="217"/>
      <c r="C6" s="217"/>
    </row>
    <row r="7" spans="1:3" ht="15.75">
      <c r="A7" s="68"/>
      <c r="B7" s="68"/>
      <c r="C7" s="68"/>
    </row>
    <row r="8" spans="1:3" ht="15.75" customHeight="1">
      <c r="A8" s="14" t="s">
        <v>4</v>
      </c>
      <c r="B8" s="15" t="s">
        <v>5</v>
      </c>
      <c r="C8" s="14"/>
    </row>
    <row r="9" spans="1:3" ht="29.25" customHeight="1">
      <c r="A9" s="16" t="s">
        <v>6</v>
      </c>
      <c r="B9" s="212" t="s">
        <v>69</v>
      </c>
      <c r="C9" s="212"/>
    </row>
    <row r="10" spans="1:8" ht="15.75">
      <c r="A10" s="14" t="s">
        <v>7</v>
      </c>
      <c r="B10" s="15" t="s">
        <v>8</v>
      </c>
      <c r="C10" s="14"/>
      <c r="H10" s="81"/>
    </row>
    <row r="11" spans="1:3" ht="15.75">
      <c r="A11" s="68"/>
      <c r="B11" s="68"/>
      <c r="C11" s="68"/>
    </row>
    <row r="12" spans="1:3" ht="56.25" customHeight="1">
      <c r="A12" s="60" t="s">
        <v>9</v>
      </c>
      <c r="B12" s="60" t="s">
        <v>10</v>
      </c>
      <c r="C12" s="61" t="s">
        <v>11</v>
      </c>
    </row>
    <row r="13" spans="1:3" ht="15.75">
      <c r="A13" s="60">
        <v>1</v>
      </c>
      <c r="B13" s="60">
        <v>2</v>
      </c>
      <c r="C13" s="61">
        <v>3</v>
      </c>
    </row>
    <row r="14" spans="1:3" ht="15" customHeight="1">
      <c r="A14" s="60"/>
      <c r="B14" s="60" t="s">
        <v>12</v>
      </c>
      <c r="C14" s="61" t="s">
        <v>13</v>
      </c>
    </row>
    <row r="15" spans="1:6" ht="12.75" customHeight="1">
      <c r="A15" s="60">
        <v>1100</v>
      </c>
      <c r="B15" s="62" t="s">
        <v>14</v>
      </c>
      <c r="C15" s="76">
        <v>425.678</v>
      </c>
      <c r="D15" s="84"/>
      <c r="E15" s="84"/>
      <c r="F15" s="84"/>
    </row>
    <row r="16" spans="1:6" ht="37.5" customHeight="1">
      <c r="A16" s="60">
        <v>1200</v>
      </c>
      <c r="B16" s="62" t="s">
        <v>15</v>
      </c>
      <c r="C16" s="76">
        <v>100.4179</v>
      </c>
      <c r="D16" s="84"/>
      <c r="E16" s="84"/>
      <c r="F16" s="72"/>
    </row>
    <row r="17" spans="1:6" ht="14.25" customHeight="1">
      <c r="A17" s="60"/>
      <c r="B17" s="60" t="s">
        <v>18</v>
      </c>
      <c r="C17" s="77">
        <f>SUM(C15:C16)</f>
        <v>526.0959</v>
      </c>
      <c r="D17" s="84"/>
      <c r="E17" s="84"/>
      <c r="F17" s="85"/>
    </row>
    <row r="18" spans="1:6" ht="15" customHeight="1">
      <c r="A18" s="60"/>
      <c r="B18" s="60" t="s">
        <v>19</v>
      </c>
      <c r="C18" s="76" t="s">
        <v>13</v>
      </c>
      <c r="D18" s="84"/>
      <c r="E18" s="84"/>
      <c r="F18" s="72"/>
    </row>
    <row r="19" spans="1:3" ht="15" customHeight="1">
      <c r="A19" s="60">
        <v>2210</v>
      </c>
      <c r="B19" s="62" t="s">
        <v>32</v>
      </c>
      <c r="C19" s="76">
        <v>59.1811</v>
      </c>
    </row>
    <row r="20" spans="1:3" ht="15" customHeight="1">
      <c r="A20" s="60">
        <v>2221</v>
      </c>
      <c r="B20" s="62" t="s">
        <v>33</v>
      </c>
      <c r="C20" s="76">
        <v>86</v>
      </c>
    </row>
    <row r="21" spans="1:3" ht="18" customHeight="1">
      <c r="A21" s="60">
        <v>2222</v>
      </c>
      <c r="B21" s="62" t="s">
        <v>34</v>
      </c>
      <c r="C21" s="76">
        <v>68.4497</v>
      </c>
    </row>
    <row r="22" spans="1:3" ht="19.5" customHeight="1">
      <c r="A22" s="60">
        <v>2223</v>
      </c>
      <c r="B22" s="62" t="s">
        <v>35</v>
      </c>
      <c r="C22" s="76">
        <v>92.1173</v>
      </c>
    </row>
    <row r="23" spans="1:3" ht="31.5">
      <c r="A23" s="60">
        <v>2243</v>
      </c>
      <c r="B23" s="62" t="s">
        <v>70</v>
      </c>
      <c r="C23" s="76">
        <v>272.37</v>
      </c>
    </row>
    <row r="24" spans="1:3" ht="12.75" customHeight="1">
      <c r="A24" s="60">
        <v>2244</v>
      </c>
      <c r="B24" s="62" t="s">
        <v>37</v>
      </c>
      <c r="C24" s="76">
        <v>48.0612</v>
      </c>
    </row>
    <row r="25" spans="1:3" ht="12.75" customHeight="1">
      <c r="A25" s="60">
        <v>2249</v>
      </c>
      <c r="B25" s="62" t="s">
        <v>38</v>
      </c>
      <c r="C25" s="76">
        <v>47.1779</v>
      </c>
    </row>
    <row r="26" spans="1:3" ht="12.75" customHeight="1">
      <c r="A26" s="60">
        <v>2311</v>
      </c>
      <c r="B26" s="62" t="s">
        <v>21</v>
      </c>
      <c r="C26" s="76">
        <v>160.204</v>
      </c>
    </row>
    <row r="27" spans="1:3" ht="12.75" customHeight="1">
      <c r="A27" s="60">
        <v>2350</v>
      </c>
      <c r="B27" s="62" t="s">
        <v>41</v>
      </c>
      <c r="C27" s="76">
        <v>34.1462</v>
      </c>
    </row>
    <row r="28" spans="1:3" ht="12.75" customHeight="1">
      <c r="A28" s="60">
        <v>5200</v>
      </c>
      <c r="B28" s="62" t="s">
        <v>23</v>
      </c>
      <c r="C28" s="76">
        <v>56.1924</v>
      </c>
    </row>
    <row r="29" spans="1:3" ht="14.25" customHeight="1">
      <c r="A29" s="60"/>
      <c r="B29" s="60" t="s">
        <v>24</v>
      </c>
      <c r="C29" s="77">
        <f>SUM(C19:C28)</f>
        <v>923.8998000000001</v>
      </c>
    </row>
    <row r="30" spans="1:4" ht="15" customHeight="1">
      <c r="A30" s="60"/>
      <c r="B30" s="66" t="s">
        <v>25</v>
      </c>
      <c r="C30" s="77">
        <f>SUM(C17+C29)</f>
        <v>1449.9957000000002</v>
      </c>
      <c r="D30" s="82"/>
    </row>
    <row r="31" spans="1:3" ht="15.75">
      <c r="A31" s="68"/>
      <c r="B31" s="68"/>
      <c r="C31" s="75"/>
    </row>
    <row r="32" spans="1:3" ht="15.75">
      <c r="A32" s="68" t="s">
        <v>26</v>
      </c>
      <c r="B32" s="68"/>
      <c r="C32" s="61">
        <v>100</v>
      </c>
    </row>
    <row r="33" spans="1:3" ht="32.25" customHeight="1">
      <c r="A33" s="218" t="s">
        <v>30</v>
      </c>
      <c r="B33" s="218"/>
      <c r="C33" s="67">
        <f>SUM(C30/C32)</f>
        <v>14.499957000000002</v>
      </c>
    </row>
    <row r="34" spans="1:2" ht="45" customHeight="1">
      <c r="A34" s="57"/>
      <c r="B34" s="57"/>
    </row>
    <row r="35" ht="15" customHeight="1">
      <c r="B35" s="58"/>
    </row>
    <row r="36" ht="15" customHeight="1">
      <c r="B36" s="58"/>
    </row>
    <row r="37" spans="1:2" ht="15" customHeight="1">
      <c r="A37" s="59"/>
      <c r="B37" s="59"/>
    </row>
    <row r="38" ht="15">
      <c r="B38" s="59"/>
    </row>
  </sheetData>
  <sheetProtection/>
  <mergeCells count="3">
    <mergeCell ref="A6:C6"/>
    <mergeCell ref="B9:C9"/>
    <mergeCell ref="A33:B33"/>
  </mergeCells>
  <printOptions/>
  <pageMargins left="0.7" right="0.7" top="0.75" bottom="0.75" header="0.3" footer="0.3"/>
  <pageSetup fitToHeight="1" fitToWidth="1" horizontalDpi="600" verticalDpi="600" orientation="portrait" paperSize="9" scale="95"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4.xml><?xml version="1.0" encoding="utf-8"?>
<worksheet xmlns="http://schemas.openxmlformats.org/spreadsheetml/2006/main" xmlns:r="http://schemas.openxmlformats.org/officeDocument/2006/relationships">
  <sheetPr>
    <tabColor theme="4" tint="-0.24997000396251678"/>
    <pageSetUpPr fitToPage="1"/>
  </sheetPr>
  <dimension ref="A1:C41"/>
  <sheetViews>
    <sheetView view="pageLayout" zoomScale="75" zoomScaleNormal="75" zoomScalePageLayoutView="75" workbookViewId="0" topLeftCell="A13">
      <selection activeCell="C34" sqref="C34"/>
    </sheetView>
  </sheetViews>
  <sheetFormatPr defaultColWidth="9.140625" defaultRowHeight="12.75"/>
  <cols>
    <col min="1" max="1" width="16.421875" style="59" customWidth="1"/>
    <col min="2" max="2" width="45.140625" style="59" customWidth="1"/>
    <col min="3" max="3" width="28.28125" style="59" customWidth="1"/>
    <col min="4" max="16384" width="9.140625" style="59" customWidth="1"/>
  </cols>
  <sheetData>
    <row r="1" spans="1:3" ht="15">
      <c r="A1" s="56"/>
      <c r="B1" s="56"/>
      <c r="C1" s="50" t="s">
        <v>0</v>
      </c>
    </row>
    <row r="2" spans="1:3" ht="31.5">
      <c r="A2" s="56"/>
      <c r="B2" s="56"/>
      <c r="C2" s="96" t="s">
        <v>29</v>
      </c>
    </row>
    <row r="3" spans="1:3" ht="15">
      <c r="A3" s="56"/>
      <c r="B3" s="56"/>
      <c r="C3" s="50" t="s">
        <v>1</v>
      </c>
    </row>
    <row r="4" spans="1:3" ht="15">
      <c r="A4" s="56"/>
      <c r="B4" s="56"/>
      <c r="C4" s="49"/>
    </row>
    <row r="5" spans="1:3" ht="15">
      <c r="A5" s="56"/>
      <c r="B5" s="56"/>
      <c r="C5" s="200" t="s">
        <v>2</v>
      </c>
    </row>
    <row r="6" spans="1:3" ht="18" customHeight="1">
      <c r="A6" s="226" t="s">
        <v>3</v>
      </c>
      <c r="B6" s="226"/>
      <c r="C6" s="226"/>
    </row>
    <row r="7" spans="1:3" ht="15.75">
      <c r="A7" s="68"/>
      <c r="B7" s="68"/>
      <c r="C7" s="68"/>
    </row>
    <row r="8" spans="1:3" ht="15.75">
      <c r="A8" s="97" t="s">
        <v>4</v>
      </c>
      <c r="B8" s="98" t="s">
        <v>5</v>
      </c>
      <c r="C8" s="68"/>
    </row>
    <row r="9" spans="1:3" ht="32.25" customHeight="1">
      <c r="A9" s="97" t="s">
        <v>58</v>
      </c>
      <c r="B9" s="227" t="s">
        <v>71</v>
      </c>
      <c r="C9" s="227"/>
    </row>
    <row r="10" spans="1:3" ht="15.75">
      <c r="A10" s="97" t="s">
        <v>59</v>
      </c>
      <c r="B10" s="68" t="s">
        <v>44</v>
      </c>
      <c r="C10" s="68"/>
    </row>
    <row r="11" spans="1:3" ht="15.75">
      <c r="A11" s="68"/>
      <c r="B11" s="68"/>
      <c r="C11" s="68"/>
    </row>
    <row r="12" spans="1:3" ht="63">
      <c r="A12" s="86" t="s">
        <v>9</v>
      </c>
      <c r="B12" s="86" t="s">
        <v>10</v>
      </c>
      <c r="C12" s="86" t="s">
        <v>11</v>
      </c>
    </row>
    <row r="13" spans="1:3" ht="15.75">
      <c r="A13" s="69">
        <v>1</v>
      </c>
      <c r="B13" s="69">
        <v>2</v>
      </c>
      <c r="C13" s="69">
        <v>3</v>
      </c>
    </row>
    <row r="14" spans="1:3" ht="15.75">
      <c r="A14" s="69"/>
      <c r="B14" s="69" t="s">
        <v>12</v>
      </c>
      <c r="C14" s="69" t="s">
        <v>13</v>
      </c>
    </row>
    <row r="15" spans="1:3" ht="15.75">
      <c r="A15" s="69">
        <v>1100</v>
      </c>
      <c r="B15" s="88" t="s">
        <v>14</v>
      </c>
      <c r="C15" s="89">
        <v>50.96</v>
      </c>
    </row>
    <row r="16" spans="1:3" ht="47.25">
      <c r="A16" s="69">
        <v>1200</v>
      </c>
      <c r="B16" s="91" t="s">
        <v>72</v>
      </c>
      <c r="C16" s="89">
        <v>12.23</v>
      </c>
    </row>
    <row r="17" spans="1:3" ht="13.5" customHeight="1">
      <c r="A17" s="69">
        <v>2361</v>
      </c>
      <c r="B17" s="88" t="s">
        <v>73</v>
      </c>
      <c r="C17" s="99">
        <v>3.14</v>
      </c>
    </row>
    <row r="18" spans="1:3" ht="15.75">
      <c r="A18" s="69"/>
      <c r="B18" s="69" t="s">
        <v>18</v>
      </c>
      <c r="C18" s="100">
        <f>SUM(C15:C17)</f>
        <v>66.33</v>
      </c>
    </row>
    <row r="19" spans="1:3" ht="15.75">
      <c r="A19" s="69"/>
      <c r="B19" s="69" t="s">
        <v>19</v>
      </c>
      <c r="C19" s="100" t="s">
        <v>13</v>
      </c>
    </row>
    <row r="20" spans="1:3" ht="15.75">
      <c r="A20" s="69">
        <v>1100</v>
      </c>
      <c r="B20" s="88" t="s">
        <v>74</v>
      </c>
      <c r="C20" s="99">
        <v>4.86</v>
      </c>
    </row>
    <row r="21" spans="1:3" ht="47.25">
      <c r="A21" s="69">
        <v>1200</v>
      </c>
      <c r="B21" s="91" t="s">
        <v>72</v>
      </c>
      <c r="C21" s="99">
        <v>1.16</v>
      </c>
    </row>
    <row r="22" spans="1:3" ht="15.75">
      <c r="A22" s="69">
        <v>2210</v>
      </c>
      <c r="B22" s="88" t="s">
        <v>32</v>
      </c>
      <c r="C22" s="99">
        <v>0.54</v>
      </c>
    </row>
    <row r="23" spans="1:3" ht="15.75">
      <c r="A23" s="69">
        <v>2220</v>
      </c>
      <c r="B23" s="88" t="s">
        <v>75</v>
      </c>
      <c r="C23" s="99">
        <v>10</v>
      </c>
    </row>
    <row r="24" spans="1:3" ht="15.75">
      <c r="A24" s="69">
        <v>2240</v>
      </c>
      <c r="B24" s="88" t="s">
        <v>76</v>
      </c>
      <c r="C24" s="99">
        <v>7.18</v>
      </c>
    </row>
    <row r="25" spans="1:3" ht="15.75">
      <c r="A25" s="69">
        <v>2311</v>
      </c>
      <c r="B25" s="88" t="s">
        <v>21</v>
      </c>
      <c r="C25" s="99">
        <v>1.14</v>
      </c>
    </row>
    <row r="26" spans="1:3" ht="15.75">
      <c r="A26" s="69">
        <v>2312</v>
      </c>
      <c r="B26" s="88" t="s">
        <v>77</v>
      </c>
      <c r="C26" s="99">
        <v>2.91</v>
      </c>
    </row>
    <row r="27" spans="1:3" ht="12.75" customHeight="1">
      <c r="A27" s="69">
        <v>2350</v>
      </c>
      <c r="B27" s="88" t="s">
        <v>41</v>
      </c>
      <c r="C27" s="99">
        <v>3.79</v>
      </c>
    </row>
    <row r="28" spans="1:3" ht="15" customHeight="1">
      <c r="A28" s="69">
        <v>2500</v>
      </c>
      <c r="B28" s="88" t="s">
        <v>78</v>
      </c>
      <c r="C28" s="99">
        <v>0.95</v>
      </c>
    </row>
    <row r="29" spans="1:3" ht="13.5" customHeight="1">
      <c r="A29" s="69">
        <v>5200</v>
      </c>
      <c r="B29" s="88" t="s">
        <v>23</v>
      </c>
      <c r="C29" s="99">
        <v>3.24</v>
      </c>
    </row>
    <row r="30" spans="1:3" ht="15.75">
      <c r="A30" s="69"/>
      <c r="B30" s="69" t="s">
        <v>24</v>
      </c>
      <c r="C30" s="90">
        <f>SUM(C20:C29)</f>
        <v>35.77</v>
      </c>
    </row>
    <row r="31" spans="1:3" ht="15.75">
      <c r="A31" s="88"/>
      <c r="B31" s="92" t="s">
        <v>65</v>
      </c>
      <c r="C31" s="90">
        <f>C18+C30</f>
        <v>102.1</v>
      </c>
    </row>
    <row r="32" spans="1:3" ht="20.25" customHeight="1">
      <c r="A32" s="68"/>
      <c r="B32" s="68"/>
      <c r="C32" s="68"/>
    </row>
    <row r="33" spans="1:3" ht="20.25" customHeight="1">
      <c r="A33" s="225" t="s">
        <v>26</v>
      </c>
      <c r="B33" s="228"/>
      <c r="C33" s="69">
        <v>10</v>
      </c>
    </row>
    <row r="34" spans="1:3" ht="28.5" customHeight="1">
      <c r="A34" s="225" t="s">
        <v>67</v>
      </c>
      <c r="B34" s="228"/>
      <c r="C34" s="93">
        <f>C31/C33</f>
        <v>10.209999999999999</v>
      </c>
    </row>
    <row r="35" spans="1:3" ht="15">
      <c r="A35" s="56"/>
      <c r="B35" s="56"/>
      <c r="C35" s="56"/>
    </row>
    <row r="36" spans="1:3" ht="15">
      <c r="A36" s="56"/>
      <c r="B36" s="56"/>
      <c r="C36" s="56"/>
    </row>
    <row r="37" spans="1:3" ht="15">
      <c r="A37" s="56"/>
      <c r="B37" s="56"/>
      <c r="C37" s="56"/>
    </row>
    <row r="38" spans="1:3" ht="15">
      <c r="A38" s="56"/>
      <c r="B38" s="56"/>
      <c r="C38" s="56"/>
    </row>
    <row r="39" spans="1:3" ht="15">
      <c r="A39" s="56"/>
      <c r="B39" s="56"/>
      <c r="C39" s="56"/>
    </row>
    <row r="40" spans="1:3" ht="15">
      <c r="A40" s="56"/>
      <c r="B40" s="56"/>
      <c r="C40" s="56"/>
    </row>
    <row r="41" spans="1:3" ht="15">
      <c r="A41" s="56"/>
      <c r="B41" s="56"/>
      <c r="C41" s="56"/>
    </row>
  </sheetData>
  <sheetProtection/>
  <mergeCells count="4">
    <mergeCell ref="A6:C6"/>
    <mergeCell ref="B9:C9"/>
    <mergeCell ref="A33:B33"/>
    <mergeCell ref="A34:B34"/>
  </mergeCells>
  <printOptions/>
  <pageMargins left="0.7" right="0.7" top="0.75" bottom="0.75" header="0.3" footer="0.3"/>
  <pageSetup fitToHeight="1" fitToWidth="1" horizontalDpi="600" verticalDpi="600" orientation="portrait" paperSize="9" scale="9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G35"/>
  <sheetViews>
    <sheetView view="pageLayout" zoomScale="75" zoomScaleNormal="75" zoomScalePageLayoutView="75" workbookViewId="0" topLeftCell="A4">
      <selection activeCell="B9" sqref="B9:C9"/>
    </sheetView>
  </sheetViews>
  <sheetFormatPr defaultColWidth="9.140625" defaultRowHeight="12.75"/>
  <cols>
    <col min="1" max="1" width="17.140625" style="101" customWidth="1"/>
    <col min="2" max="2" width="50.57421875" style="101" customWidth="1"/>
    <col min="3" max="3" width="25.7109375" style="101" customWidth="1"/>
    <col min="4" max="236" width="9.140625" style="101" customWidth="1"/>
    <col min="237" max="237" width="15.7109375" style="101" customWidth="1"/>
    <col min="238" max="238" width="37.28125" style="101" customWidth="1"/>
    <col min="239" max="239" width="38.57421875" style="101" customWidth="1"/>
    <col min="240" max="240" width="15.7109375" style="101" customWidth="1"/>
    <col min="241" max="241" width="1.57421875" style="101" customWidth="1"/>
    <col min="242" max="242" width="10.7109375" style="101" customWidth="1"/>
    <col min="243" max="243" width="9.7109375" style="101" customWidth="1"/>
    <col min="244" max="244" width="17.00390625" style="101" customWidth="1"/>
    <col min="245" max="249" width="9.140625" style="101" customWidth="1"/>
    <col min="250" max="250" width="17.140625" style="101" customWidth="1"/>
    <col min="251" max="251" width="50.57421875" style="101" customWidth="1"/>
    <col min="252" max="252" width="23.57421875" style="101" customWidth="1"/>
    <col min="253" max="16384" width="9.140625" style="101" customWidth="1"/>
  </cols>
  <sheetData>
    <row r="1" ht="15.75">
      <c r="C1" s="102" t="s">
        <v>0</v>
      </c>
    </row>
    <row r="2" ht="48" customHeight="1">
      <c r="C2" s="123" t="s">
        <v>91</v>
      </c>
    </row>
    <row r="3" ht="15.75">
      <c r="C3" s="204" t="s">
        <v>1</v>
      </c>
    </row>
    <row r="4" ht="15.75">
      <c r="C4" s="103"/>
    </row>
    <row r="5" ht="15.75">
      <c r="C5" s="104" t="s">
        <v>2</v>
      </c>
    </row>
    <row r="6" spans="1:3" ht="15.75">
      <c r="A6" s="229" t="s">
        <v>79</v>
      </c>
      <c r="B6" s="229"/>
      <c r="C6" s="229"/>
    </row>
    <row r="7" spans="1:3" ht="15.75">
      <c r="A7" s="105"/>
      <c r="B7" s="105"/>
      <c r="C7" s="105"/>
    </row>
    <row r="8" spans="1:2" ht="15.75">
      <c r="A8" s="107" t="s">
        <v>80</v>
      </c>
      <c r="B8" s="108" t="s">
        <v>89</v>
      </c>
    </row>
    <row r="9" spans="1:3" ht="33" customHeight="1">
      <c r="A9" s="109" t="s">
        <v>81</v>
      </c>
      <c r="B9" s="230" t="s">
        <v>82</v>
      </c>
      <c r="C9" s="230"/>
    </row>
    <row r="10" spans="1:2" ht="15.75">
      <c r="A10" s="107" t="s">
        <v>83</v>
      </c>
      <c r="B10" s="108" t="s">
        <v>44</v>
      </c>
    </row>
    <row r="12" spans="1:3" ht="63">
      <c r="A12" s="110" t="s">
        <v>9</v>
      </c>
      <c r="B12" s="110" t="s">
        <v>10</v>
      </c>
      <c r="C12" s="110" t="s">
        <v>11</v>
      </c>
    </row>
    <row r="13" spans="1:3" ht="15.75">
      <c r="A13" s="111">
        <v>1</v>
      </c>
      <c r="B13" s="112">
        <v>2</v>
      </c>
      <c r="C13" s="113">
        <v>3</v>
      </c>
    </row>
    <row r="14" spans="1:3" ht="15.75">
      <c r="A14" s="114"/>
      <c r="B14" s="112" t="s">
        <v>12</v>
      </c>
      <c r="C14" s="115" t="s">
        <v>84</v>
      </c>
    </row>
    <row r="15" spans="1:3" ht="15.75">
      <c r="A15" s="116">
        <v>1100</v>
      </c>
      <c r="B15" s="117" t="s">
        <v>85</v>
      </c>
      <c r="C15" s="89">
        <v>695.024</v>
      </c>
    </row>
    <row r="16" spans="1:3" ht="30.75" customHeight="1">
      <c r="A16" s="116">
        <v>1200</v>
      </c>
      <c r="B16" s="117" t="s">
        <v>86</v>
      </c>
      <c r="C16" s="89">
        <v>163.955</v>
      </c>
    </row>
    <row r="17" spans="1:3" ht="14.25" customHeight="1">
      <c r="A17" s="116">
        <v>2243</v>
      </c>
      <c r="B17" s="117" t="s">
        <v>36</v>
      </c>
      <c r="C17" s="89">
        <v>363.0484</v>
      </c>
    </row>
    <row r="18" spans="1:3" ht="15.75">
      <c r="A18" s="116">
        <v>2223</v>
      </c>
      <c r="B18" s="117" t="s">
        <v>35</v>
      </c>
      <c r="C18" s="89">
        <v>1296.0673</v>
      </c>
    </row>
    <row r="19" spans="1:3" ht="15.75">
      <c r="A19" s="116">
        <v>2279</v>
      </c>
      <c r="B19" s="63" t="s">
        <v>48</v>
      </c>
      <c r="C19" s="89">
        <v>266.805</v>
      </c>
    </row>
    <row r="20" spans="1:3" ht="15.75">
      <c r="A20" s="116">
        <v>2350</v>
      </c>
      <c r="B20" s="117" t="s">
        <v>41</v>
      </c>
      <c r="C20" s="89">
        <v>242.242</v>
      </c>
    </row>
    <row r="21" spans="1:3" ht="15.75">
      <c r="A21" s="116"/>
      <c r="B21" s="112" t="s">
        <v>18</v>
      </c>
      <c r="C21" s="100">
        <f>SUM(C15:C20)</f>
        <v>3027.1416999999997</v>
      </c>
    </row>
    <row r="22" spans="1:3" ht="15.75">
      <c r="A22" s="116"/>
      <c r="B22" s="112" t="s">
        <v>19</v>
      </c>
      <c r="C22" s="89"/>
    </row>
    <row r="23" spans="1:3" ht="15.75">
      <c r="A23" s="116">
        <v>1100</v>
      </c>
      <c r="B23" s="118" t="s">
        <v>85</v>
      </c>
      <c r="C23" s="89">
        <v>152.823</v>
      </c>
    </row>
    <row r="24" spans="1:3" ht="30.75" customHeight="1">
      <c r="A24" s="116">
        <v>1200</v>
      </c>
      <c r="B24" s="118" t="s">
        <v>86</v>
      </c>
      <c r="C24" s="89">
        <v>36.0459</v>
      </c>
    </row>
    <row r="25" spans="1:3" ht="31.5">
      <c r="A25" s="116">
        <v>2243</v>
      </c>
      <c r="B25" s="117" t="s">
        <v>36</v>
      </c>
      <c r="C25" s="89">
        <v>1550.3625</v>
      </c>
    </row>
    <row r="26" spans="1:3" ht="15.75">
      <c r="A26" s="116">
        <v>2311</v>
      </c>
      <c r="B26" s="117" t="s">
        <v>21</v>
      </c>
      <c r="C26" s="89">
        <v>1.5488</v>
      </c>
    </row>
    <row r="27" spans="1:3" ht="15.75">
      <c r="A27" s="116">
        <v>2312</v>
      </c>
      <c r="B27" s="117" t="s">
        <v>39</v>
      </c>
      <c r="C27" s="89">
        <v>133.4025</v>
      </c>
    </row>
    <row r="28" spans="1:3" ht="15.75">
      <c r="A28" s="116">
        <v>2350</v>
      </c>
      <c r="B28" s="117" t="s">
        <v>41</v>
      </c>
      <c r="C28" s="89">
        <v>1332.015</v>
      </c>
    </row>
    <row r="29" spans="1:3" ht="15.75">
      <c r="A29" s="116">
        <v>5232</v>
      </c>
      <c r="B29" s="117" t="s">
        <v>87</v>
      </c>
      <c r="C29" s="89">
        <v>1595.8897</v>
      </c>
    </row>
    <row r="30" spans="1:3" ht="15.75">
      <c r="A30" s="119"/>
      <c r="B30" s="112" t="s">
        <v>24</v>
      </c>
      <c r="C30" s="100">
        <f>SUM(C23:C29)</f>
        <v>4802.087399999999</v>
      </c>
    </row>
    <row r="31" spans="1:7" ht="15.75">
      <c r="A31" s="114"/>
      <c r="B31" s="120" t="s">
        <v>88</v>
      </c>
      <c r="C31" s="100">
        <f>C21+C30</f>
        <v>7829.229099999999</v>
      </c>
      <c r="G31" s="122"/>
    </row>
    <row r="33" spans="1:3" ht="18.75">
      <c r="A33" s="231" t="s">
        <v>90</v>
      </c>
      <c r="B33" s="232"/>
      <c r="C33" s="89">
        <v>4500.13</v>
      </c>
    </row>
    <row r="34" spans="1:3" ht="32.25" customHeight="1">
      <c r="A34" s="233" t="s">
        <v>67</v>
      </c>
      <c r="B34" s="233"/>
      <c r="C34" s="121">
        <f>C31/C33</f>
        <v>1.7397784286231728</v>
      </c>
    </row>
    <row r="35" spans="1:3" ht="15.75">
      <c r="A35" s="106"/>
      <c r="B35" s="106"/>
      <c r="C35" s="106"/>
    </row>
  </sheetData>
  <sheetProtection/>
  <mergeCells count="4">
    <mergeCell ref="A6:C6"/>
    <mergeCell ref="B9:C9"/>
    <mergeCell ref="A33:B33"/>
    <mergeCell ref="A34:B34"/>
  </mergeCells>
  <printOptions/>
  <pageMargins left="0.25" right="0.25" top="0.75" bottom="0.75" header="0.3" footer="0.3"/>
  <pageSetup fitToHeight="1" fitToWidth="1" horizontalDpi="600" verticalDpi="600" orientation="portrait" paperSize="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34"/>
  <sheetViews>
    <sheetView view="pageLayout" zoomScale="75" zoomScaleNormal="75" zoomScalePageLayoutView="75" workbookViewId="0" topLeftCell="A13">
      <selection activeCell="C31" sqref="C31"/>
    </sheetView>
  </sheetViews>
  <sheetFormatPr defaultColWidth="17.8515625" defaultRowHeight="12.75"/>
  <cols>
    <col min="1" max="1" width="17.8515625" style="56" customWidth="1"/>
    <col min="2" max="2" width="49.140625" style="56" customWidth="1"/>
    <col min="3" max="3" width="27.57421875" style="56" customWidth="1"/>
    <col min="4" max="250" width="8.8515625" style="56" customWidth="1"/>
    <col min="251" max="251" width="16.140625" style="56" customWidth="1"/>
    <col min="252" max="252" width="41.57421875" style="56" customWidth="1"/>
    <col min="253" max="253" width="27.57421875" style="56" customWidth="1"/>
    <col min="254" max="254" width="8.8515625" style="56" customWidth="1"/>
    <col min="255" max="16384" width="17.8515625" style="56" customWidth="1"/>
  </cols>
  <sheetData>
    <row r="1" ht="15.75">
      <c r="C1" s="47" t="s">
        <v>0</v>
      </c>
    </row>
    <row r="2" spans="2:3" ht="32.25" customHeight="1">
      <c r="B2" s="125"/>
      <c r="C2" s="126" t="s">
        <v>97</v>
      </c>
    </row>
    <row r="3" ht="12.75">
      <c r="C3" s="48" t="s">
        <v>1</v>
      </c>
    </row>
    <row r="4" ht="12.75">
      <c r="C4" s="124"/>
    </row>
    <row r="5" ht="12.75">
      <c r="C5" s="200" t="s">
        <v>2</v>
      </c>
    </row>
    <row r="6" spans="1:3" ht="15.75">
      <c r="A6" s="217" t="s">
        <v>3</v>
      </c>
      <c r="B6" s="217"/>
      <c r="C6" s="217"/>
    </row>
    <row r="7" spans="1:3" ht="15.75">
      <c r="A7" s="68"/>
      <c r="B7" s="68"/>
      <c r="C7" s="68"/>
    </row>
    <row r="8" spans="1:3" ht="15.75">
      <c r="A8" s="14" t="s">
        <v>4</v>
      </c>
      <c r="B8" s="15" t="s">
        <v>99</v>
      </c>
      <c r="C8" s="14"/>
    </row>
    <row r="9" spans="1:3" ht="33.75" customHeight="1">
      <c r="A9" s="16" t="s">
        <v>6</v>
      </c>
      <c r="B9" s="234" t="s">
        <v>98</v>
      </c>
      <c r="C9" s="234"/>
    </row>
    <row r="10" spans="1:3" ht="15.75">
      <c r="A10" s="14" t="s">
        <v>7</v>
      </c>
      <c r="B10" s="15" t="s">
        <v>92</v>
      </c>
      <c r="C10" s="14"/>
    </row>
    <row r="11" spans="1:3" ht="15.75">
      <c r="A11" s="68"/>
      <c r="B11" s="68"/>
      <c r="C11" s="68"/>
    </row>
    <row r="12" spans="1:3" ht="55.5" customHeight="1">
      <c r="A12" s="60" t="s">
        <v>9</v>
      </c>
      <c r="B12" s="60" t="s">
        <v>10</v>
      </c>
      <c r="C12" s="61" t="s">
        <v>11</v>
      </c>
    </row>
    <row r="13" spans="1:3" ht="15.75">
      <c r="A13" s="60">
        <v>1</v>
      </c>
      <c r="B13" s="60">
        <v>2</v>
      </c>
      <c r="C13" s="61">
        <v>3</v>
      </c>
    </row>
    <row r="14" spans="1:3" ht="15" customHeight="1">
      <c r="A14" s="61"/>
      <c r="B14" s="61" t="s">
        <v>12</v>
      </c>
      <c r="C14" s="61" t="s">
        <v>13</v>
      </c>
    </row>
    <row r="15" spans="1:8" ht="15" customHeight="1">
      <c r="A15" s="69">
        <v>1100</v>
      </c>
      <c r="B15" s="94" t="s">
        <v>85</v>
      </c>
      <c r="C15" s="76">
        <v>624.36</v>
      </c>
      <c r="D15" s="57"/>
      <c r="E15" s="84"/>
      <c r="F15" s="84"/>
      <c r="G15" s="84"/>
      <c r="H15" s="59"/>
    </row>
    <row r="16" spans="1:8" ht="25.5" customHeight="1">
      <c r="A16" s="69">
        <v>1200</v>
      </c>
      <c r="B16" s="94" t="s">
        <v>15</v>
      </c>
      <c r="C16" s="76">
        <v>151.25</v>
      </c>
      <c r="D16" s="59"/>
      <c r="E16" s="84"/>
      <c r="F16" s="84"/>
      <c r="G16" s="72"/>
      <c r="H16" s="59"/>
    </row>
    <row r="17" spans="1:8" ht="15.75" customHeight="1">
      <c r="A17" s="69">
        <v>2223</v>
      </c>
      <c r="B17" s="188" t="s">
        <v>35</v>
      </c>
      <c r="C17" s="76">
        <v>484</v>
      </c>
      <c r="D17" s="59"/>
      <c r="E17" s="84"/>
      <c r="F17" s="84"/>
      <c r="G17" s="59"/>
      <c r="H17" s="59"/>
    </row>
    <row r="18" spans="1:8" ht="15" customHeight="1">
      <c r="A18" s="69"/>
      <c r="B18" s="61" t="s">
        <v>18</v>
      </c>
      <c r="C18" s="77">
        <f>SUM(C15:C17)</f>
        <v>1259.6100000000001</v>
      </c>
      <c r="D18" s="59"/>
      <c r="E18" s="84"/>
      <c r="F18" s="84"/>
      <c r="G18" s="85"/>
      <c r="H18" s="59"/>
    </row>
    <row r="19" spans="1:8" ht="15" customHeight="1">
      <c r="A19" s="69"/>
      <c r="B19" s="61" t="s">
        <v>19</v>
      </c>
      <c r="C19" s="76" t="s">
        <v>13</v>
      </c>
      <c r="D19" s="59"/>
      <c r="E19" s="84"/>
      <c r="F19" s="84"/>
      <c r="G19" s="72"/>
      <c r="H19" s="59"/>
    </row>
    <row r="20" spans="1:8" ht="15" customHeight="1">
      <c r="A20" s="69">
        <v>1100</v>
      </c>
      <c r="B20" s="94" t="s">
        <v>85</v>
      </c>
      <c r="C20" s="76">
        <v>129.47</v>
      </c>
      <c r="D20" s="59"/>
      <c r="E20" s="84"/>
      <c r="F20" s="84"/>
      <c r="G20" s="72"/>
      <c r="H20" s="59"/>
    </row>
    <row r="21" spans="1:8" ht="30" customHeight="1">
      <c r="A21" s="69">
        <v>1200</v>
      </c>
      <c r="B21" s="94" t="s">
        <v>15</v>
      </c>
      <c r="C21" s="76">
        <v>42.35</v>
      </c>
      <c r="D21" s="59"/>
      <c r="E21" s="84"/>
      <c r="F21" s="84"/>
      <c r="G21" s="72"/>
      <c r="H21" s="59"/>
    </row>
    <row r="22" spans="1:8" ht="15" customHeight="1">
      <c r="A22" s="61">
        <v>2279</v>
      </c>
      <c r="B22" s="94" t="s">
        <v>93</v>
      </c>
      <c r="C22" s="76">
        <v>79.86</v>
      </c>
      <c r="D22" s="59"/>
      <c r="E22" s="59"/>
      <c r="F22" s="59"/>
      <c r="G22" s="59"/>
      <c r="H22" s="59"/>
    </row>
    <row r="23" spans="1:8" ht="27" customHeight="1">
      <c r="A23" s="61">
        <v>2243</v>
      </c>
      <c r="B23" s="94" t="s">
        <v>94</v>
      </c>
      <c r="C23" s="76">
        <v>81.07</v>
      </c>
      <c r="D23" s="59"/>
      <c r="E23" s="59"/>
      <c r="F23" s="59"/>
      <c r="G23" s="59"/>
      <c r="H23" s="59"/>
    </row>
    <row r="24" spans="1:8" ht="15.75">
      <c r="A24" s="61">
        <v>2350</v>
      </c>
      <c r="B24" s="94" t="s">
        <v>41</v>
      </c>
      <c r="C24" s="76">
        <v>179.5</v>
      </c>
      <c r="D24" s="59"/>
      <c r="E24" s="59"/>
      <c r="F24" s="59"/>
      <c r="G24" s="59"/>
      <c r="H24" s="59"/>
    </row>
    <row r="25" spans="1:8" ht="15" customHeight="1">
      <c r="A25" s="61">
        <v>2515</v>
      </c>
      <c r="B25" s="94" t="s">
        <v>95</v>
      </c>
      <c r="C25" s="76">
        <v>104.68</v>
      </c>
      <c r="D25" s="59"/>
      <c r="E25" s="59"/>
      <c r="F25" s="59"/>
      <c r="G25" s="59"/>
      <c r="H25" s="59"/>
    </row>
    <row r="26" spans="1:8" ht="15" customHeight="1">
      <c r="A26" s="61">
        <v>5000</v>
      </c>
      <c r="B26" s="94" t="s">
        <v>96</v>
      </c>
      <c r="C26" s="76">
        <v>59.5</v>
      </c>
      <c r="D26" s="59"/>
      <c r="E26" s="59"/>
      <c r="F26" s="59"/>
      <c r="G26" s="59"/>
      <c r="H26" s="59"/>
    </row>
    <row r="27" spans="1:8" ht="14.25" customHeight="1">
      <c r="A27" s="61"/>
      <c r="B27" s="61" t="s">
        <v>24</v>
      </c>
      <c r="C27" s="77">
        <f>SUM(C20:C26)</f>
        <v>676.4300000000001</v>
      </c>
      <c r="D27" s="59"/>
      <c r="E27" s="59"/>
      <c r="F27" s="59"/>
      <c r="G27" s="59"/>
      <c r="H27" s="59"/>
    </row>
    <row r="28" spans="1:8" ht="14.25" customHeight="1">
      <c r="A28" s="61"/>
      <c r="B28" s="189" t="s">
        <v>25</v>
      </c>
      <c r="C28" s="77">
        <f>SUM(C27+C18)</f>
        <v>1936.0400000000002</v>
      </c>
      <c r="D28" s="59"/>
      <c r="E28" s="127"/>
      <c r="F28" s="127"/>
      <c r="G28" s="128"/>
      <c r="H28" s="129"/>
    </row>
    <row r="29" spans="1:8" ht="15.75">
      <c r="A29" s="190"/>
      <c r="B29" s="190"/>
      <c r="C29" s="190"/>
      <c r="D29" s="59"/>
      <c r="E29" s="59"/>
      <c r="F29" s="59"/>
      <c r="G29" s="59"/>
      <c r="H29" s="59"/>
    </row>
    <row r="30" spans="1:8" ht="18.75">
      <c r="A30" s="68" t="s">
        <v>107</v>
      </c>
      <c r="B30" s="68"/>
      <c r="C30" s="191">
        <v>1669</v>
      </c>
      <c r="D30" s="59"/>
      <c r="E30" s="59"/>
      <c r="F30" s="59"/>
      <c r="G30" s="59"/>
      <c r="H30" s="59"/>
    </row>
    <row r="31" spans="1:8" ht="30" customHeight="1">
      <c r="A31" s="218" t="s">
        <v>108</v>
      </c>
      <c r="B31" s="218"/>
      <c r="C31" s="67">
        <f>C28/C30</f>
        <v>1.1600000000000001</v>
      </c>
      <c r="D31" s="59"/>
      <c r="E31" s="59"/>
      <c r="F31" s="59"/>
      <c r="G31" s="59"/>
      <c r="H31" s="59"/>
    </row>
    <row r="32" spans="1:3" s="59" customFormat="1" ht="15">
      <c r="A32" s="56"/>
      <c r="B32" s="56"/>
      <c r="C32" s="56"/>
    </row>
    <row r="33" spans="1:3" s="59" customFormat="1" ht="15">
      <c r="A33" s="56"/>
      <c r="B33" s="56"/>
      <c r="C33" s="56"/>
    </row>
    <row r="34" spans="1:3" s="59" customFormat="1" ht="15">
      <c r="A34" s="56"/>
      <c r="B34" s="56"/>
      <c r="C34" s="56"/>
    </row>
  </sheetData>
  <sheetProtection/>
  <mergeCells count="3">
    <mergeCell ref="A6:C6"/>
    <mergeCell ref="B9:C9"/>
    <mergeCell ref="A31:B31"/>
  </mergeCells>
  <printOptions/>
  <pageMargins left="0.25" right="0.25" top="0.75" bottom="0.75" header="0.3" footer="0.3"/>
  <pageSetup fitToHeight="1" fitToWidth="1" horizontalDpi="600" verticalDpi="600" orientation="portrait" paperSize="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F31"/>
  <sheetViews>
    <sheetView view="pageLayout" zoomScale="75" zoomScaleNormal="75" zoomScalePageLayoutView="75" workbookViewId="0" topLeftCell="A4">
      <selection activeCell="B32" sqref="B32"/>
    </sheetView>
  </sheetViews>
  <sheetFormatPr defaultColWidth="9.140625" defaultRowHeight="12.75"/>
  <cols>
    <col min="1" max="1" width="17.7109375" style="14" customWidth="1"/>
    <col min="2" max="2" width="50.7109375" style="14" customWidth="1"/>
    <col min="3" max="3" width="24.140625" style="14" customWidth="1"/>
    <col min="4" max="229" width="9.140625" style="14" customWidth="1"/>
    <col min="230" max="230" width="15.7109375" style="14" customWidth="1"/>
    <col min="231" max="231" width="37.28125" style="14" customWidth="1"/>
    <col min="232" max="232" width="38.57421875" style="14" customWidth="1"/>
    <col min="233" max="233" width="15.7109375" style="14" customWidth="1"/>
    <col min="234" max="234" width="1.57421875" style="14" customWidth="1"/>
    <col min="235" max="235" width="10.7109375" style="14" customWidth="1"/>
    <col min="236" max="236" width="9.7109375" style="14" customWidth="1"/>
    <col min="237" max="237" width="17.00390625" style="14" customWidth="1"/>
    <col min="238" max="249" width="9.140625" style="14" customWidth="1"/>
    <col min="250" max="250" width="17.7109375" style="14" customWidth="1"/>
    <col min="251" max="251" width="50.7109375" style="14" customWidth="1"/>
    <col min="252" max="252" width="24.140625" style="14" customWidth="1"/>
    <col min="253" max="16384" width="9.140625" style="14" customWidth="1"/>
  </cols>
  <sheetData>
    <row r="1" ht="15.75">
      <c r="C1" s="130" t="s">
        <v>0</v>
      </c>
    </row>
    <row r="2" ht="47.25">
      <c r="C2" s="123" t="s">
        <v>91</v>
      </c>
    </row>
    <row r="3" ht="15.75">
      <c r="C3" s="131" t="s">
        <v>1</v>
      </c>
    </row>
    <row r="4" ht="15.75">
      <c r="C4" s="132"/>
    </row>
    <row r="5" ht="15.75">
      <c r="C5" s="133" t="s">
        <v>2</v>
      </c>
    </row>
    <row r="6" spans="1:3" ht="15.75">
      <c r="A6" s="235" t="s">
        <v>3</v>
      </c>
      <c r="B6" s="235"/>
      <c r="C6" s="235"/>
    </row>
    <row r="7" spans="1:3" ht="15.75">
      <c r="A7" s="134"/>
      <c r="B7" s="134"/>
      <c r="C7" s="134"/>
    </row>
    <row r="8" spans="1:2" ht="15.75">
      <c r="A8" s="14" t="s">
        <v>80</v>
      </c>
      <c r="B8" s="15" t="s">
        <v>89</v>
      </c>
    </row>
    <row r="9" spans="1:3" ht="33" customHeight="1">
      <c r="A9" s="16" t="s">
        <v>81</v>
      </c>
      <c r="B9" s="212" t="s">
        <v>100</v>
      </c>
      <c r="C9" s="212"/>
    </row>
    <row r="10" spans="1:2" ht="15.75">
      <c r="A10" s="14" t="s">
        <v>101</v>
      </c>
      <c r="B10" s="15"/>
    </row>
    <row r="12" spans="1:3" ht="63">
      <c r="A12" s="136" t="s">
        <v>9</v>
      </c>
      <c r="B12" s="136" t="s">
        <v>10</v>
      </c>
      <c r="C12" s="136" t="s">
        <v>11</v>
      </c>
    </row>
    <row r="13" spans="1:3" ht="15.75">
      <c r="A13" s="137">
        <v>1</v>
      </c>
      <c r="B13" s="138">
        <v>2</v>
      </c>
      <c r="C13" s="138">
        <v>3</v>
      </c>
    </row>
    <row r="14" spans="1:3" ht="15.75">
      <c r="A14" s="139"/>
      <c r="B14" s="138" t="s">
        <v>12</v>
      </c>
      <c r="C14" s="138" t="s">
        <v>84</v>
      </c>
    </row>
    <row r="15" spans="1:3" ht="15.75">
      <c r="A15" s="140">
        <v>1100</v>
      </c>
      <c r="B15" s="141" t="s">
        <v>85</v>
      </c>
      <c r="C15" s="142">
        <v>1062.8156</v>
      </c>
    </row>
    <row r="16" spans="1:3" ht="33" customHeight="1">
      <c r="A16" s="140">
        <v>1200</v>
      </c>
      <c r="B16" s="141" t="s">
        <v>86</v>
      </c>
      <c r="C16" s="142">
        <v>250.712</v>
      </c>
    </row>
    <row r="17" spans="1:3" s="107" customFormat="1" ht="20.25" customHeight="1">
      <c r="A17" s="143">
        <v>2243</v>
      </c>
      <c r="B17" s="144" t="s">
        <v>36</v>
      </c>
      <c r="C17" s="145">
        <v>342.6841</v>
      </c>
    </row>
    <row r="18" spans="1:3" s="107" customFormat="1" ht="15.75">
      <c r="A18" s="146">
        <v>2223</v>
      </c>
      <c r="B18" s="144" t="s">
        <v>35</v>
      </c>
      <c r="C18" s="145">
        <v>1629.9305</v>
      </c>
    </row>
    <row r="19" spans="1:3" s="107" customFormat="1" ht="15.75">
      <c r="A19" s="146">
        <v>2350</v>
      </c>
      <c r="B19" s="144" t="s">
        <v>41</v>
      </c>
      <c r="C19" s="145">
        <v>1198.263</v>
      </c>
    </row>
    <row r="20" spans="1:3" s="107" customFormat="1" ht="43.5" customHeight="1">
      <c r="A20" s="147"/>
      <c r="B20" s="143" t="s">
        <v>18</v>
      </c>
      <c r="C20" s="148">
        <f>SUM(C15:C19)</f>
        <v>4484.405199999999</v>
      </c>
    </row>
    <row r="21" spans="1:3" s="107" customFormat="1" ht="15.75">
      <c r="A21" s="143"/>
      <c r="B21" s="143" t="s">
        <v>19</v>
      </c>
      <c r="C21" s="145"/>
    </row>
    <row r="22" spans="1:3" s="107" customFormat="1" ht="15.75">
      <c r="A22" s="146">
        <v>1100</v>
      </c>
      <c r="B22" s="149" t="s">
        <v>85</v>
      </c>
      <c r="C22" s="145">
        <v>152.823</v>
      </c>
    </row>
    <row r="23" spans="1:3" s="107" customFormat="1" ht="27" customHeight="1">
      <c r="A23" s="146">
        <v>1200</v>
      </c>
      <c r="B23" s="149" t="s">
        <v>86</v>
      </c>
      <c r="C23" s="145">
        <v>36.0459</v>
      </c>
    </row>
    <row r="24" spans="1:3" s="107" customFormat="1" ht="32.25" customHeight="1">
      <c r="A24" s="146">
        <v>2243</v>
      </c>
      <c r="B24" s="144" t="s">
        <v>36</v>
      </c>
      <c r="C24" s="145">
        <v>2195.8055</v>
      </c>
    </row>
    <row r="25" spans="1:3" ht="20.25" customHeight="1">
      <c r="A25" s="140">
        <v>2311</v>
      </c>
      <c r="B25" s="150" t="s">
        <v>21</v>
      </c>
      <c r="C25" s="142">
        <v>1.5488</v>
      </c>
    </row>
    <row r="26" spans="1:3" ht="39" customHeight="1">
      <c r="A26" s="140">
        <v>5232</v>
      </c>
      <c r="B26" s="150" t="s">
        <v>87</v>
      </c>
      <c r="C26" s="142">
        <v>868.5259</v>
      </c>
    </row>
    <row r="27" spans="1:3" ht="15.75">
      <c r="A27" s="151"/>
      <c r="B27" s="137" t="s">
        <v>24</v>
      </c>
      <c r="C27" s="152">
        <f>SUM(C22:C26)</f>
        <v>3254.7491</v>
      </c>
    </row>
    <row r="28" spans="1:6" ht="15.75">
      <c r="A28" s="139"/>
      <c r="B28" s="153" t="s">
        <v>88</v>
      </c>
      <c r="C28" s="152">
        <f>C20+C27</f>
        <v>7739.154299999999</v>
      </c>
      <c r="F28"/>
    </row>
    <row r="29" ht="15.75">
      <c r="C29" s="154"/>
    </row>
    <row r="30" spans="1:3" ht="18.75">
      <c r="A30" s="236" t="s">
        <v>102</v>
      </c>
      <c r="B30" s="237"/>
      <c r="C30" s="155">
        <v>3969.1</v>
      </c>
    </row>
    <row r="31" spans="1:3" ht="27.75" customHeight="1">
      <c r="A31" s="238" t="s">
        <v>67</v>
      </c>
      <c r="B31" s="238"/>
      <c r="C31" s="192">
        <f>C28/3969.1</f>
        <v>1.9498511753294197</v>
      </c>
    </row>
  </sheetData>
  <sheetProtection/>
  <mergeCells count="4">
    <mergeCell ref="A6:C6"/>
    <mergeCell ref="B9:C9"/>
    <mergeCell ref="A30:B30"/>
    <mergeCell ref="A31:B31"/>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29"/>
  <sheetViews>
    <sheetView view="pageLayout" zoomScale="75" zoomScaleNormal="75" zoomScalePageLayoutView="75" workbookViewId="0" topLeftCell="A10">
      <selection activeCell="B36" sqref="B36"/>
    </sheetView>
  </sheetViews>
  <sheetFormatPr defaultColWidth="8.8515625" defaultRowHeight="12.75"/>
  <cols>
    <col min="1" max="1" width="17.28125" style="156" customWidth="1"/>
    <col min="2" max="2" width="44.7109375" style="156" customWidth="1"/>
    <col min="3" max="3" width="26.140625" style="156" customWidth="1"/>
    <col min="4" max="16384" width="8.8515625" style="156" customWidth="1"/>
  </cols>
  <sheetData>
    <row r="1" ht="15.75">
      <c r="C1" s="130" t="s">
        <v>0</v>
      </c>
    </row>
    <row r="2" spans="2:3" ht="47.25">
      <c r="B2" s="162"/>
      <c r="C2" s="163" t="s">
        <v>97</v>
      </c>
    </row>
    <row r="3" ht="12.75">
      <c r="C3" s="131" t="s">
        <v>1</v>
      </c>
    </row>
    <row r="4" ht="12.75">
      <c r="C4" s="157"/>
    </row>
    <row r="5" ht="12.75">
      <c r="C5" s="133" t="s">
        <v>2</v>
      </c>
    </row>
    <row r="6" spans="1:3" ht="15.75">
      <c r="A6" s="235" t="s">
        <v>3</v>
      </c>
      <c r="B6" s="235"/>
      <c r="C6" s="235"/>
    </row>
    <row r="7" spans="1:3" ht="15">
      <c r="A7" s="164"/>
      <c r="B7" s="164"/>
      <c r="C7" s="164"/>
    </row>
    <row r="8" spans="1:3" ht="15.75">
      <c r="A8" s="14" t="s">
        <v>4</v>
      </c>
      <c r="B8" s="15" t="s">
        <v>99</v>
      </c>
      <c r="C8" s="164"/>
    </row>
    <row r="9" spans="1:3" ht="33.75" customHeight="1">
      <c r="A9" s="16" t="s">
        <v>6</v>
      </c>
      <c r="B9" s="212" t="s">
        <v>103</v>
      </c>
      <c r="C9" s="212"/>
    </row>
    <row r="10" spans="1:3" ht="15.75">
      <c r="A10" s="14" t="s">
        <v>7</v>
      </c>
      <c r="B10" s="15" t="s">
        <v>92</v>
      </c>
      <c r="C10" s="164"/>
    </row>
    <row r="11" spans="1:3" ht="15">
      <c r="A11" s="164"/>
      <c r="B11" s="164"/>
      <c r="C11" s="164"/>
    </row>
    <row r="12" spans="1:3" ht="63">
      <c r="A12" s="136" t="s">
        <v>9</v>
      </c>
      <c r="B12" s="136" t="s">
        <v>10</v>
      </c>
      <c r="C12" s="136" t="s">
        <v>11</v>
      </c>
    </row>
    <row r="13" spans="1:3" ht="15.75">
      <c r="A13" s="136">
        <v>1</v>
      </c>
      <c r="B13" s="136">
        <v>2</v>
      </c>
      <c r="C13" s="136">
        <v>3</v>
      </c>
    </row>
    <row r="14" spans="1:3" ht="15.75">
      <c r="A14" s="136"/>
      <c r="B14" s="136" t="s">
        <v>12</v>
      </c>
      <c r="C14" s="136" t="s">
        <v>13</v>
      </c>
    </row>
    <row r="15" spans="1:9" ht="15.75">
      <c r="A15" s="136">
        <v>1100</v>
      </c>
      <c r="B15" s="165" t="s">
        <v>85</v>
      </c>
      <c r="C15" s="166">
        <v>271.04</v>
      </c>
      <c r="D15" s="158"/>
      <c r="E15" s="159"/>
      <c r="F15" s="160"/>
      <c r="G15" s="160"/>
      <c r="H15" s="160"/>
      <c r="I15" s="52"/>
    </row>
    <row r="16" spans="1:9" ht="28.5" customHeight="1">
      <c r="A16" s="167">
        <v>1200</v>
      </c>
      <c r="B16" s="165" t="s">
        <v>15</v>
      </c>
      <c r="C16" s="166">
        <v>67.76</v>
      </c>
      <c r="D16" s="158"/>
      <c r="E16" s="52"/>
      <c r="F16" s="160"/>
      <c r="G16" s="160"/>
      <c r="H16" s="135"/>
      <c r="I16" s="52"/>
    </row>
    <row r="17" spans="1:9" ht="15.75">
      <c r="A17" s="136">
        <v>2223</v>
      </c>
      <c r="B17" s="150" t="s">
        <v>35</v>
      </c>
      <c r="C17" s="166">
        <v>158.93</v>
      </c>
      <c r="D17" s="158"/>
      <c r="E17" s="52"/>
      <c r="F17" s="160"/>
      <c r="G17" s="160"/>
      <c r="H17" s="52"/>
      <c r="I17" s="52"/>
    </row>
    <row r="18" spans="1:9" ht="15.75">
      <c r="A18" s="136"/>
      <c r="B18" s="136" t="s">
        <v>18</v>
      </c>
      <c r="C18" s="168">
        <f>SUM(C15:C17)</f>
        <v>497.73</v>
      </c>
      <c r="D18" s="158"/>
      <c r="E18" s="52"/>
      <c r="F18" s="160"/>
      <c r="G18" s="160"/>
      <c r="H18" s="161"/>
      <c r="I18" s="52"/>
    </row>
    <row r="19" spans="1:9" ht="15.75">
      <c r="A19" s="136"/>
      <c r="B19" s="136" t="s">
        <v>19</v>
      </c>
      <c r="C19" s="166"/>
      <c r="D19" s="158"/>
      <c r="E19" s="52"/>
      <c r="F19" s="160"/>
      <c r="G19" s="160"/>
      <c r="H19" s="135"/>
      <c r="I19" s="52"/>
    </row>
    <row r="20" spans="1:9" ht="15.75">
      <c r="A20" s="136">
        <v>1100</v>
      </c>
      <c r="B20" s="165" t="s">
        <v>85</v>
      </c>
      <c r="C20" s="166">
        <v>71.39</v>
      </c>
      <c r="D20" s="158"/>
      <c r="E20" s="52"/>
      <c r="F20" s="160"/>
      <c r="G20" s="160"/>
      <c r="H20" s="135"/>
      <c r="I20" s="52"/>
    </row>
    <row r="21" spans="1:9" ht="30" customHeight="1">
      <c r="A21" s="167">
        <v>1200</v>
      </c>
      <c r="B21" s="165" t="s">
        <v>15</v>
      </c>
      <c r="C21" s="166">
        <v>18.15</v>
      </c>
      <c r="D21" s="158"/>
      <c r="E21" s="52"/>
      <c r="F21" s="160"/>
      <c r="G21" s="160"/>
      <c r="H21" s="135"/>
      <c r="I21" s="52"/>
    </row>
    <row r="22" spans="1:9" ht="15.75">
      <c r="A22" s="136">
        <v>2350</v>
      </c>
      <c r="B22" s="165" t="s">
        <v>41</v>
      </c>
      <c r="C22" s="166">
        <v>78.67</v>
      </c>
      <c r="D22" s="158"/>
      <c r="E22" s="52"/>
      <c r="F22" s="52"/>
      <c r="G22" s="52"/>
      <c r="H22" s="52"/>
      <c r="I22" s="52"/>
    </row>
    <row r="23" spans="1:9" ht="15.75">
      <c r="A23" s="136">
        <v>5000</v>
      </c>
      <c r="B23" s="165" t="s">
        <v>104</v>
      </c>
      <c r="C23" s="166">
        <v>43.98</v>
      </c>
      <c r="D23" s="158"/>
      <c r="E23" s="52"/>
      <c r="F23" s="52"/>
      <c r="G23" s="52"/>
      <c r="H23" s="52"/>
      <c r="I23" s="52"/>
    </row>
    <row r="24" spans="1:9" ht="15.75">
      <c r="A24" s="136"/>
      <c r="B24" s="136" t="s">
        <v>24</v>
      </c>
      <c r="C24" s="168">
        <f>SUM(C20:C23)</f>
        <v>212.18999999999997</v>
      </c>
      <c r="D24" s="158"/>
      <c r="E24" s="52"/>
      <c r="F24" s="52"/>
      <c r="G24" s="52"/>
      <c r="H24" s="52"/>
      <c r="I24" s="52"/>
    </row>
    <row r="25" spans="1:9" ht="15" customHeight="1">
      <c r="A25" s="136"/>
      <c r="B25" s="169" t="s">
        <v>25</v>
      </c>
      <c r="C25" s="168">
        <f>SUM(C24+C18)</f>
        <v>709.92</v>
      </c>
      <c r="D25" s="158"/>
      <c r="E25" s="52"/>
      <c r="F25" s="52"/>
      <c r="G25" s="52"/>
      <c r="H25" s="52"/>
      <c r="I25" s="52"/>
    </row>
    <row r="26" spans="1:9" ht="15.75">
      <c r="A26" s="164"/>
      <c r="B26" s="164"/>
      <c r="C26" s="170"/>
      <c r="D26" s="158"/>
      <c r="E26" s="52"/>
      <c r="F26" s="52"/>
      <c r="G26" s="52"/>
      <c r="H26" s="52"/>
      <c r="I26" s="52"/>
    </row>
    <row r="27" spans="1:9" ht="18.75">
      <c r="A27" s="14" t="s">
        <v>90</v>
      </c>
      <c r="B27" s="14"/>
      <c r="C27" s="136">
        <v>816</v>
      </c>
      <c r="D27" s="158"/>
      <c r="E27" s="52"/>
      <c r="F27" s="52"/>
      <c r="G27" s="52"/>
      <c r="H27" s="52"/>
      <c r="I27" s="52"/>
    </row>
    <row r="28" spans="1:9" ht="15.75">
      <c r="A28" s="239" t="s">
        <v>105</v>
      </c>
      <c r="B28" s="239"/>
      <c r="C28" s="168">
        <f>C25/C27</f>
        <v>0.87</v>
      </c>
      <c r="D28" s="158"/>
      <c r="E28" s="52"/>
      <c r="F28" s="52"/>
      <c r="G28" s="52"/>
      <c r="H28" s="52"/>
      <c r="I28" s="52"/>
    </row>
    <row r="29" spans="4:9" ht="15">
      <c r="D29" s="158"/>
      <c r="E29" s="52"/>
      <c r="F29" s="52"/>
      <c r="G29" s="52"/>
      <c r="H29" s="52"/>
      <c r="I29" s="52"/>
    </row>
  </sheetData>
  <sheetProtection/>
  <mergeCells count="3">
    <mergeCell ref="A6:C6"/>
    <mergeCell ref="B9:C9"/>
    <mergeCell ref="A28:B2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&amp;C&amp;"Times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29"/>
  <sheetViews>
    <sheetView view="pageLayout" zoomScale="75" zoomScaleNormal="75" zoomScalePageLayoutView="75" workbookViewId="0" topLeftCell="A16">
      <selection activeCell="B22" sqref="B22"/>
    </sheetView>
  </sheetViews>
  <sheetFormatPr defaultColWidth="8.8515625" defaultRowHeight="12.75"/>
  <cols>
    <col min="1" max="1" width="16.140625" style="156" customWidth="1"/>
    <col min="2" max="2" width="47.140625" style="156" customWidth="1"/>
    <col min="3" max="3" width="28.57421875" style="156" customWidth="1"/>
    <col min="4" max="16384" width="8.8515625" style="156" customWidth="1"/>
  </cols>
  <sheetData>
    <row r="1" ht="15.75">
      <c r="C1" s="130" t="s">
        <v>0</v>
      </c>
    </row>
    <row r="2" spans="2:3" ht="63" customHeight="1">
      <c r="B2" s="162"/>
      <c r="C2" s="171" t="s">
        <v>97</v>
      </c>
    </row>
    <row r="3" ht="12.75">
      <c r="C3" s="131" t="s">
        <v>1</v>
      </c>
    </row>
    <row r="4" ht="12.75">
      <c r="C4" s="157"/>
    </row>
    <row r="5" ht="12.75">
      <c r="C5" s="133" t="s">
        <v>2</v>
      </c>
    </row>
    <row r="6" spans="1:3" ht="15.75">
      <c r="A6" s="235" t="s">
        <v>3</v>
      </c>
      <c r="B6" s="235"/>
      <c r="C6" s="235"/>
    </row>
    <row r="7" spans="1:3" ht="15">
      <c r="A7" s="164"/>
      <c r="B7" s="164"/>
      <c r="C7" s="164"/>
    </row>
    <row r="8" spans="1:3" ht="16.5" customHeight="1">
      <c r="A8" s="14" t="s">
        <v>4</v>
      </c>
      <c r="B8" s="15" t="s">
        <v>99</v>
      </c>
      <c r="C8" s="14"/>
    </row>
    <row r="9" spans="1:3" ht="30" customHeight="1">
      <c r="A9" s="16" t="s">
        <v>6</v>
      </c>
      <c r="B9" s="234" t="s">
        <v>106</v>
      </c>
      <c r="C9" s="234"/>
    </row>
    <row r="10" spans="1:3" ht="15.75">
      <c r="A10" s="14" t="s">
        <v>7</v>
      </c>
      <c r="B10" s="15" t="s">
        <v>92</v>
      </c>
      <c r="C10" s="14"/>
    </row>
    <row r="11" spans="1:3" ht="15">
      <c r="A11" s="164"/>
      <c r="B11" s="164"/>
      <c r="C11" s="164"/>
    </row>
    <row r="12" spans="1:3" ht="44.25" customHeight="1">
      <c r="A12" s="172" t="s">
        <v>9</v>
      </c>
      <c r="B12" s="172" t="s">
        <v>10</v>
      </c>
      <c r="C12" s="136" t="s">
        <v>11</v>
      </c>
    </row>
    <row r="13" spans="1:3" ht="15.75">
      <c r="A13" s="136">
        <v>1</v>
      </c>
      <c r="B13" s="136">
        <v>2</v>
      </c>
      <c r="C13" s="136">
        <v>3</v>
      </c>
    </row>
    <row r="14" spans="1:3" ht="15" customHeight="1">
      <c r="A14" s="136"/>
      <c r="B14" s="136" t="s">
        <v>12</v>
      </c>
      <c r="C14" s="136" t="s">
        <v>13</v>
      </c>
    </row>
    <row r="15" spans="1:9" ht="15" customHeight="1">
      <c r="A15" s="136">
        <v>1100</v>
      </c>
      <c r="B15" s="165" t="s">
        <v>85</v>
      </c>
      <c r="C15" s="166">
        <v>114.95</v>
      </c>
      <c r="D15" s="158"/>
      <c r="E15" s="159"/>
      <c r="F15" s="160"/>
      <c r="G15" s="160"/>
      <c r="H15" s="160"/>
      <c r="I15" s="52"/>
    </row>
    <row r="16" spans="1:9" ht="27" customHeight="1">
      <c r="A16" s="167">
        <v>1200</v>
      </c>
      <c r="B16" s="165" t="s">
        <v>15</v>
      </c>
      <c r="C16" s="166">
        <v>30.25</v>
      </c>
      <c r="D16" s="158"/>
      <c r="E16" s="52"/>
      <c r="F16" s="160"/>
      <c r="G16" s="160"/>
      <c r="H16" s="135"/>
      <c r="I16" s="52"/>
    </row>
    <row r="17" spans="1:9" ht="15" customHeight="1">
      <c r="A17" s="136">
        <v>2223</v>
      </c>
      <c r="B17" s="150" t="s">
        <v>35</v>
      </c>
      <c r="C17" s="166">
        <v>44.77</v>
      </c>
      <c r="D17" s="158"/>
      <c r="E17" s="52"/>
      <c r="F17" s="160"/>
      <c r="G17" s="160"/>
      <c r="H17" s="52"/>
      <c r="I17" s="52"/>
    </row>
    <row r="18" spans="1:9" ht="15" customHeight="1">
      <c r="A18" s="136"/>
      <c r="B18" s="136" t="s">
        <v>18</v>
      </c>
      <c r="C18" s="168">
        <f>SUM(C15:C17)</f>
        <v>189.97</v>
      </c>
      <c r="D18" s="158"/>
      <c r="E18" s="52"/>
      <c r="F18" s="160"/>
      <c r="G18" s="160"/>
      <c r="H18" s="161"/>
      <c r="I18" s="52"/>
    </row>
    <row r="19" spans="1:9" ht="15" customHeight="1">
      <c r="A19" s="136"/>
      <c r="B19" s="136" t="s">
        <v>19</v>
      </c>
      <c r="C19" s="166" t="s">
        <v>13</v>
      </c>
      <c r="D19" s="158"/>
      <c r="E19" s="52"/>
      <c r="F19" s="160"/>
      <c r="G19" s="160"/>
      <c r="H19" s="135"/>
      <c r="I19" s="52"/>
    </row>
    <row r="20" spans="1:9" ht="15" customHeight="1">
      <c r="A20" s="136">
        <v>1100</v>
      </c>
      <c r="B20" s="165" t="s">
        <v>85</v>
      </c>
      <c r="C20" s="166">
        <v>50.82</v>
      </c>
      <c r="D20" s="158"/>
      <c r="E20" s="52"/>
      <c r="F20" s="160"/>
      <c r="G20" s="160"/>
      <c r="H20" s="135"/>
      <c r="I20" s="52"/>
    </row>
    <row r="21" spans="1:9" ht="24" customHeight="1">
      <c r="A21" s="167">
        <v>1200</v>
      </c>
      <c r="B21" s="165" t="s">
        <v>15</v>
      </c>
      <c r="C21" s="166">
        <v>13.31</v>
      </c>
      <c r="D21" s="158"/>
      <c r="E21" s="52"/>
      <c r="F21" s="160"/>
      <c r="G21" s="160"/>
      <c r="H21" s="135"/>
      <c r="I21" s="52"/>
    </row>
    <row r="22" spans="1:9" ht="15" customHeight="1">
      <c r="A22" s="136">
        <v>2350</v>
      </c>
      <c r="B22" s="165" t="s">
        <v>41</v>
      </c>
      <c r="C22" s="166">
        <v>103.1</v>
      </c>
      <c r="D22" s="158"/>
      <c r="E22" s="52"/>
      <c r="F22" s="52"/>
      <c r="G22" s="52"/>
      <c r="H22" s="52"/>
      <c r="I22" s="52"/>
    </row>
    <row r="23" spans="1:9" ht="15" customHeight="1">
      <c r="A23" s="136">
        <v>5000</v>
      </c>
      <c r="B23" s="165" t="s">
        <v>104</v>
      </c>
      <c r="C23" s="166">
        <v>29.04</v>
      </c>
      <c r="D23" s="158"/>
      <c r="E23" s="52"/>
      <c r="F23" s="52"/>
      <c r="G23" s="52"/>
      <c r="H23" s="52"/>
      <c r="I23" s="52"/>
    </row>
    <row r="24" spans="1:9" ht="15" customHeight="1">
      <c r="A24" s="136"/>
      <c r="B24" s="136" t="s">
        <v>24</v>
      </c>
      <c r="C24" s="168">
        <f>SUM(C20:C23)</f>
        <v>196.26999999999998</v>
      </c>
      <c r="D24" s="158"/>
      <c r="E24" s="52"/>
      <c r="F24" s="52"/>
      <c r="G24" s="52"/>
      <c r="H24" s="52"/>
      <c r="I24" s="52"/>
    </row>
    <row r="25" spans="1:9" ht="15" customHeight="1">
      <c r="A25" s="136"/>
      <c r="B25" s="169" t="s">
        <v>25</v>
      </c>
      <c r="C25" s="168">
        <f>SUM(C24+C18)</f>
        <v>386.24</v>
      </c>
      <c r="D25" s="158"/>
      <c r="E25" s="52"/>
      <c r="F25" s="52"/>
      <c r="G25" s="52"/>
      <c r="H25" s="52"/>
      <c r="I25" s="52"/>
    </row>
    <row r="26" spans="1:9" ht="15.75">
      <c r="A26" s="173"/>
      <c r="B26" s="173"/>
      <c r="C26" s="174"/>
      <c r="D26" s="158"/>
      <c r="E26" s="52"/>
      <c r="F26" s="52"/>
      <c r="G26" s="52"/>
      <c r="H26" s="52"/>
      <c r="I26" s="52"/>
    </row>
    <row r="27" spans="1:9" ht="18.75">
      <c r="A27" s="14" t="s">
        <v>90</v>
      </c>
      <c r="B27" s="14"/>
      <c r="C27" s="136">
        <v>284</v>
      </c>
      <c r="D27" s="158"/>
      <c r="E27" s="52"/>
      <c r="F27" s="52"/>
      <c r="G27" s="52"/>
      <c r="H27" s="52"/>
      <c r="I27" s="52"/>
    </row>
    <row r="28" spans="1:9" ht="27.75" customHeight="1">
      <c r="A28" s="239" t="s">
        <v>30</v>
      </c>
      <c r="B28" s="239"/>
      <c r="C28" s="168">
        <f>C25/C27</f>
        <v>1.36</v>
      </c>
      <c r="D28" s="158"/>
      <c r="E28" s="52"/>
      <c r="F28" s="52"/>
      <c r="G28" s="52"/>
      <c r="H28" s="52"/>
      <c r="I28" s="52"/>
    </row>
    <row r="29" spans="4:9" ht="15">
      <c r="D29" s="158"/>
      <c r="E29" s="52"/>
      <c r="F29" s="52"/>
      <c r="G29" s="52"/>
      <c r="H29" s="52"/>
      <c r="I29" s="52"/>
    </row>
  </sheetData>
  <sheetProtection/>
  <mergeCells count="3">
    <mergeCell ref="A6:C6"/>
    <mergeCell ref="B9:C9"/>
    <mergeCell ref="A28:B28"/>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2.xml><?xml version="1.0" encoding="utf-8"?>
<worksheet xmlns="http://schemas.openxmlformats.org/spreadsheetml/2006/main" xmlns:r="http://schemas.openxmlformats.org/officeDocument/2006/relationships">
  <dimension ref="A1:C45"/>
  <sheetViews>
    <sheetView view="pageLayout" zoomScale="75" zoomScaleNormal="75" zoomScalePageLayoutView="75" workbookViewId="0" topLeftCell="A7">
      <selection activeCell="B32" sqref="B32"/>
    </sheetView>
  </sheetViews>
  <sheetFormatPr defaultColWidth="17.7109375" defaultRowHeight="12.75"/>
  <cols>
    <col min="1" max="1" width="17.7109375" style="1" customWidth="1"/>
    <col min="2" max="2" width="49.140625" style="1" customWidth="1"/>
    <col min="3" max="3" width="20.00390625" style="1" customWidth="1"/>
    <col min="4" max="247" width="8.8515625" style="1" customWidth="1"/>
    <col min="248" max="16384" width="17.7109375" style="1" customWidth="1"/>
  </cols>
  <sheetData>
    <row r="1" ht="15.75">
      <c r="C1" s="2" t="s">
        <v>0</v>
      </c>
    </row>
    <row r="2" spans="2:3" ht="48" customHeight="1">
      <c r="B2" s="210" t="s">
        <v>43</v>
      </c>
      <c r="C2" s="210"/>
    </row>
    <row r="3" ht="12.75">
      <c r="C3" s="3" t="s">
        <v>1</v>
      </c>
    </row>
    <row r="4" ht="12.75">
      <c r="C4" s="4"/>
    </row>
    <row r="5" ht="12.75">
      <c r="C5" s="197" t="s">
        <v>2</v>
      </c>
    </row>
    <row r="6" spans="1:3" ht="15.75" customHeight="1">
      <c r="A6" s="214" t="s">
        <v>3</v>
      </c>
      <c r="B6" s="214"/>
      <c r="C6" s="214"/>
    </row>
    <row r="7" spans="1:3" ht="15.75">
      <c r="A7" s="13"/>
      <c r="B7" s="13"/>
      <c r="C7" s="13"/>
    </row>
    <row r="8" spans="1:3" ht="15.75" customHeight="1">
      <c r="A8" s="14" t="s">
        <v>4</v>
      </c>
      <c r="B8" s="15" t="s">
        <v>57</v>
      </c>
      <c r="C8" s="14"/>
    </row>
    <row r="9" spans="1:3" ht="29.25" customHeight="1">
      <c r="A9" s="16" t="s">
        <v>6</v>
      </c>
      <c r="B9" s="212" t="s">
        <v>120</v>
      </c>
      <c r="C9" s="212"/>
    </row>
    <row r="10" spans="1:3" ht="15.75">
      <c r="A10" s="14" t="s">
        <v>7</v>
      </c>
      <c r="B10" s="15" t="s">
        <v>8</v>
      </c>
      <c r="C10" s="14"/>
    </row>
    <row r="11" spans="1:3" ht="15.75">
      <c r="A11" s="13"/>
      <c r="B11" s="13"/>
      <c r="C11" s="25"/>
    </row>
    <row r="12" spans="1:3" ht="75" customHeight="1">
      <c r="A12" s="17" t="s">
        <v>9</v>
      </c>
      <c r="B12" s="17" t="s">
        <v>10</v>
      </c>
      <c r="C12" s="18" t="s">
        <v>11</v>
      </c>
    </row>
    <row r="13" spans="1:3" ht="15.75">
      <c r="A13" s="17">
        <v>1</v>
      </c>
      <c r="B13" s="17">
        <v>2</v>
      </c>
      <c r="C13" s="18">
        <v>3</v>
      </c>
    </row>
    <row r="14" spans="1:3" ht="15" customHeight="1">
      <c r="A14" s="17"/>
      <c r="B14" s="17" t="s">
        <v>12</v>
      </c>
      <c r="C14" s="18" t="s">
        <v>13</v>
      </c>
    </row>
    <row r="15" spans="1:3" ht="12.75" customHeight="1">
      <c r="A15" s="17">
        <v>1100</v>
      </c>
      <c r="B15" s="19" t="s">
        <v>14</v>
      </c>
      <c r="C15" s="23">
        <v>55.43711799999999</v>
      </c>
    </row>
    <row r="16" spans="1:3" ht="37.5" customHeight="1">
      <c r="A16" s="17">
        <v>1200</v>
      </c>
      <c r="B16" s="19" t="s">
        <v>15</v>
      </c>
      <c r="C16" s="23">
        <v>21.162416</v>
      </c>
    </row>
    <row r="17" spans="1:3" ht="15" customHeight="1">
      <c r="A17" s="17">
        <v>2363</v>
      </c>
      <c r="B17" s="19" t="s">
        <v>31</v>
      </c>
      <c r="C17" s="23">
        <v>12.3178</v>
      </c>
    </row>
    <row r="18" spans="1:3" ht="14.25" customHeight="1">
      <c r="A18" s="17"/>
      <c r="B18" s="17" t="s">
        <v>18</v>
      </c>
      <c r="C18" s="21">
        <f>SUM(C15:C17)</f>
        <v>88.917334</v>
      </c>
    </row>
    <row r="19" spans="1:3" ht="15" customHeight="1">
      <c r="A19" s="17"/>
      <c r="B19" s="17" t="s">
        <v>19</v>
      </c>
      <c r="C19" s="23" t="s">
        <v>13</v>
      </c>
    </row>
    <row r="20" spans="1:3" ht="15" customHeight="1">
      <c r="A20" s="17">
        <v>1100</v>
      </c>
      <c r="B20" s="19" t="s">
        <v>14</v>
      </c>
      <c r="C20" s="23">
        <v>3.8942639999999997</v>
      </c>
    </row>
    <row r="21" spans="1:3" ht="27" customHeight="1">
      <c r="A21" s="17">
        <v>1200</v>
      </c>
      <c r="B21" s="19" t="s">
        <v>15</v>
      </c>
      <c r="C21" s="23">
        <v>0.919237</v>
      </c>
    </row>
    <row r="22" spans="1:3" ht="15" customHeight="1">
      <c r="A22" s="17">
        <v>2210</v>
      </c>
      <c r="B22" s="19" t="s">
        <v>32</v>
      </c>
      <c r="C22" s="23">
        <v>0.06267800000000001</v>
      </c>
    </row>
    <row r="23" spans="1:3" ht="15" customHeight="1">
      <c r="A23" s="17">
        <v>2221</v>
      </c>
      <c r="B23" s="19" t="s">
        <v>33</v>
      </c>
      <c r="C23" s="23">
        <v>1.44</v>
      </c>
    </row>
    <row r="24" spans="1:3" ht="18" customHeight="1">
      <c r="A24" s="17">
        <v>2222</v>
      </c>
      <c r="B24" s="19" t="s">
        <v>34</v>
      </c>
      <c r="C24" s="23">
        <v>2.5</v>
      </c>
    </row>
    <row r="25" spans="1:3" ht="19.5" customHeight="1">
      <c r="A25" s="17">
        <v>2223</v>
      </c>
      <c r="B25" s="19" t="s">
        <v>35</v>
      </c>
      <c r="C25" s="23">
        <v>4.8</v>
      </c>
    </row>
    <row r="26" spans="1:3" ht="24.75" customHeight="1">
      <c r="A26" s="17">
        <v>2243</v>
      </c>
      <c r="B26" s="19" t="s">
        <v>36</v>
      </c>
      <c r="C26" s="23">
        <v>0.559988</v>
      </c>
    </row>
    <row r="27" spans="1:3" ht="12.75" customHeight="1">
      <c r="A27" s="17">
        <v>2244</v>
      </c>
      <c r="B27" s="19" t="s">
        <v>37</v>
      </c>
      <c r="C27" s="23">
        <v>0.12</v>
      </c>
    </row>
    <row r="28" spans="1:3" ht="12.75" customHeight="1">
      <c r="A28" s="17">
        <v>2249</v>
      </c>
      <c r="B28" s="19" t="s">
        <v>38</v>
      </c>
      <c r="C28" s="23">
        <v>0.2</v>
      </c>
    </row>
    <row r="29" spans="1:3" ht="12.75" customHeight="1">
      <c r="A29" s="17">
        <v>2311</v>
      </c>
      <c r="B29" s="19" t="s">
        <v>21</v>
      </c>
      <c r="C29" s="23">
        <v>0.06171</v>
      </c>
    </row>
    <row r="30" spans="1:3" ht="12.75" customHeight="1">
      <c r="A30" s="26">
        <v>2312</v>
      </c>
      <c r="B30" s="27" t="s">
        <v>39</v>
      </c>
      <c r="C30" s="40">
        <v>0.21</v>
      </c>
    </row>
    <row r="31" spans="1:3" ht="12.75" customHeight="1">
      <c r="A31" s="26">
        <v>2321</v>
      </c>
      <c r="B31" s="27" t="s">
        <v>40</v>
      </c>
      <c r="C31" s="40">
        <v>0.034727</v>
      </c>
    </row>
    <row r="32" spans="1:3" ht="12.75" customHeight="1">
      <c r="A32" s="26">
        <v>2350</v>
      </c>
      <c r="B32" s="27" t="s">
        <v>41</v>
      </c>
      <c r="C32" s="40">
        <v>1.18</v>
      </c>
    </row>
    <row r="33" spans="1:3" ht="12.75" customHeight="1">
      <c r="A33" s="26">
        <v>2362</v>
      </c>
      <c r="B33" s="27" t="s">
        <v>42</v>
      </c>
      <c r="C33" s="40">
        <v>0.30298400000000003</v>
      </c>
    </row>
    <row r="34" spans="1:3" ht="12.75" customHeight="1">
      <c r="A34" s="17">
        <v>5200</v>
      </c>
      <c r="B34" s="19" t="s">
        <v>23</v>
      </c>
      <c r="C34" s="23">
        <v>1.6</v>
      </c>
    </row>
    <row r="35" spans="1:3" ht="14.25" customHeight="1">
      <c r="A35" s="17"/>
      <c r="B35" s="17" t="s">
        <v>24</v>
      </c>
      <c r="C35" s="21">
        <f>SUM(C20:C34)</f>
        <v>17.885588</v>
      </c>
    </row>
    <row r="36" spans="1:3" ht="15" customHeight="1">
      <c r="A36" s="17"/>
      <c r="B36" s="20" t="s">
        <v>25</v>
      </c>
      <c r="C36" s="21">
        <f>SUM(C18+C35)</f>
        <v>106.802922</v>
      </c>
    </row>
    <row r="37" spans="1:3" ht="15.75">
      <c r="A37" s="13"/>
      <c r="B37" s="13"/>
      <c r="C37" s="22"/>
    </row>
    <row r="38" spans="1:3" ht="15.75">
      <c r="A38" s="13" t="s">
        <v>26</v>
      </c>
      <c r="B38" s="13"/>
      <c r="C38" s="28">
        <v>89</v>
      </c>
    </row>
    <row r="39" spans="1:3" ht="32.25" customHeight="1">
      <c r="A39" s="213" t="s">
        <v>30</v>
      </c>
      <c r="B39" s="213"/>
      <c r="C39" s="21">
        <f>SUM(C36/C38)</f>
        <v>1.200032831460674</v>
      </c>
    </row>
    <row r="40" spans="1:3" ht="12.75">
      <c r="A40" s="10"/>
      <c r="B40" s="10"/>
      <c r="C40" s="10"/>
    </row>
    <row r="41" spans="1:3" ht="45" customHeight="1">
      <c r="A41" s="11"/>
      <c r="B41" s="11"/>
      <c r="C41" s="10"/>
    </row>
    <row r="42" ht="15" customHeight="1">
      <c r="B42" s="12"/>
    </row>
    <row r="43" ht="15" customHeight="1">
      <c r="B43" s="12"/>
    </row>
    <row r="44" spans="1:2" ht="15" customHeight="1">
      <c r="A44" s="8"/>
      <c r="B44" s="8"/>
    </row>
    <row r="45" ht="15">
      <c r="B45" s="8"/>
    </row>
  </sheetData>
  <sheetProtection/>
  <mergeCells count="4">
    <mergeCell ref="B2:C2"/>
    <mergeCell ref="A6:C6"/>
    <mergeCell ref="B9:C9"/>
    <mergeCell ref="A39:B39"/>
  </mergeCells>
  <printOptions/>
  <pageMargins left="0.25" right="0.25" top="0.75" bottom="0.75" header="0.3" footer="0.3"/>
  <pageSetup horizontalDpi="600" verticalDpi="600" orientation="portrait" paperSize="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20.xml><?xml version="1.0" encoding="utf-8"?>
<worksheet xmlns="http://schemas.openxmlformats.org/spreadsheetml/2006/main" xmlns:r="http://schemas.openxmlformats.org/officeDocument/2006/relationships">
  <dimension ref="A1:I32"/>
  <sheetViews>
    <sheetView view="pageLayout" zoomScale="75" zoomScaleNormal="75" zoomScalePageLayoutView="75" workbookViewId="0" topLeftCell="A10">
      <selection activeCell="A33" sqref="A33"/>
    </sheetView>
  </sheetViews>
  <sheetFormatPr defaultColWidth="9.140625" defaultRowHeight="12.75"/>
  <cols>
    <col min="1" max="1" width="18.421875" style="107" customWidth="1"/>
    <col min="2" max="2" width="49.7109375" style="107" customWidth="1"/>
    <col min="3" max="3" width="21.421875" style="107" customWidth="1"/>
    <col min="4" max="218" width="9.140625" style="107" customWidth="1"/>
    <col min="219" max="219" width="15.7109375" style="107" customWidth="1"/>
    <col min="220" max="220" width="37.28125" style="107" customWidth="1"/>
    <col min="221" max="221" width="38.57421875" style="107" customWidth="1"/>
    <col min="222" max="222" width="15.7109375" style="107" customWidth="1"/>
    <col min="223" max="223" width="1.57421875" style="107" customWidth="1"/>
    <col min="224" max="224" width="10.7109375" style="107" customWidth="1"/>
    <col min="225" max="225" width="9.7109375" style="107" customWidth="1"/>
    <col min="226" max="226" width="17.00390625" style="107" customWidth="1"/>
    <col min="227" max="233" width="9.140625" style="107" customWidth="1"/>
    <col min="234" max="234" width="18.421875" style="107" customWidth="1"/>
    <col min="235" max="235" width="49.7109375" style="107" customWidth="1"/>
    <col min="236" max="236" width="21.421875" style="107" customWidth="1"/>
    <col min="237" max="16384" width="9.140625" style="107" customWidth="1"/>
  </cols>
  <sheetData>
    <row r="1" ht="15.75">
      <c r="C1" s="175" t="s">
        <v>0</v>
      </c>
    </row>
    <row r="2" ht="47.25">
      <c r="C2" s="123" t="s">
        <v>91</v>
      </c>
    </row>
    <row r="3" ht="15.75">
      <c r="C3" s="176" t="s">
        <v>1</v>
      </c>
    </row>
    <row r="4" ht="15.75">
      <c r="C4" s="177"/>
    </row>
    <row r="5" ht="15.75">
      <c r="C5" s="178" t="s">
        <v>2</v>
      </c>
    </row>
    <row r="6" spans="1:3" ht="15.75">
      <c r="A6" s="240" t="s">
        <v>79</v>
      </c>
      <c r="B6" s="240"/>
      <c r="C6" s="240"/>
    </row>
    <row r="7" spans="1:3" ht="15.75">
      <c r="A7" s="179"/>
      <c r="B7" s="179"/>
      <c r="C7" s="179"/>
    </row>
    <row r="8" spans="1:2" ht="15.75">
      <c r="A8" s="180" t="s">
        <v>80</v>
      </c>
      <c r="B8" s="15" t="s">
        <v>89</v>
      </c>
    </row>
    <row r="9" spans="1:3" ht="33" customHeight="1">
      <c r="A9" s="182" t="s">
        <v>81</v>
      </c>
      <c r="B9" s="230" t="s">
        <v>122</v>
      </c>
      <c r="C9" s="230"/>
    </row>
    <row r="10" spans="1:2" ht="15.75">
      <c r="A10" s="180" t="s">
        <v>83</v>
      </c>
      <c r="B10" s="181" t="s">
        <v>92</v>
      </c>
    </row>
    <row r="12" spans="1:3" ht="78.75">
      <c r="A12" s="208" t="s">
        <v>9</v>
      </c>
      <c r="B12" s="208" t="s">
        <v>10</v>
      </c>
      <c r="C12" s="208" t="s">
        <v>11</v>
      </c>
    </row>
    <row r="13" spans="1:3" ht="15.75">
      <c r="A13" s="143">
        <v>1</v>
      </c>
      <c r="B13" s="112">
        <v>2</v>
      </c>
      <c r="C13" s="112">
        <v>3</v>
      </c>
    </row>
    <row r="14" spans="1:3" ht="15.75">
      <c r="A14" s="185"/>
      <c r="B14" s="112" t="s">
        <v>12</v>
      </c>
      <c r="C14" s="112" t="s">
        <v>84</v>
      </c>
    </row>
    <row r="15" spans="1:4" ht="15.75">
      <c r="A15" s="146">
        <v>1100</v>
      </c>
      <c r="B15" s="149" t="s">
        <v>85</v>
      </c>
      <c r="C15" s="145">
        <v>4220.0256</v>
      </c>
      <c r="D15" s="183"/>
    </row>
    <row r="16" spans="1:4" ht="31.5">
      <c r="A16" s="146">
        <v>1200</v>
      </c>
      <c r="B16" s="149" t="s">
        <v>86</v>
      </c>
      <c r="C16" s="145">
        <v>995.5008</v>
      </c>
      <c r="D16" s="183"/>
    </row>
    <row r="17" spans="1:4" ht="15.75">
      <c r="A17" s="146">
        <v>2223</v>
      </c>
      <c r="B17" s="149" t="s">
        <v>35</v>
      </c>
      <c r="C17" s="145">
        <v>262.4736</v>
      </c>
      <c r="D17" s="183"/>
    </row>
    <row r="18" spans="1:4" ht="31.5">
      <c r="A18" s="146">
        <v>2243</v>
      </c>
      <c r="B18" s="149" t="s">
        <v>36</v>
      </c>
      <c r="C18" s="145">
        <v>144.592</v>
      </c>
      <c r="D18" s="183"/>
    </row>
    <row r="19" spans="1:4" ht="15.75">
      <c r="A19" s="146">
        <v>2321</v>
      </c>
      <c r="B19" s="149" t="s">
        <v>40</v>
      </c>
      <c r="C19" s="145">
        <v>5090.5804</v>
      </c>
      <c r="D19" s="183"/>
    </row>
    <row r="20" spans="1:4" ht="17.25" customHeight="1">
      <c r="A20" s="147"/>
      <c r="B20" s="112" t="s">
        <v>18</v>
      </c>
      <c r="C20" s="148">
        <f>SUM(C15:C19)</f>
        <v>10713.1724</v>
      </c>
      <c r="D20" s="183"/>
    </row>
    <row r="21" spans="1:4" ht="15.75">
      <c r="A21" s="143"/>
      <c r="B21" s="112" t="s">
        <v>19</v>
      </c>
      <c r="C21" s="145"/>
      <c r="D21" s="183"/>
    </row>
    <row r="22" spans="1:4" ht="15.75">
      <c r="A22" s="146">
        <v>1100</v>
      </c>
      <c r="B22" s="149" t="s">
        <v>85</v>
      </c>
      <c r="C22" s="145">
        <v>8.6464</v>
      </c>
      <c r="D22" s="183"/>
    </row>
    <row r="23" spans="1:4" ht="31.5">
      <c r="A23" s="146">
        <v>1200</v>
      </c>
      <c r="B23" s="149" t="s">
        <v>86</v>
      </c>
      <c r="C23" s="145">
        <v>2.0384</v>
      </c>
      <c r="D23" s="183"/>
    </row>
    <row r="24" spans="1:4" ht="15.75">
      <c r="A24" s="146">
        <v>2311</v>
      </c>
      <c r="B24" s="149" t="s">
        <v>21</v>
      </c>
      <c r="C24" s="145">
        <v>0.1232</v>
      </c>
      <c r="D24" s="183"/>
    </row>
    <row r="25" spans="1:4" ht="15.75">
      <c r="A25" s="146">
        <v>2350</v>
      </c>
      <c r="B25" s="149" t="s">
        <v>41</v>
      </c>
      <c r="C25" s="145">
        <v>72.296</v>
      </c>
      <c r="D25" s="183"/>
    </row>
    <row r="26" spans="1:9" ht="15.75">
      <c r="A26" s="186"/>
      <c r="B26" s="112" t="s">
        <v>24</v>
      </c>
      <c r="C26" s="148">
        <f>SUM(C22:C25)</f>
        <v>83.10400000000001</v>
      </c>
      <c r="D26" s="183"/>
      <c r="F26"/>
      <c r="G26"/>
      <c r="H26"/>
      <c r="I26"/>
    </row>
    <row r="27" spans="1:4" ht="15.75">
      <c r="A27" s="185"/>
      <c r="B27" s="147" t="s">
        <v>88</v>
      </c>
      <c r="C27" s="148">
        <f>C20+C26</f>
        <v>10796.276399999999</v>
      </c>
      <c r="D27" s="183"/>
    </row>
    <row r="28" ht="15.75">
      <c r="D28" s="183"/>
    </row>
    <row r="29" spans="1:4" ht="18.75">
      <c r="A29" s="241" t="s">
        <v>121</v>
      </c>
      <c r="B29" s="242"/>
      <c r="C29" s="145">
        <v>4907.4</v>
      </c>
      <c r="D29" s="183"/>
    </row>
    <row r="30" spans="1:4" ht="30.75" customHeight="1">
      <c r="A30" s="243" t="s">
        <v>67</v>
      </c>
      <c r="B30" s="243"/>
      <c r="C30" s="209">
        <f>C27/4907.4</f>
        <v>2.199999266413987</v>
      </c>
      <c r="D30" s="183"/>
    </row>
    <row r="31" ht="15.75">
      <c r="D31" s="183"/>
    </row>
    <row r="32" ht="15.75">
      <c r="D32" s="183"/>
    </row>
  </sheetData>
  <sheetProtection/>
  <mergeCells count="4">
    <mergeCell ref="A6:C6"/>
    <mergeCell ref="B9:C9"/>
    <mergeCell ref="A29:B29"/>
    <mergeCell ref="A30:B30"/>
  </mergeCells>
  <printOptions/>
  <pageMargins left="0.25" right="0.25" top="0.75" bottom="0.75" header="0.3" footer="0.3"/>
  <pageSetup horizontalDpi="600" verticalDpi="600" orientation="portrait" paperSize="9" r:id="rId1"/>
  <headerFooter>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21.xml><?xml version="1.0" encoding="utf-8"?>
<worksheet xmlns="http://schemas.openxmlformats.org/spreadsheetml/2006/main" xmlns:r="http://schemas.openxmlformats.org/officeDocument/2006/relationships">
  <dimension ref="A1:C33"/>
  <sheetViews>
    <sheetView view="pageLayout" zoomScale="75" zoomScaleNormal="75" zoomScalePageLayoutView="75" workbookViewId="0" topLeftCell="A10">
      <selection activeCell="B25" sqref="B25"/>
    </sheetView>
  </sheetViews>
  <sheetFormatPr defaultColWidth="9.140625" defaultRowHeight="12.75"/>
  <cols>
    <col min="1" max="1" width="18.7109375" style="107" customWidth="1"/>
    <col min="2" max="2" width="43.28125" style="107" customWidth="1"/>
    <col min="3" max="3" width="25.00390625" style="107" customWidth="1"/>
    <col min="4" max="235" width="9.140625" style="107" customWidth="1"/>
    <col min="236" max="236" width="15.7109375" style="107" customWidth="1"/>
    <col min="237" max="237" width="37.28125" style="107" customWidth="1"/>
    <col min="238" max="238" width="38.57421875" style="107" customWidth="1"/>
    <col min="239" max="239" width="15.7109375" style="107" customWidth="1"/>
    <col min="240" max="240" width="1.57421875" style="107" customWidth="1"/>
    <col min="241" max="241" width="10.7109375" style="107" customWidth="1"/>
    <col min="242" max="242" width="9.7109375" style="107" customWidth="1"/>
    <col min="243" max="243" width="17.00390625" style="107" customWidth="1"/>
    <col min="244" max="249" width="9.140625" style="107" customWidth="1"/>
    <col min="250" max="250" width="18.7109375" style="107" customWidth="1"/>
    <col min="251" max="251" width="57.28125" style="107" customWidth="1"/>
    <col min="252" max="252" width="25.00390625" style="107" customWidth="1"/>
    <col min="253" max="16384" width="9.140625" style="107" customWidth="1"/>
  </cols>
  <sheetData>
    <row r="1" ht="15.75">
      <c r="C1" s="175" t="s">
        <v>0</v>
      </c>
    </row>
    <row r="2" ht="47.25">
      <c r="C2" s="123" t="s">
        <v>91</v>
      </c>
    </row>
    <row r="3" ht="15.75">
      <c r="C3" s="176" t="s">
        <v>1</v>
      </c>
    </row>
    <row r="4" ht="15.75">
      <c r="C4" s="177"/>
    </row>
    <row r="5" ht="15.75">
      <c r="C5" s="178" t="s">
        <v>2</v>
      </c>
    </row>
    <row r="6" spans="1:3" ht="15.75">
      <c r="A6" s="240" t="s">
        <v>3</v>
      </c>
      <c r="B6" s="240"/>
      <c r="C6" s="240"/>
    </row>
    <row r="7" spans="1:3" ht="15.75">
      <c r="A7" s="179"/>
      <c r="B7" s="179"/>
      <c r="C7" s="179"/>
    </row>
    <row r="8" spans="1:2" ht="15.75">
      <c r="A8" s="107" t="s">
        <v>80</v>
      </c>
      <c r="B8" s="15" t="s">
        <v>89</v>
      </c>
    </row>
    <row r="9" spans="1:3" ht="33" customHeight="1">
      <c r="A9" s="109" t="s">
        <v>81</v>
      </c>
      <c r="B9" s="230" t="s">
        <v>109</v>
      </c>
      <c r="C9" s="230"/>
    </row>
    <row r="10" spans="1:2" ht="15.75">
      <c r="A10" s="107" t="s">
        <v>83</v>
      </c>
      <c r="B10" s="108" t="s">
        <v>92</v>
      </c>
    </row>
    <row r="11" ht="15.75">
      <c r="B11" s="108"/>
    </row>
    <row r="12" spans="1:3" ht="63">
      <c r="A12" s="184" t="s">
        <v>9</v>
      </c>
      <c r="B12" s="184" t="s">
        <v>10</v>
      </c>
      <c r="C12" s="184" t="s">
        <v>11</v>
      </c>
    </row>
    <row r="13" spans="1:3" ht="15.75">
      <c r="A13" s="143">
        <v>1</v>
      </c>
      <c r="B13" s="112">
        <v>2</v>
      </c>
      <c r="C13" s="112">
        <v>3</v>
      </c>
    </row>
    <row r="14" spans="1:3" ht="15.75">
      <c r="A14" s="185"/>
      <c r="B14" s="112" t="s">
        <v>12</v>
      </c>
      <c r="C14" s="112" t="s">
        <v>84</v>
      </c>
    </row>
    <row r="15" spans="1:3" ht="15.75">
      <c r="A15" s="146">
        <v>1100</v>
      </c>
      <c r="B15" s="149" t="s">
        <v>85</v>
      </c>
      <c r="C15" s="145">
        <v>643.9552</v>
      </c>
    </row>
    <row r="16" spans="1:3" ht="31.5">
      <c r="A16" s="146">
        <v>1200</v>
      </c>
      <c r="B16" s="149" t="s">
        <v>86</v>
      </c>
      <c r="C16" s="145">
        <v>151.9168</v>
      </c>
    </row>
    <row r="17" spans="1:3" ht="15.75">
      <c r="A17" s="146">
        <v>2223</v>
      </c>
      <c r="B17" s="149" t="s">
        <v>35</v>
      </c>
      <c r="C17" s="145">
        <v>77.1792</v>
      </c>
    </row>
    <row r="18" spans="1:3" ht="31.5">
      <c r="A18" s="146">
        <v>2243</v>
      </c>
      <c r="B18" s="149" t="s">
        <v>36</v>
      </c>
      <c r="C18" s="145">
        <v>44.128</v>
      </c>
    </row>
    <row r="19" spans="1:3" ht="15.75">
      <c r="A19" s="146">
        <v>2321</v>
      </c>
      <c r="B19" s="149" t="s">
        <v>40</v>
      </c>
      <c r="C19" s="145">
        <v>771.9324</v>
      </c>
    </row>
    <row r="20" spans="1:3" ht="20.25" customHeight="1">
      <c r="A20" s="147"/>
      <c r="B20" s="112" t="s">
        <v>18</v>
      </c>
      <c r="C20" s="148">
        <f>SUM(C15:C19)</f>
        <v>1689.1116000000002</v>
      </c>
    </row>
    <row r="21" spans="1:3" ht="15.75">
      <c r="A21" s="143"/>
      <c r="B21" s="112" t="s">
        <v>19</v>
      </c>
      <c r="C21" s="145"/>
    </row>
    <row r="22" spans="1:3" ht="15.75">
      <c r="A22" s="146">
        <v>1100</v>
      </c>
      <c r="B22" s="149" t="s">
        <v>85</v>
      </c>
      <c r="C22" s="145">
        <v>8.6464</v>
      </c>
    </row>
    <row r="23" spans="1:3" ht="31.5">
      <c r="A23" s="146">
        <v>1200</v>
      </c>
      <c r="B23" s="149" t="s">
        <v>86</v>
      </c>
      <c r="C23" s="145">
        <v>2.0384</v>
      </c>
    </row>
    <row r="24" spans="1:3" ht="15.75">
      <c r="A24" s="146">
        <v>2311</v>
      </c>
      <c r="B24" s="149" t="s">
        <v>21</v>
      </c>
      <c r="C24" s="145">
        <v>0.1232</v>
      </c>
    </row>
    <row r="25" spans="1:3" ht="15.75">
      <c r="A25" s="146">
        <v>2350</v>
      </c>
      <c r="B25" s="149" t="s">
        <v>41</v>
      </c>
      <c r="C25" s="145">
        <v>22.064</v>
      </c>
    </row>
    <row r="26" spans="1:3" ht="15.75">
      <c r="A26" s="186"/>
      <c r="B26" s="112" t="s">
        <v>24</v>
      </c>
      <c r="C26" s="148">
        <f>SUM(C22:C25)</f>
        <v>32.872</v>
      </c>
    </row>
    <row r="27" spans="1:3" ht="15.75">
      <c r="A27" s="185"/>
      <c r="B27" s="147" t="s">
        <v>88</v>
      </c>
      <c r="C27" s="148">
        <f>C20+C26</f>
        <v>1721.9836000000003</v>
      </c>
    </row>
    <row r="28" ht="15.75">
      <c r="C28" s="187"/>
    </row>
    <row r="29" spans="1:3" ht="18.75">
      <c r="A29" s="246" t="s">
        <v>90</v>
      </c>
      <c r="B29" s="247"/>
      <c r="C29" s="145">
        <v>481</v>
      </c>
    </row>
    <row r="30" spans="1:3" ht="33" customHeight="1">
      <c r="A30" s="243" t="s">
        <v>67</v>
      </c>
      <c r="B30" s="243"/>
      <c r="C30" s="205">
        <f>C27/481</f>
        <v>3.580007484407485</v>
      </c>
    </row>
    <row r="31" spans="1:3" ht="15.75">
      <c r="A31" s="180"/>
      <c r="B31" s="180"/>
      <c r="C31" s="180"/>
    </row>
    <row r="32" spans="1:2" ht="15.75">
      <c r="A32" s="244"/>
      <c r="B32" s="245"/>
    </row>
    <row r="33" spans="1:3" ht="15.75">
      <c r="A33" s="180"/>
      <c r="B33" s="180"/>
      <c r="C33" s="180"/>
    </row>
  </sheetData>
  <sheetProtection/>
  <mergeCells count="5">
    <mergeCell ref="A32:B32"/>
    <mergeCell ref="A6:C6"/>
    <mergeCell ref="B9:C9"/>
    <mergeCell ref="A29:B29"/>
    <mergeCell ref="A30:B30"/>
  </mergeCells>
  <printOptions/>
  <pageMargins left="0.25" right="0.25" top="0.75" bottom="0.75" header="0.3" footer="0.3"/>
  <pageSetup horizontalDpi="600" verticalDpi="600" orientation="portrait" paperSize="9" r:id="rId1"/>
  <headerFooter>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7"/>
  <sheetViews>
    <sheetView view="pageLayout" zoomScale="80" zoomScaleNormal="75" zoomScalePageLayoutView="80" workbookViewId="0" topLeftCell="A13">
      <selection activeCell="B33" sqref="B33"/>
    </sheetView>
  </sheetViews>
  <sheetFormatPr defaultColWidth="8.8515625" defaultRowHeight="12.75"/>
  <cols>
    <col min="1" max="1" width="17.7109375" style="1" customWidth="1"/>
    <col min="2" max="2" width="49.140625" style="1" customWidth="1"/>
    <col min="3" max="3" width="21.28125" style="24" customWidth="1"/>
    <col min="4" max="7" width="8.8515625" style="1" customWidth="1"/>
    <col min="8" max="8" width="9.8515625" style="1" bestFit="1" customWidth="1"/>
    <col min="9" max="16384" width="8.8515625" style="1" customWidth="1"/>
  </cols>
  <sheetData>
    <row r="1" ht="15.75">
      <c r="C1" s="29" t="s">
        <v>0</v>
      </c>
    </row>
    <row r="2" spans="2:3" ht="75" customHeight="1">
      <c r="B2" s="210" t="s">
        <v>50</v>
      </c>
      <c r="C2" s="210"/>
    </row>
    <row r="3" ht="12.75">
      <c r="C3" s="30" t="s">
        <v>1</v>
      </c>
    </row>
    <row r="4" ht="12.75">
      <c r="C4" s="31"/>
    </row>
    <row r="5" ht="12.75">
      <c r="C5" s="199" t="s">
        <v>2</v>
      </c>
    </row>
    <row r="6" spans="1:3" ht="15.75" customHeight="1">
      <c r="A6" s="214" t="s">
        <v>3</v>
      </c>
      <c r="B6" s="214"/>
      <c r="C6" s="214"/>
    </row>
    <row r="7" spans="1:3" ht="15.75">
      <c r="A7" s="13"/>
      <c r="B7" s="13"/>
      <c r="C7" s="32"/>
    </row>
    <row r="8" spans="1:3" ht="29.25" customHeight="1">
      <c r="A8" s="14" t="s">
        <v>4</v>
      </c>
      <c r="B8" s="216" t="s">
        <v>56</v>
      </c>
      <c r="C8" s="216"/>
    </row>
    <row r="9" spans="1:3" ht="29.25" customHeight="1">
      <c r="A9" s="16" t="s">
        <v>6</v>
      </c>
      <c r="B9" s="215" t="s">
        <v>119</v>
      </c>
      <c r="C9" s="215"/>
    </row>
    <row r="10" spans="1:3" ht="15.75">
      <c r="A10" s="14" t="s">
        <v>7</v>
      </c>
      <c r="B10" s="15" t="s">
        <v>44</v>
      </c>
      <c r="C10" s="33"/>
    </row>
    <row r="11" spans="1:3" ht="15.75">
      <c r="A11" s="13"/>
      <c r="B11" s="13"/>
      <c r="C11" s="34"/>
    </row>
    <row r="12" spans="1:3" ht="75" customHeight="1">
      <c r="A12" s="17" t="s">
        <v>9</v>
      </c>
      <c r="B12" s="17" t="s">
        <v>10</v>
      </c>
      <c r="C12" s="23" t="s">
        <v>11</v>
      </c>
    </row>
    <row r="13" spans="1:3" ht="15.75">
      <c r="A13" s="17">
        <v>1</v>
      </c>
      <c r="B13" s="17">
        <v>2</v>
      </c>
      <c r="C13" s="35">
        <v>3</v>
      </c>
    </row>
    <row r="14" spans="1:3" ht="15" customHeight="1">
      <c r="A14" s="18"/>
      <c r="B14" s="18" t="s">
        <v>12</v>
      </c>
      <c r="C14" s="23" t="s">
        <v>13</v>
      </c>
    </row>
    <row r="15" spans="1:3" ht="12.75" customHeight="1">
      <c r="A15" s="18">
        <v>1100</v>
      </c>
      <c r="B15" s="41" t="s">
        <v>14</v>
      </c>
      <c r="C15" s="38">
        <v>31063.394199999995</v>
      </c>
    </row>
    <row r="16" spans="1:3" ht="30" customHeight="1">
      <c r="A16" s="18">
        <v>1200</v>
      </c>
      <c r="B16" s="41" t="s">
        <v>15</v>
      </c>
      <c r="C16" s="38">
        <v>6514.1611</v>
      </c>
    </row>
    <row r="17" spans="1:3" ht="15" customHeight="1">
      <c r="A17" s="18">
        <v>2363</v>
      </c>
      <c r="B17" s="41" t="s">
        <v>31</v>
      </c>
      <c r="C17" s="38">
        <v>93640.0897</v>
      </c>
    </row>
    <row r="18" spans="1:3" ht="14.25" customHeight="1">
      <c r="A18" s="18"/>
      <c r="B18" s="18" t="s">
        <v>18</v>
      </c>
      <c r="C18" s="37">
        <f>SUM(C15:C17)</f>
        <v>131217.645</v>
      </c>
    </row>
    <row r="19" spans="1:3" ht="15" customHeight="1">
      <c r="A19" s="18"/>
      <c r="B19" s="18" t="s">
        <v>19</v>
      </c>
      <c r="C19" s="38" t="s">
        <v>13</v>
      </c>
    </row>
    <row r="20" spans="1:3" ht="15" customHeight="1">
      <c r="A20" s="18">
        <v>1100</v>
      </c>
      <c r="B20" s="41" t="s">
        <v>14</v>
      </c>
      <c r="C20" s="38">
        <v>5283.2347</v>
      </c>
    </row>
    <row r="21" spans="1:3" ht="43.5" customHeight="1">
      <c r="A21" s="18">
        <v>1200</v>
      </c>
      <c r="B21" s="41" t="s">
        <v>15</v>
      </c>
      <c r="C21" s="38">
        <v>1325.3785</v>
      </c>
    </row>
    <row r="22" spans="1:3" ht="26.25" customHeight="1">
      <c r="A22" s="18">
        <v>2210</v>
      </c>
      <c r="B22" s="42" t="s">
        <v>32</v>
      </c>
      <c r="C22" s="39">
        <v>92.8952</v>
      </c>
    </row>
    <row r="23" spans="1:3" ht="26.25" customHeight="1">
      <c r="A23" s="18">
        <v>2221</v>
      </c>
      <c r="B23" s="42" t="s">
        <v>33</v>
      </c>
      <c r="C23" s="39">
        <v>555.319</v>
      </c>
    </row>
    <row r="24" spans="1:3" ht="18" customHeight="1">
      <c r="A24" s="18">
        <v>2222</v>
      </c>
      <c r="B24" s="42" t="s">
        <v>34</v>
      </c>
      <c r="C24" s="39">
        <v>1609.829</v>
      </c>
    </row>
    <row r="25" spans="1:3" ht="19.5" customHeight="1">
      <c r="A25" s="18">
        <v>2223</v>
      </c>
      <c r="B25" s="42" t="s">
        <v>35</v>
      </c>
      <c r="C25" s="39">
        <v>3099.83</v>
      </c>
    </row>
    <row r="26" spans="1:3" ht="45" customHeight="1">
      <c r="A26" s="18">
        <v>2224</v>
      </c>
      <c r="B26" s="43" t="s">
        <v>45</v>
      </c>
      <c r="C26" s="39">
        <v>422.3075</v>
      </c>
    </row>
    <row r="27" spans="1:3" ht="24.75" customHeight="1">
      <c r="A27" s="18">
        <v>2235</v>
      </c>
      <c r="B27" s="42" t="s">
        <v>46</v>
      </c>
      <c r="C27" s="39">
        <v>7.986</v>
      </c>
    </row>
    <row r="28" spans="1:3" ht="24.75" customHeight="1">
      <c r="A28" s="18">
        <v>2243</v>
      </c>
      <c r="B28" s="42" t="s">
        <v>36</v>
      </c>
      <c r="C28" s="39">
        <v>485.1259</v>
      </c>
    </row>
    <row r="29" spans="1:3" ht="20.25" customHeight="1">
      <c r="A29" s="18">
        <v>2244</v>
      </c>
      <c r="B29" s="42" t="s">
        <v>37</v>
      </c>
      <c r="C29" s="39"/>
    </row>
    <row r="30" spans="1:3" ht="31.5">
      <c r="A30" s="18">
        <v>2249</v>
      </c>
      <c r="B30" s="43" t="s">
        <v>38</v>
      </c>
      <c r="C30" s="39">
        <v>34.13</v>
      </c>
    </row>
    <row r="31" spans="1:3" ht="15.75">
      <c r="A31" s="18">
        <v>2251</v>
      </c>
      <c r="B31" s="43" t="s">
        <v>47</v>
      </c>
      <c r="C31" s="39">
        <v>38.0424</v>
      </c>
    </row>
    <row r="32" spans="1:3" ht="15.75">
      <c r="A32" s="22">
        <v>2279</v>
      </c>
      <c r="B32" s="36" t="s">
        <v>48</v>
      </c>
      <c r="C32" s="39">
        <v>57.6444</v>
      </c>
    </row>
    <row r="33" spans="1:3" ht="15.75">
      <c r="A33" s="18">
        <v>2311</v>
      </c>
      <c r="B33" s="43" t="s">
        <v>21</v>
      </c>
      <c r="C33" s="39">
        <v>55.095699999999994</v>
      </c>
    </row>
    <row r="34" spans="1:3" ht="15.75">
      <c r="A34" s="18">
        <v>2312</v>
      </c>
      <c r="B34" s="43" t="s">
        <v>39</v>
      </c>
      <c r="C34" s="39">
        <v>280.26</v>
      </c>
    </row>
    <row r="35" spans="1:3" ht="15.75">
      <c r="A35" s="18">
        <v>2321</v>
      </c>
      <c r="B35" s="43" t="s">
        <v>40</v>
      </c>
      <c r="C35" s="39">
        <v>747.0134</v>
      </c>
    </row>
    <row r="36" spans="1:3" ht="12.75" customHeight="1">
      <c r="A36" s="18">
        <v>2350</v>
      </c>
      <c r="B36" s="42" t="s">
        <v>41</v>
      </c>
      <c r="C36" s="39">
        <v>954.0115</v>
      </c>
    </row>
    <row r="37" spans="1:3" ht="15.75">
      <c r="A37" s="18">
        <v>2362</v>
      </c>
      <c r="B37" s="43" t="s">
        <v>42</v>
      </c>
      <c r="C37" s="39">
        <v>713.3348</v>
      </c>
    </row>
    <row r="38" spans="1:3" ht="12.75" customHeight="1">
      <c r="A38" s="18">
        <v>5200</v>
      </c>
      <c r="B38" s="42" t="s">
        <v>23</v>
      </c>
      <c r="C38" s="39">
        <v>996.0131</v>
      </c>
    </row>
    <row r="39" spans="1:3" ht="14.25" customHeight="1">
      <c r="A39" s="18"/>
      <c r="B39" s="18" t="s">
        <v>24</v>
      </c>
      <c r="C39" s="37">
        <f>SUM(C20:C38)</f>
        <v>16757.4511</v>
      </c>
    </row>
    <row r="40" spans="1:8" ht="15" customHeight="1">
      <c r="A40" s="18"/>
      <c r="B40" s="44" t="s">
        <v>25</v>
      </c>
      <c r="C40" s="37">
        <f>SUM(C18+C39)</f>
        <v>147975.0961</v>
      </c>
      <c r="H40" s="24"/>
    </row>
    <row r="41" spans="1:3" ht="15.75">
      <c r="A41" s="13"/>
      <c r="B41" s="13"/>
      <c r="C41" s="45"/>
    </row>
    <row r="42" spans="1:3" ht="15.75">
      <c r="A42" s="13" t="s">
        <v>49</v>
      </c>
      <c r="B42" s="13"/>
      <c r="C42" s="80">
        <v>91910</v>
      </c>
    </row>
    <row r="43" spans="1:3" ht="32.25" customHeight="1">
      <c r="A43" s="213" t="s">
        <v>30</v>
      </c>
      <c r="B43" s="213"/>
      <c r="C43" s="21">
        <f>SUM(C40/C42)</f>
        <v>1.6099999575671853</v>
      </c>
    </row>
    <row r="44" ht="15" customHeight="1">
      <c r="B44" s="12"/>
    </row>
    <row r="45" ht="15" customHeight="1">
      <c r="B45" s="12"/>
    </row>
    <row r="46" spans="1:2" ht="15" customHeight="1">
      <c r="A46" s="8"/>
      <c r="B46" s="8"/>
    </row>
    <row r="47" ht="15">
      <c r="B47" s="8"/>
    </row>
  </sheetData>
  <sheetProtection/>
  <mergeCells count="5">
    <mergeCell ref="B2:C2"/>
    <mergeCell ref="A6:C6"/>
    <mergeCell ref="B9:C9"/>
    <mergeCell ref="A43:B43"/>
    <mergeCell ref="B8:C8"/>
  </mergeCells>
  <printOptions/>
  <pageMargins left="0.25" right="0.25" top="0.75" bottom="0.75" header="0.3" footer="0.3"/>
  <pageSetup fitToHeight="1" fitToWidth="1" horizontalDpi="600" verticalDpi="600" orientation="portrait" paperSize="9" scale="7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8"/>
  <sheetViews>
    <sheetView view="pageLayout" zoomScale="75" zoomScaleNormal="75" zoomScalePageLayoutView="75" workbookViewId="0" topLeftCell="A16">
      <selection activeCell="B31" sqref="B31"/>
    </sheetView>
  </sheetViews>
  <sheetFormatPr defaultColWidth="8.8515625" defaultRowHeight="12.75"/>
  <cols>
    <col min="1" max="1" width="17.7109375" style="46" customWidth="1"/>
    <col min="2" max="2" width="49.140625" style="46" customWidth="1"/>
    <col min="3" max="3" width="23.7109375" style="46" customWidth="1"/>
    <col min="4" max="4" width="8.8515625" style="46" customWidth="1"/>
    <col min="5" max="5" width="11.28125" style="46" customWidth="1"/>
    <col min="6" max="16384" width="8.8515625" style="46" customWidth="1"/>
  </cols>
  <sheetData>
    <row r="1" ht="15.75">
      <c r="C1" s="47" t="s">
        <v>0</v>
      </c>
    </row>
    <row r="2" spans="2:3" ht="70.5" customHeight="1">
      <c r="B2" s="210" t="s">
        <v>52</v>
      </c>
      <c r="C2" s="210"/>
    </row>
    <row r="3" ht="12.75">
      <c r="C3" s="48" t="s">
        <v>1</v>
      </c>
    </row>
    <row r="4" ht="12.75">
      <c r="C4" s="49"/>
    </row>
    <row r="5" ht="12.75">
      <c r="C5" s="200" t="s">
        <v>2</v>
      </c>
    </row>
    <row r="6" spans="1:3" ht="15.75" customHeight="1">
      <c r="A6" s="217" t="s">
        <v>3</v>
      </c>
      <c r="B6" s="217"/>
      <c r="C6" s="217"/>
    </row>
    <row r="7" spans="1:3" ht="15.75">
      <c r="A7" s="68"/>
      <c r="B7" s="68"/>
      <c r="C7" s="68"/>
    </row>
    <row r="8" spans="1:3" ht="15.75">
      <c r="A8" s="14" t="s">
        <v>4</v>
      </c>
      <c r="B8" s="216" t="s">
        <v>54</v>
      </c>
      <c r="C8" s="216"/>
    </row>
    <row r="9" spans="1:3" ht="29.25" customHeight="1">
      <c r="A9" s="16" t="s">
        <v>6</v>
      </c>
      <c r="B9" s="212" t="s">
        <v>118</v>
      </c>
      <c r="C9" s="212"/>
    </row>
    <row r="10" spans="1:3" ht="15.75">
      <c r="A10" s="14" t="s">
        <v>7</v>
      </c>
      <c r="B10" s="15" t="s">
        <v>8</v>
      </c>
      <c r="C10" s="14"/>
    </row>
    <row r="11" spans="1:3" ht="15.75">
      <c r="A11" s="68"/>
      <c r="B11" s="68"/>
      <c r="C11" s="51"/>
    </row>
    <row r="12" spans="1:3" ht="63">
      <c r="A12" s="60" t="s">
        <v>9</v>
      </c>
      <c r="B12" s="60" t="s">
        <v>10</v>
      </c>
      <c r="C12" s="61" t="s">
        <v>11</v>
      </c>
    </row>
    <row r="13" spans="1:3" ht="15.75">
      <c r="A13" s="60">
        <v>1</v>
      </c>
      <c r="B13" s="60">
        <v>2</v>
      </c>
      <c r="C13" s="61">
        <v>3</v>
      </c>
    </row>
    <row r="14" spans="1:3" ht="15" customHeight="1">
      <c r="A14" s="60"/>
      <c r="B14" s="60" t="s">
        <v>12</v>
      </c>
      <c r="C14" s="61" t="s">
        <v>13</v>
      </c>
    </row>
    <row r="15" spans="1:3" ht="12.75" customHeight="1">
      <c r="A15" s="60">
        <v>1100</v>
      </c>
      <c r="B15" s="62" t="s">
        <v>14</v>
      </c>
      <c r="C15" s="76">
        <v>308.2446</v>
      </c>
    </row>
    <row r="16" spans="1:3" ht="31.5">
      <c r="A16" s="60">
        <v>1200</v>
      </c>
      <c r="B16" s="62" t="s">
        <v>15</v>
      </c>
      <c r="C16" s="76">
        <v>85.4013</v>
      </c>
    </row>
    <row r="17" spans="1:3" ht="15" customHeight="1">
      <c r="A17" s="60">
        <v>2363</v>
      </c>
      <c r="B17" s="62" t="s">
        <v>31</v>
      </c>
      <c r="C17" s="76">
        <v>623.3798999999999</v>
      </c>
    </row>
    <row r="18" spans="1:3" ht="14.25" customHeight="1">
      <c r="A18" s="60"/>
      <c r="B18" s="60" t="s">
        <v>18</v>
      </c>
      <c r="C18" s="77">
        <f>SUM(C15:C17)</f>
        <v>1017.0257999999999</v>
      </c>
    </row>
    <row r="19" spans="1:3" ht="15" customHeight="1">
      <c r="A19" s="60"/>
      <c r="B19" s="60" t="s">
        <v>19</v>
      </c>
      <c r="C19" s="76" t="s">
        <v>13</v>
      </c>
    </row>
    <row r="20" spans="1:3" ht="15" customHeight="1">
      <c r="A20" s="60">
        <v>1100</v>
      </c>
      <c r="B20" s="62" t="s">
        <v>14</v>
      </c>
      <c r="C20" s="76">
        <v>3.9427000000000003</v>
      </c>
    </row>
    <row r="21" spans="1:3" ht="26.25" customHeight="1">
      <c r="A21" s="60">
        <v>1200</v>
      </c>
      <c r="B21" s="62" t="s">
        <v>15</v>
      </c>
      <c r="C21" s="76">
        <v>0.9313</v>
      </c>
    </row>
    <row r="22" spans="1:3" ht="15" customHeight="1">
      <c r="A22" s="60">
        <v>2210</v>
      </c>
      <c r="B22" s="62" t="s">
        <v>32</v>
      </c>
      <c r="C22" s="76">
        <v>0.0627</v>
      </c>
    </row>
    <row r="23" spans="1:3" ht="15" customHeight="1">
      <c r="A23" s="60">
        <v>2221</v>
      </c>
      <c r="B23" s="62" t="s">
        <v>33</v>
      </c>
      <c r="C23" s="76">
        <v>1.2290999999999999</v>
      </c>
    </row>
    <row r="24" spans="1:3" ht="18" customHeight="1">
      <c r="A24" s="60">
        <v>2222</v>
      </c>
      <c r="B24" s="62" t="s">
        <v>34</v>
      </c>
      <c r="C24" s="76">
        <v>8.8123</v>
      </c>
    </row>
    <row r="25" spans="1:3" ht="19.5" customHeight="1">
      <c r="A25" s="60">
        <v>2223</v>
      </c>
      <c r="B25" s="62" t="s">
        <v>35</v>
      </c>
      <c r="C25" s="76">
        <v>45.7592</v>
      </c>
    </row>
    <row r="26" spans="1:3" ht="44.25" customHeight="1">
      <c r="A26" s="60">
        <v>2224</v>
      </c>
      <c r="B26" s="62" t="s">
        <v>51</v>
      </c>
      <c r="C26" s="76">
        <v>2.4314</v>
      </c>
    </row>
    <row r="27" spans="1:3" ht="32.25" customHeight="1">
      <c r="A27" s="60">
        <v>2235</v>
      </c>
      <c r="B27" s="62" t="s">
        <v>46</v>
      </c>
      <c r="C27" s="76">
        <v>0.363</v>
      </c>
    </row>
    <row r="28" spans="1:3" ht="28.5" customHeight="1">
      <c r="A28" s="60">
        <v>2243</v>
      </c>
      <c r="B28" s="62" t="s">
        <v>36</v>
      </c>
      <c r="C28" s="76">
        <v>1.3344</v>
      </c>
    </row>
    <row r="29" spans="1:3" ht="12.75" customHeight="1">
      <c r="A29" s="60">
        <v>2244</v>
      </c>
      <c r="B29" s="62" t="s">
        <v>37</v>
      </c>
      <c r="C29" s="76">
        <v>0.12669999999999998</v>
      </c>
    </row>
    <row r="30" spans="1:3" ht="12.75" customHeight="1">
      <c r="A30" s="60">
        <v>2249</v>
      </c>
      <c r="B30" s="62" t="s">
        <v>38</v>
      </c>
      <c r="C30" s="76">
        <v>0.18159999999999998</v>
      </c>
    </row>
    <row r="31" spans="1:3" ht="12.75" customHeight="1">
      <c r="A31" s="60">
        <v>2251</v>
      </c>
      <c r="B31" s="62" t="s">
        <v>47</v>
      </c>
      <c r="C31" s="76">
        <v>1.5488</v>
      </c>
    </row>
    <row r="32" spans="1:3" ht="12.75" customHeight="1">
      <c r="A32" s="60">
        <v>2279</v>
      </c>
      <c r="B32" s="62" t="s">
        <v>48</v>
      </c>
      <c r="C32" s="76">
        <v>1.1737</v>
      </c>
    </row>
    <row r="33" spans="1:3" ht="12.75" customHeight="1">
      <c r="A33" s="60">
        <v>2311</v>
      </c>
      <c r="B33" s="62" t="s">
        <v>21</v>
      </c>
      <c r="C33" s="76">
        <v>0.0496</v>
      </c>
    </row>
    <row r="34" spans="1:3" ht="12.75" customHeight="1">
      <c r="A34" s="60">
        <v>2312</v>
      </c>
      <c r="B34" s="63" t="s">
        <v>39</v>
      </c>
      <c r="C34" s="76">
        <v>0.1936</v>
      </c>
    </row>
    <row r="35" spans="1:3" ht="12.75" customHeight="1">
      <c r="A35" s="64">
        <v>2321</v>
      </c>
      <c r="B35" s="65" t="s">
        <v>40</v>
      </c>
      <c r="C35" s="79">
        <v>8.190100000000001</v>
      </c>
    </row>
    <row r="36" spans="1:3" ht="12.75" customHeight="1">
      <c r="A36" s="64">
        <v>2350</v>
      </c>
      <c r="B36" s="65" t="s">
        <v>41</v>
      </c>
      <c r="C36" s="79">
        <v>5.536</v>
      </c>
    </row>
    <row r="37" spans="1:3" ht="14.25" customHeight="1">
      <c r="A37" s="64">
        <v>2362</v>
      </c>
      <c r="B37" s="65" t="s">
        <v>42</v>
      </c>
      <c r="C37" s="79">
        <v>4.3444</v>
      </c>
    </row>
    <row r="38" spans="1:3" ht="15" customHeight="1">
      <c r="A38" s="60">
        <v>5200</v>
      </c>
      <c r="B38" s="62" t="s">
        <v>23</v>
      </c>
      <c r="C38" s="76">
        <v>2.0441000000000003</v>
      </c>
    </row>
    <row r="39" spans="1:5" ht="15.75">
      <c r="A39" s="60"/>
      <c r="B39" s="60" t="s">
        <v>24</v>
      </c>
      <c r="C39" s="77">
        <f>SUM(C20:C38)</f>
        <v>88.2547</v>
      </c>
      <c r="D39" s="54"/>
      <c r="E39" s="54"/>
    </row>
    <row r="40" spans="1:5" ht="15.75">
      <c r="A40" s="60"/>
      <c r="B40" s="66" t="s">
        <v>25</v>
      </c>
      <c r="C40" s="77">
        <f>SUM(C18+C39)</f>
        <v>1105.2804999999998</v>
      </c>
      <c r="D40" s="54"/>
      <c r="E40" s="54"/>
    </row>
    <row r="41" spans="1:3" ht="32.25" customHeight="1">
      <c r="A41" s="68"/>
      <c r="B41" s="68"/>
      <c r="C41" s="69"/>
    </row>
    <row r="42" spans="1:3" ht="15.75">
      <c r="A42" s="68" t="s">
        <v>26</v>
      </c>
      <c r="B42" s="68"/>
      <c r="C42" s="61">
        <v>704</v>
      </c>
    </row>
    <row r="43" spans="1:3" ht="31.5" customHeight="1">
      <c r="A43" s="218" t="s">
        <v>30</v>
      </c>
      <c r="B43" s="218"/>
      <c r="C43" s="67">
        <f>SUM(C40/C42)</f>
        <v>1.5700007102272726</v>
      </c>
    </row>
    <row r="44" spans="1:3" ht="45" customHeight="1">
      <c r="A44" s="57"/>
      <c r="B44" s="57"/>
      <c r="C44" s="55"/>
    </row>
    <row r="45" ht="15" customHeight="1">
      <c r="B45" s="58"/>
    </row>
    <row r="46" ht="15" customHeight="1">
      <c r="B46" s="58"/>
    </row>
    <row r="47" spans="1:2" ht="15" customHeight="1">
      <c r="A47" s="59"/>
      <c r="B47" s="59"/>
    </row>
    <row r="48" ht="15">
      <c r="B48" s="59"/>
    </row>
  </sheetData>
  <sheetProtection/>
  <mergeCells count="5">
    <mergeCell ref="B2:C2"/>
    <mergeCell ref="A6:C6"/>
    <mergeCell ref="B9:C9"/>
    <mergeCell ref="A43:B43"/>
    <mergeCell ref="B8:C8"/>
  </mergeCells>
  <printOptions/>
  <pageMargins left="0.25" right="0.25" top="0.75" bottom="0.75" header="0.3" footer="0.3"/>
  <pageSetup fitToHeight="1" fitToWidth="1" horizontalDpi="600" verticalDpi="600" orientation="portrait" paperSize="9" scale="86"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3"/>
  <sheetViews>
    <sheetView view="pageLayout" zoomScale="75" zoomScaleNormal="75" zoomScalePageLayoutView="75" workbookViewId="0" topLeftCell="A10">
      <selection activeCell="B35" sqref="B35"/>
    </sheetView>
  </sheetViews>
  <sheetFormatPr defaultColWidth="8.8515625" defaultRowHeight="12.75"/>
  <cols>
    <col min="1" max="1" width="17.7109375" style="46" customWidth="1"/>
    <col min="2" max="2" width="49.140625" style="46" customWidth="1"/>
    <col min="3" max="3" width="21.140625" style="46" customWidth="1"/>
    <col min="4" max="4" width="10.421875" style="46" customWidth="1"/>
    <col min="5" max="16384" width="8.8515625" style="46" customWidth="1"/>
  </cols>
  <sheetData>
    <row r="1" ht="15.75">
      <c r="C1" s="47" t="s">
        <v>0</v>
      </c>
    </row>
    <row r="2" spans="2:3" ht="39.75" customHeight="1">
      <c r="B2" s="210" t="s">
        <v>53</v>
      </c>
      <c r="C2" s="210"/>
    </row>
    <row r="3" ht="12.75">
      <c r="C3" s="48" t="s">
        <v>1</v>
      </c>
    </row>
    <row r="4" ht="12.75">
      <c r="C4" s="49"/>
    </row>
    <row r="5" ht="12.75">
      <c r="C5" s="200" t="s">
        <v>2</v>
      </c>
    </row>
    <row r="6" spans="1:3" ht="15.75" customHeight="1">
      <c r="A6" s="217" t="s">
        <v>3</v>
      </c>
      <c r="B6" s="217"/>
      <c r="C6" s="217"/>
    </row>
    <row r="7" spans="1:3" ht="15.75">
      <c r="A7" s="68"/>
      <c r="B7" s="68"/>
      <c r="C7" s="68"/>
    </row>
    <row r="8" spans="1:3" ht="15.75" customHeight="1">
      <c r="A8" s="14" t="s">
        <v>4</v>
      </c>
      <c r="B8" s="216" t="s">
        <v>55</v>
      </c>
      <c r="C8" s="216"/>
    </row>
    <row r="9" spans="1:3" ht="29.25" customHeight="1">
      <c r="A9" s="16" t="s">
        <v>6</v>
      </c>
      <c r="B9" s="212" t="s">
        <v>117</v>
      </c>
      <c r="C9" s="212"/>
    </row>
    <row r="10" spans="1:6" ht="15.75">
      <c r="A10" s="14" t="s">
        <v>7</v>
      </c>
      <c r="B10" s="15" t="s">
        <v>8</v>
      </c>
      <c r="C10" s="14"/>
      <c r="F10" s="53"/>
    </row>
    <row r="11" spans="1:3" ht="15.75">
      <c r="A11" s="68"/>
      <c r="B11" s="68"/>
      <c r="C11" s="51"/>
    </row>
    <row r="12" spans="1:3" ht="83.25" customHeight="1">
      <c r="A12" s="60" t="s">
        <v>9</v>
      </c>
      <c r="B12" s="60" t="s">
        <v>10</v>
      </c>
      <c r="C12" s="61" t="s">
        <v>11</v>
      </c>
    </row>
    <row r="13" spans="1:3" ht="15.75">
      <c r="A13" s="60">
        <v>1</v>
      </c>
      <c r="B13" s="60">
        <v>2</v>
      </c>
      <c r="C13" s="61">
        <v>3</v>
      </c>
    </row>
    <row r="14" spans="1:3" ht="15" customHeight="1">
      <c r="A14" s="60"/>
      <c r="B14" s="60" t="s">
        <v>12</v>
      </c>
      <c r="C14" s="61" t="s">
        <v>13</v>
      </c>
    </row>
    <row r="15" spans="1:4" ht="12.75" customHeight="1">
      <c r="A15" s="60">
        <v>1100</v>
      </c>
      <c r="B15" s="62" t="s">
        <v>14</v>
      </c>
      <c r="C15" s="76">
        <v>656.4734</v>
      </c>
      <c r="D15" s="71"/>
    </row>
    <row r="16" spans="1:4" ht="39" customHeight="1">
      <c r="A16" s="60">
        <v>1200</v>
      </c>
      <c r="B16" s="62" t="s">
        <v>15</v>
      </c>
      <c r="C16" s="76">
        <v>147.499</v>
      </c>
      <c r="D16" s="72"/>
    </row>
    <row r="17" spans="1:4" ht="15" customHeight="1">
      <c r="A17" s="60">
        <v>2363</v>
      </c>
      <c r="B17" s="62" t="s">
        <v>31</v>
      </c>
      <c r="C17" s="76">
        <v>2953.3412</v>
      </c>
      <c r="D17" s="59"/>
    </row>
    <row r="18" spans="1:4" ht="14.25" customHeight="1">
      <c r="A18" s="60"/>
      <c r="B18" s="60" t="s">
        <v>18</v>
      </c>
      <c r="C18" s="77">
        <f>SUM(C15:C17)</f>
        <v>3757.3136</v>
      </c>
      <c r="D18" s="73"/>
    </row>
    <row r="19" spans="1:4" ht="15" customHeight="1">
      <c r="A19" s="60"/>
      <c r="B19" s="60" t="s">
        <v>19</v>
      </c>
      <c r="C19" s="76" t="s">
        <v>13</v>
      </c>
      <c r="D19" s="72"/>
    </row>
    <row r="20" spans="1:4" ht="15" customHeight="1">
      <c r="A20" s="60">
        <v>1100</v>
      </c>
      <c r="B20" s="62" t="s">
        <v>14</v>
      </c>
      <c r="C20" s="76">
        <v>103.3273</v>
      </c>
      <c r="D20" s="72"/>
    </row>
    <row r="21" spans="1:4" ht="39.75" customHeight="1">
      <c r="A21" s="60">
        <v>1200</v>
      </c>
      <c r="B21" s="62" t="s">
        <v>15</v>
      </c>
      <c r="C21" s="76">
        <v>22.590700000000002</v>
      </c>
      <c r="D21" s="72"/>
    </row>
    <row r="22" spans="1:3" ht="15" customHeight="1">
      <c r="A22" s="60">
        <v>2210</v>
      </c>
      <c r="B22" s="62" t="s">
        <v>32</v>
      </c>
      <c r="C22" s="76">
        <v>0.968</v>
      </c>
    </row>
    <row r="23" spans="1:3" ht="15" customHeight="1">
      <c r="A23" s="60">
        <v>2221</v>
      </c>
      <c r="B23" s="62" t="s">
        <v>33</v>
      </c>
      <c r="C23" s="76">
        <v>37.025999999999996</v>
      </c>
    </row>
    <row r="24" spans="1:3" ht="18" customHeight="1">
      <c r="A24" s="60">
        <v>2222</v>
      </c>
      <c r="B24" s="62" t="s">
        <v>34</v>
      </c>
      <c r="C24" s="76">
        <v>70.0375</v>
      </c>
    </row>
    <row r="25" spans="1:3" ht="19.5" customHeight="1">
      <c r="A25" s="60">
        <v>2223</v>
      </c>
      <c r="B25" s="62" t="s">
        <v>35</v>
      </c>
      <c r="C25" s="76">
        <v>37.5974</v>
      </c>
    </row>
    <row r="26" spans="1:3" ht="24.75" customHeight="1">
      <c r="A26" s="60">
        <v>2243</v>
      </c>
      <c r="B26" s="62" t="s">
        <v>36</v>
      </c>
      <c r="C26" s="76">
        <v>8.0102</v>
      </c>
    </row>
    <row r="27" spans="1:3" ht="12.75" customHeight="1">
      <c r="A27" s="60">
        <v>2244</v>
      </c>
      <c r="B27" s="62" t="s">
        <v>37</v>
      </c>
      <c r="C27" s="76">
        <v>9.276399999999999</v>
      </c>
    </row>
    <row r="28" spans="1:3" ht="12.75" customHeight="1">
      <c r="A28" s="60">
        <v>2249</v>
      </c>
      <c r="B28" s="62" t="s">
        <v>38</v>
      </c>
      <c r="C28" s="76">
        <v>2.4238999999999997</v>
      </c>
    </row>
    <row r="29" spans="1:3" ht="12.75" customHeight="1">
      <c r="A29" s="60">
        <v>2311</v>
      </c>
      <c r="B29" s="62" t="s">
        <v>21</v>
      </c>
      <c r="C29" s="76">
        <v>1.0648000000000002</v>
      </c>
    </row>
    <row r="30" spans="1:3" ht="12.75" customHeight="1">
      <c r="A30" s="64">
        <v>2321</v>
      </c>
      <c r="B30" s="65" t="s">
        <v>40</v>
      </c>
      <c r="C30" s="76">
        <v>2.178</v>
      </c>
    </row>
    <row r="31" spans="1:3" ht="12.75" customHeight="1">
      <c r="A31" s="64">
        <v>2350</v>
      </c>
      <c r="B31" s="65" t="s">
        <v>41</v>
      </c>
      <c r="C31" s="76">
        <v>3.6581</v>
      </c>
    </row>
    <row r="32" spans="1:3" ht="14.25" customHeight="1">
      <c r="A32" s="64">
        <v>2362</v>
      </c>
      <c r="B32" s="65" t="s">
        <v>42</v>
      </c>
      <c r="C32" s="76">
        <v>0.0968</v>
      </c>
    </row>
    <row r="33" spans="1:3" ht="15" customHeight="1">
      <c r="A33" s="60">
        <v>5200</v>
      </c>
      <c r="B33" s="62" t="s">
        <v>23</v>
      </c>
      <c r="C33" s="76">
        <v>14.432300000000001</v>
      </c>
    </row>
    <row r="34" spans="1:3" ht="15.75">
      <c r="A34" s="60"/>
      <c r="B34" s="60" t="s">
        <v>24</v>
      </c>
      <c r="C34" s="77">
        <f>SUM(C20:C33)</f>
        <v>312.68739999999997</v>
      </c>
    </row>
    <row r="35" spans="1:3" ht="15.75">
      <c r="A35" s="60"/>
      <c r="B35" s="66" t="s">
        <v>25</v>
      </c>
      <c r="C35" s="77">
        <f>SUM(C18+C34)</f>
        <v>4070.0009999999997</v>
      </c>
    </row>
    <row r="36" spans="1:5" ht="32.25" customHeight="1">
      <c r="A36" s="68"/>
      <c r="B36" s="68"/>
      <c r="C36" s="75"/>
      <c r="E36" s="74"/>
    </row>
    <row r="37" spans="1:3" ht="15.75">
      <c r="A37" s="68" t="s">
        <v>26</v>
      </c>
      <c r="B37" s="68"/>
      <c r="C37" s="78">
        <v>7400</v>
      </c>
    </row>
    <row r="38" spans="1:3" ht="31.5" customHeight="1">
      <c r="A38" s="218" t="s">
        <v>30</v>
      </c>
      <c r="B38" s="218"/>
      <c r="C38" s="67">
        <f>SUM(C35/C37)</f>
        <v>0.5500001351351351</v>
      </c>
    </row>
    <row r="39" spans="1:3" ht="45" customHeight="1">
      <c r="A39" s="57"/>
      <c r="B39" s="57"/>
      <c r="C39" s="55"/>
    </row>
    <row r="40" ht="15" customHeight="1">
      <c r="B40" s="58"/>
    </row>
    <row r="41" ht="15" customHeight="1">
      <c r="B41" s="58"/>
    </row>
    <row r="42" spans="1:2" ht="15" customHeight="1">
      <c r="A42" s="59"/>
      <c r="B42" s="59"/>
    </row>
    <row r="43" ht="15">
      <c r="B43" s="59"/>
    </row>
  </sheetData>
  <sheetProtection/>
  <mergeCells count="5">
    <mergeCell ref="B2:C2"/>
    <mergeCell ref="A6:C6"/>
    <mergeCell ref="B9:C9"/>
    <mergeCell ref="A38:B38"/>
    <mergeCell ref="B8:C8"/>
  </mergeCells>
  <printOptions/>
  <pageMargins left="0.25" right="0.25" top="0.75" bottom="0.75" header="0.3" footer="0.3"/>
  <pageSetup fitToHeight="1" fitToWidth="1" horizontalDpi="600" verticalDpi="600" orientation="portrait" paperSize="9" scale="98"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45"/>
  <sheetViews>
    <sheetView view="pageLayout" zoomScale="75" zoomScaleNormal="75" zoomScalePageLayoutView="75" workbookViewId="0" topLeftCell="A4">
      <selection activeCell="B9" sqref="B9:C9"/>
    </sheetView>
  </sheetViews>
  <sheetFormatPr defaultColWidth="8.8515625" defaultRowHeight="12.75"/>
  <cols>
    <col min="1" max="1" width="17.7109375" style="56" customWidth="1"/>
    <col min="2" max="2" width="49.140625" style="56" customWidth="1"/>
    <col min="3" max="3" width="21.7109375" style="56" customWidth="1"/>
    <col min="4" max="16384" width="8.8515625" style="56" customWidth="1"/>
  </cols>
  <sheetData>
    <row r="1" ht="15.75">
      <c r="C1" s="47" t="s">
        <v>0</v>
      </c>
    </row>
    <row r="2" spans="2:3" ht="48" customHeight="1">
      <c r="B2" s="210" t="s">
        <v>43</v>
      </c>
      <c r="C2" s="210"/>
    </row>
    <row r="3" ht="12.75">
      <c r="C3" s="48" t="s">
        <v>1</v>
      </c>
    </row>
    <row r="4" spans="1:3" ht="12.75">
      <c r="A4" s="201"/>
      <c r="B4" s="201"/>
      <c r="C4" s="202"/>
    </row>
    <row r="5" spans="1:3" ht="12.75">
      <c r="A5" s="201"/>
      <c r="B5" s="201"/>
      <c r="C5" s="200" t="s">
        <v>2</v>
      </c>
    </row>
    <row r="6" spans="1:3" ht="15.75" customHeight="1">
      <c r="A6" s="219" t="s">
        <v>3</v>
      </c>
      <c r="B6" s="219"/>
      <c r="C6" s="219"/>
    </row>
    <row r="7" spans="1:3" ht="15.75">
      <c r="A7" s="203"/>
      <c r="B7" s="203"/>
      <c r="C7" s="203"/>
    </row>
    <row r="8" spans="1:3" ht="15.75" customHeight="1">
      <c r="A8" s="14" t="s">
        <v>4</v>
      </c>
      <c r="B8" s="216" t="s">
        <v>57</v>
      </c>
      <c r="C8" s="216"/>
    </row>
    <row r="9" spans="1:3" ht="29.25" customHeight="1">
      <c r="A9" s="16" t="s">
        <v>6</v>
      </c>
      <c r="B9" s="212" t="s">
        <v>116</v>
      </c>
      <c r="C9" s="212"/>
    </row>
    <row r="10" spans="1:4" ht="15.75">
      <c r="A10" s="14" t="s">
        <v>7</v>
      </c>
      <c r="B10" s="15" t="s">
        <v>8</v>
      </c>
      <c r="C10" s="14"/>
      <c r="D10" s="81"/>
    </row>
    <row r="11" spans="1:3" ht="15.75">
      <c r="A11" s="68"/>
      <c r="B11" s="68"/>
      <c r="C11" s="51"/>
    </row>
    <row r="12" spans="1:3" ht="74.25" customHeight="1">
      <c r="A12" s="60" t="s">
        <v>9</v>
      </c>
      <c r="B12" s="60" t="s">
        <v>10</v>
      </c>
      <c r="C12" s="61" t="s">
        <v>11</v>
      </c>
    </row>
    <row r="13" spans="1:3" ht="15.75">
      <c r="A13" s="60">
        <v>1</v>
      </c>
      <c r="B13" s="60">
        <v>2</v>
      </c>
      <c r="C13" s="61">
        <v>3</v>
      </c>
    </row>
    <row r="14" spans="1:3" ht="15" customHeight="1">
      <c r="A14" s="60"/>
      <c r="B14" s="60" t="s">
        <v>12</v>
      </c>
      <c r="C14" s="61" t="s">
        <v>13</v>
      </c>
    </row>
    <row r="15" spans="1:3" ht="12.75" customHeight="1">
      <c r="A15" s="60">
        <v>1100</v>
      </c>
      <c r="B15" s="62" t="s">
        <v>14</v>
      </c>
      <c r="C15" s="76">
        <v>10784.389599999999</v>
      </c>
    </row>
    <row r="16" spans="1:3" ht="29.25" customHeight="1">
      <c r="A16" s="60">
        <v>1200</v>
      </c>
      <c r="B16" s="62" t="s">
        <v>15</v>
      </c>
      <c r="C16" s="76">
        <v>4142.953100000001</v>
      </c>
    </row>
    <row r="17" spans="1:3" ht="15" customHeight="1">
      <c r="A17" s="60">
        <v>2363</v>
      </c>
      <c r="B17" s="62" t="s">
        <v>31</v>
      </c>
      <c r="C17" s="76">
        <v>11498.9252</v>
      </c>
    </row>
    <row r="18" spans="1:3" ht="14.25" customHeight="1">
      <c r="A18" s="60"/>
      <c r="B18" s="60" t="s">
        <v>18</v>
      </c>
      <c r="C18" s="77">
        <f>SUM(C15:C17)</f>
        <v>26426.2679</v>
      </c>
    </row>
    <row r="19" spans="1:3" ht="15" customHeight="1">
      <c r="A19" s="60"/>
      <c r="B19" s="60" t="s">
        <v>19</v>
      </c>
      <c r="C19" s="76" t="s">
        <v>13</v>
      </c>
    </row>
    <row r="20" spans="1:3" ht="15" customHeight="1">
      <c r="A20" s="60">
        <v>1100</v>
      </c>
      <c r="B20" s="62" t="s">
        <v>14</v>
      </c>
      <c r="C20" s="76">
        <v>953.7172</v>
      </c>
    </row>
    <row r="21" spans="1:3" ht="28.5" customHeight="1">
      <c r="A21" s="60">
        <v>1200</v>
      </c>
      <c r="B21" s="62" t="s">
        <v>15</v>
      </c>
      <c r="C21" s="76">
        <v>226.8274</v>
      </c>
    </row>
    <row r="22" spans="1:3" ht="15" customHeight="1">
      <c r="A22" s="60">
        <v>2210</v>
      </c>
      <c r="B22" s="62" t="s">
        <v>32</v>
      </c>
      <c r="C22" s="76">
        <v>10.8295</v>
      </c>
    </row>
    <row r="23" spans="1:3" ht="15" customHeight="1">
      <c r="A23" s="60">
        <v>2221</v>
      </c>
      <c r="B23" s="62" t="s">
        <v>33</v>
      </c>
      <c r="C23" s="76">
        <v>329.3421</v>
      </c>
    </row>
    <row r="24" spans="1:3" ht="18" customHeight="1">
      <c r="A24" s="60">
        <v>2222</v>
      </c>
      <c r="B24" s="62" t="s">
        <v>34</v>
      </c>
      <c r="C24" s="76">
        <v>593.8509</v>
      </c>
    </row>
    <row r="25" spans="1:3" ht="19.5" customHeight="1">
      <c r="A25" s="60">
        <v>2223</v>
      </c>
      <c r="B25" s="62" t="s">
        <v>35</v>
      </c>
      <c r="C25" s="76">
        <v>820.4524</v>
      </c>
    </row>
    <row r="26" spans="1:3" ht="31.5">
      <c r="A26" s="60">
        <v>2243</v>
      </c>
      <c r="B26" s="62" t="s">
        <v>36</v>
      </c>
      <c r="C26" s="76">
        <v>106.2071</v>
      </c>
    </row>
    <row r="27" spans="1:3" ht="12.75" customHeight="1">
      <c r="A27" s="60">
        <v>2244</v>
      </c>
      <c r="B27" s="62" t="s">
        <v>37</v>
      </c>
      <c r="C27" s="76">
        <v>44.992599999999996</v>
      </c>
    </row>
    <row r="28" spans="1:3" ht="12.75" customHeight="1">
      <c r="A28" s="60">
        <v>2249</v>
      </c>
      <c r="B28" s="62" t="s">
        <v>38</v>
      </c>
      <c r="C28" s="76">
        <v>36.3508</v>
      </c>
    </row>
    <row r="29" spans="1:3" ht="12.75" customHeight="1">
      <c r="A29" s="60">
        <v>2311</v>
      </c>
      <c r="B29" s="62" t="s">
        <v>21</v>
      </c>
      <c r="C29" s="76">
        <v>10.1943</v>
      </c>
    </row>
    <row r="30" spans="1:3" ht="12.75" customHeight="1">
      <c r="A30" s="64">
        <v>2312</v>
      </c>
      <c r="B30" s="63" t="s">
        <v>39</v>
      </c>
      <c r="C30" s="76">
        <v>34.1559</v>
      </c>
    </row>
    <row r="31" spans="1:3" ht="12.75" customHeight="1">
      <c r="A31" s="64">
        <v>2321</v>
      </c>
      <c r="B31" s="65" t="s">
        <v>40</v>
      </c>
      <c r="C31" s="76">
        <v>5.2635</v>
      </c>
    </row>
    <row r="32" spans="1:3" ht="12.75" customHeight="1">
      <c r="A32" s="64">
        <v>2350</v>
      </c>
      <c r="B32" s="65" t="s">
        <v>41</v>
      </c>
      <c r="C32" s="76">
        <v>179.7191</v>
      </c>
    </row>
    <row r="33" spans="1:3" ht="14.25" customHeight="1">
      <c r="A33" s="64">
        <v>2362</v>
      </c>
      <c r="B33" s="65" t="s">
        <v>42</v>
      </c>
      <c r="C33" s="76">
        <v>44.797799999999995</v>
      </c>
    </row>
    <row r="34" spans="1:3" ht="15" customHeight="1">
      <c r="A34" s="60">
        <v>5200</v>
      </c>
      <c r="B34" s="62" t="s">
        <v>23</v>
      </c>
      <c r="C34" s="76">
        <v>285.9908</v>
      </c>
    </row>
    <row r="35" spans="1:3" ht="15.75">
      <c r="A35" s="60"/>
      <c r="B35" s="60" t="s">
        <v>24</v>
      </c>
      <c r="C35" s="77">
        <f>SUM(C20:C34)</f>
        <v>3682.6914000000006</v>
      </c>
    </row>
    <row r="36" spans="1:3" ht="15.75">
      <c r="A36" s="60"/>
      <c r="B36" s="66" t="s">
        <v>25</v>
      </c>
      <c r="C36" s="77">
        <f>SUM(C18+C35)</f>
        <v>30108.9593</v>
      </c>
    </row>
    <row r="37" spans="1:3" ht="32.25" customHeight="1">
      <c r="A37" s="68"/>
      <c r="B37" s="68"/>
      <c r="C37" s="75"/>
    </row>
    <row r="38" spans="1:3" ht="15.75">
      <c r="A38" s="68" t="s">
        <v>26</v>
      </c>
      <c r="B38" s="68"/>
      <c r="C38" s="78">
        <v>29232</v>
      </c>
    </row>
    <row r="39" spans="1:3" ht="31.5" customHeight="1">
      <c r="A39" s="220" t="s">
        <v>30</v>
      </c>
      <c r="B39" s="221"/>
      <c r="C39" s="67">
        <f>SUM(C36/C38)</f>
        <v>1.0299999760536398</v>
      </c>
    </row>
    <row r="40" ht="12.75">
      <c r="B40" s="83"/>
    </row>
    <row r="41" spans="1:2" ht="45" customHeight="1">
      <c r="A41" s="57"/>
      <c r="B41" s="57"/>
    </row>
    <row r="42" ht="15" customHeight="1">
      <c r="B42" s="58"/>
    </row>
    <row r="43" ht="15" customHeight="1">
      <c r="B43" s="58"/>
    </row>
    <row r="44" spans="1:2" ht="15" customHeight="1">
      <c r="A44" s="59"/>
      <c r="B44" s="59"/>
    </row>
    <row r="45" ht="15">
      <c r="B45" s="59"/>
    </row>
  </sheetData>
  <sheetProtection/>
  <mergeCells count="5">
    <mergeCell ref="B2:C2"/>
    <mergeCell ref="A6:C6"/>
    <mergeCell ref="B9:C9"/>
    <mergeCell ref="A39:B39"/>
    <mergeCell ref="B8:C8"/>
  </mergeCells>
  <printOptions/>
  <pageMargins left="0.25" right="0.25" top="0.75" bottom="0.75" header="0.3" footer="0.3"/>
  <pageSetup fitToHeight="1" fitToWidth="1" horizontalDpi="600" verticalDpi="600" orientation="portrait" paperSize="9" scale="9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43"/>
  <sheetViews>
    <sheetView view="pageLayout" zoomScale="75" zoomScaleNormal="75" zoomScalePageLayoutView="75" workbookViewId="0" topLeftCell="A4">
      <selection activeCell="B9" sqref="B9:C9"/>
    </sheetView>
  </sheetViews>
  <sheetFormatPr defaultColWidth="8.8515625" defaultRowHeight="12.75"/>
  <cols>
    <col min="1" max="1" width="17.7109375" style="56" customWidth="1"/>
    <col min="2" max="2" width="49.140625" style="56" customWidth="1"/>
    <col min="3" max="3" width="27.140625" style="56" customWidth="1"/>
    <col min="4" max="16384" width="8.8515625" style="56" customWidth="1"/>
  </cols>
  <sheetData>
    <row r="1" ht="15.75">
      <c r="C1" s="47" t="s">
        <v>0</v>
      </c>
    </row>
    <row r="2" spans="2:3" ht="30" customHeight="1">
      <c r="B2" s="210" t="s">
        <v>53</v>
      </c>
      <c r="C2" s="210"/>
    </row>
    <row r="3" ht="12.75">
      <c r="C3" s="48" t="s">
        <v>1</v>
      </c>
    </row>
    <row r="4" ht="12.75">
      <c r="C4" s="49"/>
    </row>
    <row r="5" ht="12.75">
      <c r="C5" s="50" t="s">
        <v>2</v>
      </c>
    </row>
    <row r="6" spans="1:3" ht="15.75" customHeight="1">
      <c r="A6" s="217" t="s">
        <v>3</v>
      </c>
      <c r="B6" s="217"/>
      <c r="C6" s="217"/>
    </row>
    <row r="7" spans="1:3" ht="15.75">
      <c r="A7" s="68"/>
      <c r="B7" s="68"/>
      <c r="C7" s="68"/>
    </row>
    <row r="8" spans="1:3" ht="15.75" customHeight="1">
      <c r="A8" s="14" t="s">
        <v>4</v>
      </c>
      <c r="B8" s="216" t="s">
        <v>55</v>
      </c>
      <c r="C8" s="216"/>
    </row>
    <row r="9" spans="1:3" ht="29.25" customHeight="1">
      <c r="A9" s="16" t="s">
        <v>6</v>
      </c>
      <c r="B9" s="212" t="s">
        <v>115</v>
      </c>
      <c r="C9" s="212"/>
    </row>
    <row r="10" spans="1:3" ht="15.75">
      <c r="A10" s="14" t="s">
        <v>7</v>
      </c>
      <c r="B10" s="15" t="s">
        <v>8</v>
      </c>
      <c r="C10" s="14"/>
    </row>
    <row r="11" spans="1:3" ht="15.75">
      <c r="A11" s="68"/>
      <c r="B11" s="68"/>
      <c r="C11" s="51"/>
    </row>
    <row r="12" spans="1:3" ht="60" customHeight="1">
      <c r="A12" s="60" t="s">
        <v>9</v>
      </c>
      <c r="B12" s="60" t="s">
        <v>10</v>
      </c>
      <c r="C12" s="61" t="s">
        <v>11</v>
      </c>
    </row>
    <row r="13" spans="1:3" ht="15.75">
      <c r="A13" s="60">
        <v>1</v>
      </c>
      <c r="B13" s="60">
        <v>2</v>
      </c>
      <c r="C13" s="61">
        <v>3</v>
      </c>
    </row>
    <row r="14" spans="1:3" ht="15" customHeight="1">
      <c r="A14" s="60"/>
      <c r="B14" s="60" t="s">
        <v>12</v>
      </c>
      <c r="C14" s="61" t="s">
        <v>13</v>
      </c>
    </row>
    <row r="15" spans="1:3" ht="12.75" customHeight="1">
      <c r="A15" s="60">
        <v>1100</v>
      </c>
      <c r="B15" s="62" t="s">
        <v>14</v>
      </c>
      <c r="C15" s="76">
        <v>683.2303840000001</v>
      </c>
    </row>
    <row r="16" spans="1:3" ht="27" customHeight="1">
      <c r="A16" s="60">
        <v>1200</v>
      </c>
      <c r="B16" s="62" t="s">
        <v>15</v>
      </c>
      <c r="C16" s="76">
        <v>163.11092299999999</v>
      </c>
    </row>
    <row r="17" spans="1:3" ht="15" customHeight="1">
      <c r="A17" s="60">
        <v>2363</v>
      </c>
      <c r="B17" s="62" t="s">
        <v>31</v>
      </c>
      <c r="C17" s="76">
        <v>3122.882255</v>
      </c>
    </row>
    <row r="18" spans="1:3" ht="14.25" customHeight="1">
      <c r="A18" s="60"/>
      <c r="B18" s="60" t="s">
        <v>18</v>
      </c>
      <c r="C18" s="77">
        <f>SUM(C15:C17)</f>
        <v>3969.223562</v>
      </c>
    </row>
    <row r="19" spans="1:3" ht="15" customHeight="1">
      <c r="A19" s="60"/>
      <c r="B19" s="60" t="s">
        <v>19</v>
      </c>
      <c r="C19" s="76" t="s">
        <v>13</v>
      </c>
    </row>
    <row r="20" spans="1:3" ht="15" customHeight="1">
      <c r="A20" s="60">
        <v>1100</v>
      </c>
      <c r="B20" s="62" t="s">
        <v>14</v>
      </c>
      <c r="C20" s="76">
        <v>86.728603</v>
      </c>
    </row>
    <row r="21" spans="1:3" ht="30.75" customHeight="1">
      <c r="A21" s="60">
        <v>1200</v>
      </c>
      <c r="B21" s="62" t="s">
        <v>15</v>
      </c>
      <c r="C21" s="76">
        <v>21.603331</v>
      </c>
    </row>
    <row r="22" spans="1:3" ht="15" customHeight="1">
      <c r="A22" s="60">
        <v>2210</v>
      </c>
      <c r="B22" s="62" t="s">
        <v>32</v>
      </c>
      <c r="C22" s="76">
        <v>0.59411</v>
      </c>
    </row>
    <row r="23" spans="1:3" ht="15" customHeight="1">
      <c r="A23" s="60">
        <v>2221</v>
      </c>
      <c r="B23" s="62" t="s">
        <v>33</v>
      </c>
      <c r="C23" s="76">
        <v>40.486293</v>
      </c>
    </row>
    <row r="24" spans="1:3" ht="18" customHeight="1">
      <c r="A24" s="60">
        <v>2222</v>
      </c>
      <c r="B24" s="62" t="s">
        <v>34</v>
      </c>
      <c r="C24" s="76">
        <v>76.392057</v>
      </c>
    </row>
    <row r="25" spans="1:3" ht="19.5" customHeight="1">
      <c r="A25" s="60">
        <v>2223</v>
      </c>
      <c r="B25" s="62" t="s">
        <v>35</v>
      </c>
      <c r="C25" s="76">
        <v>36.302578999999994</v>
      </c>
    </row>
    <row r="26" spans="1:3" ht="24.75" customHeight="1">
      <c r="A26" s="60">
        <v>2243</v>
      </c>
      <c r="B26" s="62" t="s">
        <v>36</v>
      </c>
      <c r="C26" s="76">
        <v>9.145236</v>
      </c>
    </row>
    <row r="27" spans="1:3" ht="12.75" customHeight="1">
      <c r="A27" s="60">
        <v>2244</v>
      </c>
      <c r="B27" s="62" t="s">
        <v>37</v>
      </c>
      <c r="C27" s="76">
        <v>8.904446</v>
      </c>
    </row>
    <row r="28" spans="1:3" ht="12.75" customHeight="1">
      <c r="A28" s="60">
        <v>2249</v>
      </c>
      <c r="B28" s="62" t="s">
        <v>38</v>
      </c>
      <c r="C28" s="76">
        <v>3.081321</v>
      </c>
    </row>
    <row r="29" spans="1:3" ht="12.75" customHeight="1">
      <c r="A29" s="60">
        <v>2311</v>
      </c>
      <c r="B29" s="62" t="s">
        <v>21</v>
      </c>
      <c r="C29" s="76">
        <v>0.908226</v>
      </c>
    </row>
    <row r="30" spans="1:3" ht="12.75" customHeight="1">
      <c r="A30" s="64">
        <v>2321</v>
      </c>
      <c r="B30" s="65" t="s">
        <v>40</v>
      </c>
      <c r="C30" s="76">
        <v>0.005928999999999999</v>
      </c>
    </row>
    <row r="31" spans="1:3" ht="12.75" customHeight="1">
      <c r="A31" s="64">
        <v>2350</v>
      </c>
      <c r="B31" s="65" t="s">
        <v>41</v>
      </c>
      <c r="C31" s="76">
        <v>2.048409</v>
      </c>
    </row>
    <row r="32" spans="1:3" ht="14.25" customHeight="1">
      <c r="A32" s="64">
        <v>2362</v>
      </c>
      <c r="B32" s="65" t="s">
        <v>42</v>
      </c>
      <c r="C32" s="76">
        <v>0.000242</v>
      </c>
    </row>
    <row r="33" spans="1:3" ht="15" customHeight="1">
      <c r="A33" s="60">
        <v>5200</v>
      </c>
      <c r="B33" s="62" t="s">
        <v>23</v>
      </c>
      <c r="C33" s="76">
        <v>15.189903000000001</v>
      </c>
    </row>
    <row r="34" spans="1:3" ht="15.75">
      <c r="A34" s="60"/>
      <c r="B34" s="60" t="s">
        <v>24</v>
      </c>
      <c r="C34" s="77">
        <f>SUM(C20:C33)</f>
        <v>301.390685</v>
      </c>
    </row>
    <row r="35" spans="1:3" ht="15.75">
      <c r="A35" s="60"/>
      <c r="B35" s="66" t="s">
        <v>25</v>
      </c>
      <c r="C35" s="77">
        <f>SUM(C18+C34)</f>
        <v>4270.614247</v>
      </c>
    </row>
    <row r="36" spans="1:3" ht="32.25" customHeight="1">
      <c r="A36" s="68"/>
      <c r="B36" s="68"/>
      <c r="C36" s="75"/>
    </row>
    <row r="37" spans="1:3" ht="15.75">
      <c r="A37" s="68" t="s">
        <v>26</v>
      </c>
      <c r="B37" s="68"/>
      <c r="C37" s="78">
        <v>7001</v>
      </c>
    </row>
    <row r="38" spans="1:3" ht="31.5" customHeight="1">
      <c r="A38" s="218" t="s">
        <v>30</v>
      </c>
      <c r="B38" s="218"/>
      <c r="C38" s="67">
        <f>SUM(C35/C37)</f>
        <v>0.6100006066276247</v>
      </c>
    </row>
    <row r="39" spans="1:2" ht="12.75">
      <c r="A39" s="57"/>
      <c r="B39" s="57"/>
    </row>
    <row r="40" ht="15" customHeight="1">
      <c r="B40" s="58"/>
    </row>
    <row r="41" ht="15" customHeight="1">
      <c r="B41" s="58"/>
    </row>
    <row r="42" spans="1:2" ht="15" customHeight="1">
      <c r="A42" s="59"/>
      <c r="B42" s="59"/>
    </row>
    <row r="43" ht="15">
      <c r="B43" s="59"/>
    </row>
  </sheetData>
  <sheetProtection/>
  <mergeCells count="5">
    <mergeCell ref="B2:C2"/>
    <mergeCell ref="A6:C6"/>
    <mergeCell ref="B9:C9"/>
    <mergeCell ref="A38:B38"/>
    <mergeCell ref="B8:C8"/>
  </mergeCells>
  <printOptions/>
  <pageMargins left="0.25" right="0.25" top="0.75" bottom="0.75" header="0.3" footer="0.3"/>
  <pageSetup fitToHeight="1" fitToWidth="1" horizontalDpi="600" verticalDpi="600" orientation="portrait" paperSize="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43"/>
  <sheetViews>
    <sheetView view="pageLayout" zoomScale="75" zoomScaleNormal="75" zoomScalePageLayoutView="75" workbookViewId="0" topLeftCell="A4">
      <selection activeCell="B9" sqref="B9:C9"/>
    </sheetView>
  </sheetViews>
  <sheetFormatPr defaultColWidth="8.8515625" defaultRowHeight="12.75"/>
  <cols>
    <col min="1" max="1" width="17.7109375" style="56" customWidth="1"/>
    <col min="2" max="2" width="49.140625" style="56" customWidth="1"/>
    <col min="3" max="3" width="20.7109375" style="56" customWidth="1"/>
    <col min="4" max="4" width="10.421875" style="56" customWidth="1"/>
    <col min="5" max="16384" width="8.8515625" style="56" customWidth="1"/>
  </cols>
  <sheetData>
    <row r="1" ht="15.75">
      <c r="C1" s="47" t="s">
        <v>0</v>
      </c>
    </row>
    <row r="2" spans="2:3" ht="30" customHeight="1">
      <c r="B2" s="210" t="s">
        <v>53</v>
      </c>
      <c r="C2" s="210"/>
    </row>
    <row r="3" ht="12.75">
      <c r="C3" s="48" t="s">
        <v>1</v>
      </c>
    </row>
    <row r="4" ht="12.75">
      <c r="C4" s="49"/>
    </row>
    <row r="5" ht="12.75">
      <c r="C5" s="200" t="s">
        <v>2</v>
      </c>
    </row>
    <row r="6" spans="1:3" ht="15.75" customHeight="1">
      <c r="A6" s="217" t="s">
        <v>3</v>
      </c>
      <c r="B6" s="217"/>
      <c r="C6" s="217"/>
    </row>
    <row r="7" spans="1:3" ht="15.75">
      <c r="A7" s="68"/>
      <c r="B7" s="68"/>
      <c r="C7" s="68"/>
    </row>
    <row r="8" spans="1:3" ht="15.75" customHeight="1">
      <c r="A8" s="14" t="s">
        <v>4</v>
      </c>
      <c r="B8" s="216" t="s">
        <v>55</v>
      </c>
      <c r="C8" s="216"/>
    </row>
    <row r="9" spans="1:3" ht="29.25" customHeight="1">
      <c r="A9" s="16" t="s">
        <v>6</v>
      </c>
      <c r="B9" s="212" t="s">
        <v>114</v>
      </c>
      <c r="C9" s="212"/>
    </row>
    <row r="10" spans="1:6" ht="15.75">
      <c r="A10" s="14" t="s">
        <v>7</v>
      </c>
      <c r="B10" s="15" t="s">
        <v>8</v>
      </c>
      <c r="C10" s="14"/>
      <c r="F10" s="81"/>
    </row>
    <row r="11" spans="1:3" ht="15.75">
      <c r="A11" s="68"/>
      <c r="B11" s="68"/>
      <c r="C11" s="51"/>
    </row>
    <row r="12" spans="1:3" ht="78.75">
      <c r="A12" s="60" t="s">
        <v>9</v>
      </c>
      <c r="B12" s="60" t="s">
        <v>10</v>
      </c>
      <c r="C12" s="61" t="s">
        <v>11</v>
      </c>
    </row>
    <row r="13" spans="1:3" ht="15.75">
      <c r="A13" s="60">
        <v>1</v>
      </c>
      <c r="B13" s="60">
        <v>2</v>
      </c>
      <c r="C13" s="61">
        <v>3</v>
      </c>
    </row>
    <row r="14" spans="1:3" ht="15" customHeight="1">
      <c r="A14" s="60"/>
      <c r="B14" s="60" t="s">
        <v>12</v>
      </c>
      <c r="C14" s="61" t="s">
        <v>13</v>
      </c>
    </row>
    <row r="15" spans="1:3" ht="12.75" customHeight="1">
      <c r="A15" s="60">
        <v>1100</v>
      </c>
      <c r="B15" s="62" t="s">
        <v>14</v>
      </c>
      <c r="C15" s="76">
        <v>187.4272</v>
      </c>
    </row>
    <row r="16" spans="1:3" ht="29.25" customHeight="1">
      <c r="A16" s="60">
        <v>1200</v>
      </c>
      <c r="B16" s="62" t="s">
        <v>15</v>
      </c>
      <c r="C16" s="76">
        <v>44.966</v>
      </c>
    </row>
    <row r="17" spans="1:3" ht="15" customHeight="1">
      <c r="A17" s="60">
        <v>2363</v>
      </c>
      <c r="B17" s="62" t="s">
        <v>31</v>
      </c>
      <c r="C17" s="76">
        <v>878.6124</v>
      </c>
    </row>
    <row r="18" spans="1:3" ht="14.25" customHeight="1">
      <c r="A18" s="60"/>
      <c r="B18" s="60" t="s">
        <v>18</v>
      </c>
      <c r="C18" s="77">
        <f>SUM(C15:C17)</f>
        <v>1111.0056</v>
      </c>
    </row>
    <row r="19" spans="1:3" ht="15" customHeight="1">
      <c r="A19" s="60"/>
      <c r="B19" s="60" t="s">
        <v>19</v>
      </c>
      <c r="C19" s="76" t="s">
        <v>13</v>
      </c>
    </row>
    <row r="20" spans="1:3" ht="15" customHeight="1">
      <c r="A20" s="60">
        <v>1100</v>
      </c>
      <c r="B20" s="62" t="s">
        <v>14</v>
      </c>
      <c r="C20" s="76">
        <v>22.8862</v>
      </c>
    </row>
    <row r="21" spans="1:3" ht="30" customHeight="1">
      <c r="A21" s="60">
        <v>1200</v>
      </c>
      <c r="B21" s="62" t="s">
        <v>15</v>
      </c>
      <c r="C21" s="76">
        <v>5.4857000000000005</v>
      </c>
    </row>
    <row r="22" spans="1:3" ht="15" customHeight="1">
      <c r="A22" s="60">
        <v>2210</v>
      </c>
      <c r="B22" s="62" t="s">
        <v>32</v>
      </c>
      <c r="C22" s="76">
        <v>0.1698</v>
      </c>
    </row>
    <row r="23" spans="1:3" ht="15" customHeight="1">
      <c r="A23" s="60">
        <v>2221</v>
      </c>
      <c r="B23" s="62" t="s">
        <v>33</v>
      </c>
      <c r="C23" s="76">
        <v>11.0607</v>
      </c>
    </row>
    <row r="24" spans="1:3" ht="18" customHeight="1">
      <c r="A24" s="60">
        <v>2222</v>
      </c>
      <c r="B24" s="62" t="s">
        <v>34</v>
      </c>
      <c r="C24" s="76">
        <v>20.9898</v>
      </c>
    </row>
    <row r="25" spans="1:3" ht="19.5" customHeight="1">
      <c r="A25" s="60">
        <v>2223</v>
      </c>
      <c r="B25" s="62" t="s">
        <v>35</v>
      </c>
      <c r="C25" s="76">
        <v>8.7643</v>
      </c>
    </row>
    <row r="26" spans="1:3" ht="28.5" customHeight="1">
      <c r="A26" s="60">
        <v>2243</v>
      </c>
      <c r="B26" s="62" t="s">
        <v>36</v>
      </c>
      <c r="C26" s="76">
        <v>2.7754</v>
      </c>
    </row>
    <row r="27" spans="1:3" ht="12.75" customHeight="1">
      <c r="A27" s="60">
        <v>2244</v>
      </c>
      <c r="B27" s="62" t="s">
        <v>37</v>
      </c>
      <c r="C27" s="76">
        <v>2.2153</v>
      </c>
    </row>
    <row r="28" spans="1:3" ht="12.75" customHeight="1">
      <c r="A28" s="60">
        <v>2249</v>
      </c>
      <c r="B28" s="62" t="s">
        <v>38</v>
      </c>
      <c r="C28" s="76">
        <v>0.5809</v>
      </c>
    </row>
    <row r="29" spans="1:3" ht="12.75" customHeight="1">
      <c r="A29" s="60">
        <v>2311</v>
      </c>
      <c r="B29" s="62" t="s">
        <v>21</v>
      </c>
      <c r="C29" s="76">
        <v>0.25429999999999997</v>
      </c>
    </row>
    <row r="30" spans="1:3" ht="12.75" customHeight="1">
      <c r="A30" s="64">
        <v>2321</v>
      </c>
      <c r="B30" s="65" t="s">
        <v>40</v>
      </c>
      <c r="C30" s="76">
        <v>0.0019</v>
      </c>
    </row>
    <row r="31" spans="1:3" ht="12.75" customHeight="1">
      <c r="A31" s="64">
        <v>2350</v>
      </c>
      <c r="B31" s="65" t="s">
        <v>41</v>
      </c>
      <c r="C31" s="76">
        <v>0.5698</v>
      </c>
    </row>
    <row r="32" spans="1:3" ht="14.25" customHeight="1">
      <c r="A32" s="64">
        <v>2362</v>
      </c>
      <c r="B32" s="65" t="s">
        <v>42</v>
      </c>
      <c r="C32" s="76">
        <v>0.0001</v>
      </c>
    </row>
    <row r="33" spans="1:3" ht="15" customHeight="1">
      <c r="A33" s="60">
        <v>5200</v>
      </c>
      <c r="B33" s="62" t="s">
        <v>23</v>
      </c>
      <c r="C33" s="76">
        <v>3.4139</v>
      </c>
    </row>
    <row r="34" spans="1:3" ht="15.75">
      <c r="A34" s="60"/>
      <c r="B34" s="60" t="s">
        <v>24</v>
      </c>
      <c r="C34" s="77">
        <f>SUM(C20:C33)</f>
        <v>79.16810000000002</v>
      </c>
    </row>
    <row r="35" spans="1:3" ht="15.75">
      <c r="A35" s="60"/>
      <c r="B35" s="66" t="s">
        <v>25</v>
      </c>
      <c r="C35" s="77">
        <f>SUM(C18+C34)</f>
        <v>1190.1737</v>
      </c>
    </row>
    <row r="36" spans="1:3" ht="32.25" customHeight="1">
      <c r="A36" s="68"/>
      <c r="B36" s="68"/>
      <c r="C36" s="69"/>
    </row>
    <row r="37" spans="1:3" ht="15.75">
      <c r="A37" s="68" t="s">
        <v>26</v>
      </c>
      <c r="B37" s="68"/>
      <c r="C37" s="78">
        <v>7001</v>
      </c>
    </row>
    <row r="38" spans="1:3" ht="31.5" customHeight="1">
      <c r="A38" s="218" t="s">
        <v>30</v>
      </c>
      <c r="B38" s="218"/>
      <c r="C38" s="67">
        <f>SUM(C35/C37)</f>
        <v>0.17000052849592917</v>
      </c>
    </row>
    <row r="39" spans="1:2" ht="12.75">
      <c r="A39" s="57"/>
      <c r="B39" s="57"/>
    </row>
    <row r="40" ht="15" customHeight="1">
      <c r="B40" s="58"/>
    </row>
    <row r="41" ht="15" customHeight="1">
      <c r="B41" s="58"/>
    </row>
    <row r="42" spans="1:2" ht="15" customHeight="1">
      <c r="A42" s="59"/>
      <c r="B42" s="59"/>
    </row>
    <row r="43" ht="15">
      <c r="B43" s="59"/>
    </row>
  </sheetData>
  <sheetProtection/>
  <mergeCells count="5">
    <mergeCell ref="B2:C2"/>
    <mergeCell ref="A6:C6"/>
    <mergeCell ref="B9:C9"/>
    <mergeCell ref="A38:B38"/>
    <mergeCell ref="B8:C8"/>
  </mergeCells>
  <printOptions/>
  <pageMargins left="0.25" right="0.25" top="0.75" bottom="0.75" header="0.3" footer="0.3"/>
  <pageSetup fitToHeight="1" fitToWidth="1" horizontalDpi="600" verticalDpi="600" orientation="portrait" paperSize="9"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40"/>
  <sheetViews>
    <sheetView view="pageLayout" zoomScale="75" zoomScaleNormal="75" zoomScalePageLayoutView="75" workbookViewId="0" topLeftCell="A16">
      <selection activeCell="A40" sqref="A40:B40"/>
    </sheetView>
  </sheetViews>
  <sheetFormatPr defaultColWidth="9.140625" defaultRowHeight="12.75"/>
  <cols>
    <col min="1" max="1" width="16.421875" style="59" customWidth="1"/>
    <col min="2" max="2" width="47.421875" style="59" customWidth="1"/>
    <col min="3" max="3" width="25.00390625" style="59" customWidth="1"/>
    <col min="4" max="16384" width="9.140625" style="59" customWidth="1"/>
  </cols>
  <sheetData>
    <row r="1" ht="15">
      <c r="C1" s="50" t="s">
        <v>0</v>
      </c>
    </row>
    <row r="2" spans="2:3" ht="31.5" customHeight="1">
      <c r="B2" s="210" t="s">
        <v>53</v>
      </c>
      <c r="C2" s="210"/>
    </row>
    <row r="3" ht="15">
      <c r="C3" s="48" t="s">
        <v>1</v>
      </c>
    </row>
    <row r="4" ht="15">
      <c r="C4" s="49"/>
    </row>
    <row r="5" ht="15">
      <c r="C5" s="200" t="s">
        <v>2</v>
      </c>
    </row>
    <row r="6" spans="1:3" ht="15" customHeight="1">
      <c r="A6" s="222" t="s">
        <v>3</v>
      </c>
      <c r="B6" s="222"/>
      <c r="C6" s="222"/>
    </row>
    <row r="7" spans="1:3" ht="15.75">
      <c r="A7" s="68"/>
      <c r="B7" s="68"/>
      <c r="C7" s="68"/>
    </row>
    <row r="8" spans="1:3" ht="16.5" thickBot="1">
      <c r="A8" s="14" t="s">
        <v>4</v>
      </c>
      <c r="B8" s="216" t="s">
        <v>55</v>
      </c>
      <c r="C8" s="216"/>
    </row>
    <row r="9" spans="1:3" ht="33.75" customHeight="1" thickBot="1">
      <c r="A9" s="16" t="s">
        <v>58</v>
      </c>
      <c r="B9" s="223" t="s">
        <v>113</v>
      </c>
      <c r="C9" s="224"/>
    </row>
    <row r="10" spans="1:3" ht="16.5" thickBot="1">
      <c r="A10" s="14" t="s">
        <v>59</v>
      </c>
      <c r="B10" s="206">
        <v>0.31</v>
      </c>
      <c r="C10" s="207"/>
    </row>
    <row r="11" spans="1:3" ht="63">
      <c r="A11" s="86" t="s">
        <v>9</v>
      </c>
      <c r="B11" s="86" t="s">
        <v>10</v>
      </c>
      <c r="C11" s="86" t="s">
        <v>11</v>
      </c>
    </row>
    <row r="12" spans="1:3" ht="15.75">
      <c r="A12" s="60">
        <v>1</v>
      </c>
      <c r="B12" s="60">
        <v>2</v>
      </c>
      <c r="C12" s="61">
        <v>3</v>
      </c>
    </row>
    <row r="13" spans="1:3" ht="15.75">
      <c r="A13" s="60"/>
      <c r="B13" s="60" t="s">
        <v>12</v>
      </c>
      <c r="C13" s="61" t="s">
        <v>13</v>
      </c>
    </row>
    <row r="14" spans="1:4" ht="15.75">
      <c r="A14" s="60">
        <v>1100</v>
      </c>
      <c r="B14" s="62" t="s">
        <v>14</v>
      </c>
      <c r="C14" s="76">
        <v>1.6857</v>
      </c>
      <c r="D14" s="84"/>
    </row>
    <row r="15" spans="1:4" ht="29.25" customHeight="1">
      <c r="A15" s="60">
        <v>1200</v>
      </c>
      <c r="B15" s="62" t="s">
        <v>15</v>
      </c>
      <c r="C15" s="76">
        <v>0.3522</v>
      </c>
      <c r="D15" s="72"/>
    </row>
    <row r="16" spans="1:3" ht="15.75">
      <c r="A16" s="60">
        <v>2363</v>
      </c>
      <c r="B16" s="62" t="s">
        <v>31</v>
      </c>
      <c r="C16" s="76">
        <v>7.1753</v>
      </c>
    </row>
    <row r="17" spans="1:4" ht="15.75">
      <c r="A17" s="60"/>
      <c r="B17" s="60" t="s">
        <v>18</v>
      </c>
      <c r="C17" s="77">
        <f>SUM(C14:C16)</f>
        <v>9.2132</v>
      </c>
      <c r="D17" s="85"/>
    </row>
    <row r="18" spans="1:4" ht="15.75">
      <c r="A18" s="60"/>
      <c r="B18" s="60" t="s">
        <v>19</v>
      </c>
      <c r="C18" s="76" t="s">
        <v>13</v>
      </c>
      <c r="D18" s="72"/>
    </row>
    <row r="19" spans="1:4" ht="15.75">
      <c r="A19" s="60">
        <v>1100</v>
      </c>
      <c r="B19" s="62" t="s">
        <v>14</v>
      </c>
      <c r="C19" s="76">
        <v>0.7958999999999999</v>
      </c>
      <c r="D19" s="72"/>
    </row>
    <row r="20" spans="1:4" ht="27" customHeight="1">
      <c r="A20" s="60">
        <v>1200</v>
      </c>
      <c r="B20" s="62" t="s">
        <v>15</v>
      </c>
      <c r="C20" s="76">
        <v>0.1936</v>
      </c>
      <c r="D20" s="72"/>
    </row>
    <row r="21" spans="1:3" ht="15.75">
      <c r="A21" s="60">
        <v>2210</v>
      </c>
      <c r="B21" s="62" t="s">
        <v>32</v>
      </c>
      <c r="C21" s="76">
        <v>0.0159</v>
      </c>
    </row>
    <row r="22" spans="1:3" ht="15.75">
      <c r="A22" s="60">
        <v>2221</v>
      </c>
      <c r="B22" s="62" t="s">
        <v>33</v>
      </c>
      <c r="C22" s="76">
        <v>0.0967</v>
      </c>
    </row>
    <row r="23" spans="1:3" ht="15.75">
      <c r="A23" s="60">
        <v>2222</v>
      </c>
      <c r="B23" s="62" t="s">
        <v>34</v>
      </c>
      <c r="C23" s="76">
        <v>0.16319999999999998</v>
      </c>
    </row>
    <row r="24" spans="1:3" ht="15.75">
      <c r="A24" s="60">
        <v>2223</v>
      </c>
      <c r="B24" s="62" t="s">
        <v>35</v>
      </c>
      <c r="C24" s="76">
        <v>0.1089</v>
      </c>
    </row>
    <row r="25" spans="1:3" ht="31.5">
      <c r="A25" s="64">
        <v>2230</v>
      </c>
      <c r="B25" s="65" t="s">
        <v>60</v>
      </c>
      <c r="C25" s="76">
        <v>0.0033</v>
      </c>
    </row>
    <row r="26" spans="1:3" ht="31.5">
      <c r="A26" s="64">
        <v>2243</v>
      </c>
      <c r="B26" s="65" t="s">
        <v>36</v>
      </c>
      <c r="C26" s="76">
        <v>0.0178</v>
      </c>
    </row>
    <row r="27" spans="1:3" ht="15.75">
      <c r="A27" s="64">
        <v>2244</v>
      </c>
      <c r="B27" s="65" t="s">
        <v>37</v>
      </c>
      <c r="C27" s="76">
        <v>0.0218</v>
      </c>
    </row>
    <row r="28" spans="1:3" ht="31.5">
      <c r="A28" s="64">
        <v>2249</v>
      </c>
      <c r="B28" s="65" t="s">
        <v>38</v>
      </c>
      <c r="C28" s="76">
        <v>0.0123</v>
      </c>
    </row>
    <row r="29" spans="1:3" ht="15" customHeight="1">
      <c r="A29" s="64">
        <v>2250</v>
      </c>
      <c r="B29" s="65" t="s">
        <v>61</v>
      </c>
      <c r="C29" s="76">
        <v>0.0013</v>
      </c>
    </row>
    <row r="30" spans="1:3" ht="30.75" customHeight="1">
      <c r="A30" s="64">
        <v>2311</v>
      </c>
      <c r="B30" s="65" t="s">
        <v>21</v>
      </c>
      <c r="C30" s="76">
        <v>0.014199999999999999</v>
      </c>
    </row>
    <row r="31" spans="1:3" ht="15" customHeight="1">
      <c r="A31" s="64">
        <v>2321</v>
      </c>
      <c r="B31" s="65" t="s">
        <v>40</v>
      </c>
      <c r="C31" s="76">
        <v>0.018</v>
      </c>
    </row>
    <row r="32" spans="1:3" ht="30" customHeight="1">
      <c r="A32" s="64">
        <v>2350</v>
      </c>
      <c r="B32" s="65" t="s">
        <v>41</v>
      </c>
      <c r="C32" s="76">
        <v>0.0229</v>
      </c>
    </row>
    <row r="33" spans="1:3" ht="15.75">
      <c r="A33" s="64">
        <v>2362</v>
      </c>
      <c r="B33" s="65" t="s">
        <v>42</v>
      </c>
      <c r="C33" s="76">
        <v>0.0008</v>
      </c>
    </row>
    <row r="34" spans="1:3" ht="15.75">
      <c r="A34" s="64">
        <v>5000</v>
      </c>
      <c r="B34" s="65" t="s">
        <v>62</v>
      </c>
      <c r="C34" s="76">
        <v>0.0165</v>
      </c>
    </row>
    <row r="35" spans="1:3" ht="15.75">
      <c r="A35" s="60">
        <v>5200</v>
      </c>
      <c r="B35" s="62" t="s">
        <v>23</v>
      </c>
      <c r="C35" s="76">
        <v>0.0242</v>
      </c>
    </row>
    <row r="36" spans="1:3" ht="15.75">
      <c r="A36" s="60"/>
      <c r="B36" s="60" t="s">
        <v>24</v>
      </c>
      <c r="C36" s="77">
        <f>SUM(C19:C35)</f>
        <v>1.5272999999999999</v>
      </c>
    </row>
    <row r="37" spans="1:3" ht="15.75">
      <c r="A37" s="60"/>
      <c r="B37" s="66" t="s">
        <v>25</v>
      </c>
      <c r="C37" s="77">
        <f>SUM(C17+C36)</f>
        <v>10.7405</v>
      </c>
    </row>
    <row r="38" spans="1:3" ht="15.75">
      <c r="A38" s="68"/>
      <c r="B38" s="68"/>
      <c r="C38" s="75"/>
    </row>
    <row r="39" spans="1:3" ht="15.75">
      <c r="A39" s="68" t="s">
        <v>26</v>
      </c>
      <c r="B39" s="68"/>
      <c r="C39" s="61">
        <v>6</v>
      </c>
    </row>
    <row r="40" spans="1:3" ht="29.25" customHeight="1">
      <c r="A40" s="218" t="s">
        <v>30</v>
      </c>
      <c r="B40" s="218"/>
      <c r="C40" s="67">
        <f>SUM(C37/C39)</f>
        <v>1.7900833333333335</v>
      </c>
    </row>
  </sheetData>
  <sheetProtection/>
  <mergeCells count="5">
    <mergeCell ref="B2:C2"/>
    <mergeCell ref="A6:C6"/>
    <mergeCell ref="B9:C9"/>
    <mergeCell ref="A40:B40"/>
    <mergeCell ref="B8:C8"/>
  </mergeCells>
  <printOptions horizontalCentered="1"/>
  <pageMargins left="0.25" right="0.25" top="0.75" bottom="0.75" header="0.3" footer="0.3"/>
  <pageSetup fitToHeight="1" fitToWidth="1" horizontalDpi="600" verticalDpi="600" orientation="portrait" paperSize="9" scale="92" r:id="rId1"/>
  <headerFooter alignWithMargins="0">
    <oddFooter>&amp;L&amp;"Times New Roman,Regular"LMAnot_2_2_pielik_07022018_cenr; 2.2.pielikums Ministru kabineta noteikumu projekta "Ilgstošas sociālās aprūpes un sociālās rehabilitācijas iestāžu sniegto maksas pakalpojumu cenrādis" anotācijai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"Ilgstošas sociālās aprūpes un sociālās rehabilitācijas iestāžu sniegto maksas pakalpojumu cenrādis" anotācijai</dc:title>
  <dc:subject/>
  <dc:creator>DaceRitina</dc:creator>
  <cp:keywords>2.2.pielikums</cp:keywords>
  <dc:description/>
  <cp:lastModifiedBy>Egita Dorozkina</cp:lastModifiedBy>
  <cp:lastPrinted>2018-02-07T10:24:49Z</cp:lastPrinted>
  <dcterms:created xsi:type="dcterms:W3CDTF">2017-11-02T12:40:27Z</dcterms:created>
  <dcterms:modified xsi:type="dcterms:W3CDTF">2018-02-07T10:38:19Z</dcterms:modified>
  <cp:category/>
  <cp:version/>
  <cp:contentType/>
  <cp:contentStatus/>
</cp:coreProperties>
</file>