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vnozare.pri\vm\Redirect_profiles\VM_Sandra_Kasparenko\My Documents\Informativie_zinojumi\2018\par_nepieciesamajam_padalem_2018_uz_02.04_33.19\precizetais 07.11.2018\"/>
    </mc:Choice>
  </mc:AlternateContent>
  <xr:revisionPtr revIDLastSave="0" documentId="10_ncr:100000_{1BA24545-C1CE-476F-8F89-96548A063719}" xr6:coauthVersionLast="31" xr6:coauthVersionMax="31" xr10:uidLastSave="{00000000-0000-0000-0000-000000000000}"/>
  <bookViews>
    <workbookView xWindow="0" yWindow="0" windowWidth="15915" windowHeight="11430" tabRatio="956" xr2:uid="{00000000-000D-0000-FFFF-FFFF00000000}"/>
  </bookViews>
  <sheets>
    <sheet name="2018" sheetId="24" r:id="rId1"/>
  </sheets>
  <definedNames>
    <definedName name="_xlnm.Print_Area" localSheetId="0">'2018'!$A:$I</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65" i="24" l="1"/>
  <c r="H864" i="24" s="1"/>
  <c r="G864" i="24"/>
  <c r="F864" i="24"/>
  <c r="E864" i="24"/>
  <c r="I863" i="24"/>
  <c r="I862" i="24"/>
  <c r="H861" i="24"/>
  <c r="G861" i="24"/>
  <c r="G857" i="24" s="1"/>
  <c r="F861" i="24"/>
  <c r="E861" i="24"/>
  <c r="I860" i="24"/>
  <c r="I859" i="24"/>
  <c r="H858" i="24"/>
  <c r="G858" i="24"/>
  <c r="F858" i="24"/>
  <c r="E858" i="24"/>
  <c r="H857" i="24"/>
  <c r="I855" i="24"/>
  <c r="I854" i="24"/>
  <c r="I853" i="24"/>
  <c r="H852" i="24"/>
  <c r="G852" i="24"/>
  <c r="F852" i="24"/>
  <c r="E852" i="24"/>
  <c r="I851" i="24"/>
  <c r="I850" i="24"/>
  <c r="I849" i="24"/>
  <c r="H848" i="24"/>
  <c r="G848" i="24"/>
  <c r="F848" i="24"/>
  <c r="E848" i="24"/>
  <c r="I847" i="24"/>
  <c r="I846" i="24"/>
  <c r="I845" i="24"/>
  <c r="H844" i="24"/>
  <c r="G844" i="24"/>
  <c r="F844" i="24"/>
  <c r="F841" i="24" s="1"/>
  <c r="F840" i="24" s="1"/>
  <c r="F838" i="24" s="1"/>
  <c r="E844" i="24"/>
  <c r="I843" i="24"/>
  <c r="I842" i="24"/>
  <c r="G841" i="24"/>
  <c r="G840" i="24" s="1"/>
  <c r="G838" i="24" s="1"/>
  <c r="E841" i="24"/>
  <c r="E840" i="24" s="1"/>
  <c r="E838" i="24" s="1"/>
  <c r="I839" i="24"/>
  <c r="I837" i="24"/>
  <c r="I836" i="24"/>
  <c r="I835" i="24"/>
  <c r="H834" i="24"/>
  <c r="G834" i="24"/>
  <c r="F834" i="24"/>
  <c r="E834" i="24"/>
  <c r="I833" i="24"/>
  <c r="I832" i="24"/>
  <c r="I831" i="24"/>
  <c r="H830" i="24"/>
  <c r="G830" i="24"/>
  <c r="F830" i="24"/>
  <c r="E830" i="24"/>
  <c r="I830" i="24" s="1"/>
  <c r="I829" i="24"/>
  <c r="I828" i="24"/>
  <c r="I827" i="24"/>
  <c r="H826" i="24"/>
  <c r="H824" i="24" s="1"/>
  <c r="G826" i="24"/>
  <c r="F826" i="24"/>
  <c r="F824" i="24" s="1"/>
  <c r="E826" i="24"/>
  <c r="I825" i="24"/>
  <c r="G824" i="24"/>
  <c r="G823" i="24" s="1"/>
  <c r="I822" i="24"/>
  <c r="I821" i="24"/>
  <c r="H820" i="24"/>
  <c r="G820" i="24"/>
  <c r="F820" i="24"/>
  <c r="E820" i="24"/>
  <c r="I819" i="24"/>
  <c r="I818" i="24"/>
  <c r="H818" i="24"/>
  <c r="E818" i="24"/>
  <c r="H817" i="24"/>
  <c r="G817" i="24"/>
  <c r="F817" i="24"/>
  <c r="E817" i="24"/>
  <c r="I817" i="24" s="1"/>
  <c r="I816" i="24"/>
  <c r="I815" i="24"/>
  <c r="I814" i="24"/>
  <c r="H813" i="24"/>
  <c r="G813" i="24"/>
  <c r="F813" i="24"/>
  <c r="E813" i="24"/>
  <c r="I810" i="24"/>
  <c r="I809" i="24"/>
  <c r="H809" i="24"/>
  <c r="G809" i="24"/>
  <c r="H808" i="24"/>
  <c r="I808" i="24" s="1"/>
  <c r="G808" i="24"/>
  <c r="F808" i="24"/>
  <c r="E808" i="24"/>
  <c r="I807" i="24"/>
  <c r="I806" i="24"/>
  <c r="I805" i="24"/>
  <c r="I804" i="24"/>
  <c r="H803" i="24"/>
  <c r="G803" i="24"/>
  <c r="G802" i="24" s="1"/>
  <c r="F803" i="24"/>
  <c r="F802" i="24" s="1"/>
  <c r="E803" i="24"/>
  <c r="E802" i="24" s="1"/>
  <c r="H802" i="24"/>
  <c r="I802" i="24" s="1"/>
  <c r="I801" i="24"/>
  <c r="I800" i="24"/>
  <c r="I799" i="24"/>
  <c r="H798" i="24"/>
  <c r="G798" i="24"/>
  <c r="G797" i="24" s="1"/>
  <c r="F798" i="24"/>
  <c r="F797" i="24" s="1"/>
  <c r="E798" i="24"/>
  <c r="E797" i="24"/>
  <c r="I796" i="24"/>
  <c r="I795" i="24"/>
  <c r="I794" i="24"/>
  <c r="I793" i="24"/>
  <c r="H792" i="24"/>
  <c r="G792" i="24"/>
  <c r="G791" i="24" s="1"/>
  <c r="G790" i="24" s="1"/>
  <c r="F792" i="24"/>
  <c r="F791" i="24" s="1"/>
  <c r="F790" i="24" s="1"/>
  <c r="E792" i="24"/>
  <c r="E791" i="24" s="1"/>
  <c r="E790" i="24" s="1"/>
  <c r="E789" i="24" s="1"/>
  <c r="E785" i="24" s="1"/>
  <c r="I788" i="24"/>
  <c r="I787" i="24"/>
  <c r="H786" i="24"/>
  <c r="I786" i="24" s="1"/>
  <c r="E786" i="24"/>
  <c r="H778" i="24"/>
  <c r="G778" i="24"/>
  <c r="F778" i="24"/>
  <c r="E778" i="24"/>
  <c r="H775" i="24"/>
  <c r="G775" i="24"/>
  <c r="F775" i="24"/>
  <c r="E775" i="24"/>
  <c r="H772" i="24"/>
  <c r="G772" i="24"/>
  <c r="F772" i="24"/>
  <c r="E772" i="24"/>
  <c r="H771" i="24"/>
  <c r="G771" i="24"/>
  <c r="F771" i="24"/>
  <c r="E771" i="24"/>
  <c r="H766" i="24"/>
  <c r="G766" i="24"/>
  <c r="F766" i="24"/>
  <c r="E766" i="24"/>
  <c r="H762" i="24"/>
  <c r="G762" i="24"/>
  <c r="F762" i="24"/>
  <c r="E762" i="24"/>
  <c r="H758" i="24"/>
  <c r="G758" i="24"/>
  <c r="F758" i="24"/>
  <c r="E758" i="24"/>
  <c r="H755" i="24"/>
  <c r="G755" i="24"/>
  <c r="F755" i="24"/>
  <c r="E755" i="24"/>
  <c r="H754" i="24"/>
  <c r="G754" i="24"/>
  <c r="F754" i="24"/>
  <c r="E754" i="24"/>
  <c r="H752" i="24"/>
  <c r="G752" i="24"/>
  <c r="F752" i="24"/>
  <c r="E752" i="24"/>
  <c r="H748" i="24"/>
  <c r="G748" i="24"/>
  <c r="F748" i="24"/>
  <c r="E748" i="24"/>
  <c r="H744" i="24"/>
  <c r="G744" i="24"/>
  <c r="F744" i="24"/>
  <c r="E744" i="24"/>
  <c r="H740" i="24"/>
  <c r="G740" i="24"/>
  <c r="F740" i="24"/>
  <c r="E740" i="24"/>
  <c r="H738" i="24"/>
  <c r="G738" i="24"/>
  <c r="F738" i="24"/>
  <c r="E738" i="24"/>
  <c r="H737" i="24"/>
  <c r="G737" i="24"/>
  <c r="F737" i="24"/>
  <c r="E737" i="24"/>
  <c r="H734" i="24"/>
  <c r="G734" i="24"/>
  <c r="F734" i="24"/>
  <c r="E734" i="24"/>
  <c r="H732" i="24"/>
  <c r="I732" i="24" s="1"/>
  <c r="H731" i="24"/>
  <c r="G731" i="24"/>
  <c r="F731" i="24"/>
  <c r="E731" i="24"/>
  <c r="E726" i="24" s="1"/>
  <c r="E725" i="24" s="1"/>
  <c r="I730" i="24"/>
  <c r="I729" i="24"/>
  <c r="I728" i="24"/>
  <c r="H727" i="24"/>
  <c r="G727" i="24"/>
  <c r="F727" i="24"/>
  <c r="F726" i="24" s="1"/>
  <c r="F725" i="24" s="1"/>
  <c r="E727" i="24"/>
  <c r="G726" i="24"/>
  <c r="G725" i="24" s="1"/>
  <c r="G723" i="24" s="1"/>
  <c r="G722" i="24" s="1"/>
  <c r="I724" i="24"/>
  <c r="F722" i="24"/>
  <c r="E722" i="24"/>
  <c r="I721" i="24"/>
  <c r="I720" i="24"/>
  <c r="I719" i="24"/>
  <c r="I718" i="24"/>
  <c r="H717" i="24"/>
  <c r="G717" i="24"/>
  <c r="F717" i="24"/>
  <c r="F716" i="24" s="1"/>
  <c r="E717" i="24"/>
  <c r="G716" i="24"/>
  <c r="E716" i="24"/>
  <c r="I715" i="24"/>
  <c r="I714" i="24"/>
  <c r="I713" i="24"/>
  <c r="H712" i="24"/>
  <c r="G712" i="24"/>
  <c r="G711" i="24" s="1"/>
  <c r="G703" i="24" s="1"/>
  <c r="G699" i="24" s="1"/>
  <c r="G770" i="24" s="1"/>
  <c r="F712" i="24"/>
  <c r="E712" i="24"/>
  <c r="E711" i="24" s="1"/>
  <c r="H711" i="24"/>
  <c r="F711" i="24"/>
  <c r="F703" i="24" s="1"/>
  <c r="F699" i="24" s="1"/>
  <c r="F770" i="24" s="1"/>
  <c r="I710" i="24"/>
  <c r="I709" i="24"/>
  <c r="I708" i="24"/>
  <c r="H707" i="24"/>
  <c r="H706" i="24"/>
  <c r="G706" i="24"/>
  <c r="F706" i="24"/>
  <c r="E706" i="24"/>
  <c r="H705" i="24"/>
  <c r="G705" i="24"/>
  <c r="F705" i="24"/>
  <c r="E705" i="24"/>
  <c r="E704" i="24" s="1"/>
  <c r="H704" i="24"/>
  <c r="G704" i="24"/>
  <c r="F704" i="24"/>
  <c r="I702" i="24"/>
  <c r="I701" i="24"/>
  <c r="I700" i="24"/>
  <c r="H692" i="24"/>
  <c r="G692" i="24"/>
  <c r="F692" i="24"/>
  <c r="E692" i="24"/>
  <c r="H689" i="24"/>
  <c r="G689" i="24"/>
  <c r="F689" i="24"/>
  <c r="E689" i="24"/>
  <c r="H686" i="24"/>
  <c r="G686" i="24"/>
  <c r="F686" i="24"/>
  <c r="E686" i="24"/>
  <c r="H685" i="24"/>
  <c r="G685" i="24"/>
  <c r="F685" i="24"/>
  <c r="E685" i="24"/>
  <c r="H684" i="24"/>
  <c r="G684" i="24"/>
  <c r="F684" i="24"/>
  <c r="E684" i="24"/>
  <c r="H680" i="24"/>
  <c r="G680" i="24"/>
  <c r="F680" i="24"/>
  <c r="E680" i="24"/>
  <c r="H676" i="24"/>
  <c r="G676" i="24"/>
  <c r="F676" i="24"/>
  <c r="E676" i="24"/>
  <c r="H672" i="24"/>
  <c r="H669" i="24" s="1"/>
  <c r="H668" i="24" s="1"/>
  <c r="H666" i="24" s="1"/>
  <c r="G672" i="24"/>
  <c r="F672" i="24"/>
  <c r="F669" i="24" s="1"/>
  <c r="F668" i="24" s="1"/>
  <c r="F666" i="24" s="1"/>
  <c r="E672" i="24"/>
  <c r="G669" i="24"/>
  <c r="E669" i="24"/>
  <c r="E668" i="24" s="1"/>
  <c r="E666" i="24" s="1"/>
  <c r="G668" i="24"/>
  <c r="G666" i="24" s="1"/>
  <c r="H662" i="24"/>
  <c r="G662" i="24"/>
  <c r="F662" i="24"/>
  <c r="E662" i="24"/>
  <c r="H658" i="24"/>
  <c r="G658" i="24"/>
  <c r="F658" i="24"/>
  <c r="E658" i="24"/>
  <c r="H654" i="24"/>
  <c r="G654" i="24"/>
  <c r="F654" i="24"/>
  <c r="F652" i="24" s="1"/>
  <c r="F651" i="24" s="1"/>
  <c r="E654" i="24"/>
  <c r="E652" i="24" s="1"/>
  <c r="E651" i="24" s="1"/>
  <c r="H652" i="24"/>
  <c r="G652" i="24"/>
  <c r="G651" i="24" s="1"/>
  <c r="H651" i="24"/>
  <c r="H648" i="24"/>
  <c r="G648" i="24"/>
  <c r="F648" i="24"/>
  <c r="E648" i="24"/>
  <c r="H641" i="24"/>
  <c r="G641" i="24"/>
  <c r="F641" i="24"/>
  <c r="E641" i="24"/>
  <c r="H638" i="24"/>
  <c r="G638" i="24"/>
  <c r="F638" i="24"/>
  <c r="E638" i="24"/>
  <c r="H635" i="24"/>
  <c r="G635" i="24"/>
  <c r="F635" i="24"/>
  <c r="E635" i="24"/>
  <c r="E634" i="24" s="1"/>
  <c r="H634" i="24"/>
  <c r="G634" i="24"/>
  <c r="H629" i="24"/>
  <c r="G629" i="24"/>
  <c r="F629" i="24"/>
  <c r="E629" i="24"/>
  <c r="H625" i="24"/>
  <c r="G625" i="24"/>
  <c r="F625" i="24"/>
  <c r="E625" i="24"/>
  <c r="H621" i="24"/>
  <c r="G621" i="24"/>
  <c r="F621" i="24"/>
  <c r="E621" i="24"/>
  <c r="H618" i="24"/>
  <c r="G618" i="24"/>
  <c r="F618" i="24"/>
  <c r="E618" i="24"/>
  <c r="H617" i="24"/>
  <c r="G617" i="24"/>
  <c r="F617" i="24"/>
  <c r="F615" i="24" s="1"/>
  <c r="E617" i="24"/>
  <c r="H615" i="24"/>
  <c r="G615" i="24"/>
  <c r="E615" i="24"/>
  <c r="H611" i="24"/>
  <c r="G611" i="24"/>
  <c r="F611" i="24"/>
  <c r="E611" i="24"/>
  <c r="H608" i="24"/>
  <c r="E608" i="24"/>
  <c r="H607" i="24"/>
  <c r="G607" i="24"/>
  <c r="F607" i="24"/>
  <c r="I606" i="24"/>
  <c r="I605" i="24"/>
  <c r="I604" i="24"/>
  <c r="H603" i="24"/>
  <c r="I603" i="24" s="1"/>
  <c r="G603" i="24"/>
  <c r="G601" i="24" s="1"/>
  <c r="G600" i="24" s="1"/>
  <c r="F603" i="24"/>
  <c r="F601" i="24" s="1"/>
  <c r="F600" i="24" s="1"/>
  <c r="E603" i="24"/>
  <c r="I602" i="24"/>
  <c r="E601" i="24"/>
  <c r="I599" i="24"/>
  <c r="I598" i="24"/>
  <c r="H597" i="24"/>
  <c r="G597" i="24"/>
  <c r="F597" i="24"/>
  <c r="E597" i="24"/>
  <c r="I596" i="24"/>
  <c r="H595" i="24"/>
  <c r="I595" i="24" s="1"/>
  <c r="H594" i="24"/>
  <c r="G594" i="24"/>
  <c r="F594" i="24"/>
  <c r="E594" i="24"/>
  <c r="I593" i="24"/>
  <c r="I592" i="24"/>
  <c r="I591" i="24"/>
  <c r="H590" i="24"/>
  <c r="G590" i="24"/>
  <c r="F590" i="24"/>
  <c r="E590" i="24"/>
  <c r="I587" i="24"/>
  <c r="F585" i="24"/>
  <c r="E585" i="24"/>
  <c r="I584" i="24"/>
  <c r="I583" i="24"/>
  <c r="I582" i="24"/>
  <c r="I581" i="24"/>
  <c r="H580" i="24"/>
  <c r="G580" i="24"/>
  <c r="G579" i="24" s="1"/>
  <c r="F580" i="24"/>
  <c r="F579" i="24" s="1"/>
  <c r="E580" i="24"/>
  <c r="E579" i="24" s="1"/>
  <c r="I578" i="24"/>
  <c r="I577" i="24"/>
  <c r="I576" i="24"/>
  <c r="H575" i="24"/>
  <c r="G575" i="24"/>
  <c r="G574" i="24" s="1"/>
  <c r="F575" i="24"/>
  <c r="F574" i="24" s="1"/>
  <c r="E575" i="24"/>
  <c r="E574" i="24" s="1"/>
  <c r="H574" i="24"/>
  <c r="I573" i="24"/>
  <c r="I572" i="24"/>
  <c r="I571" i="24"/>
  <c r="I570" i="24"/>
  <c r="H569" i="24"/>
  <c r="H568" i="24" s="1"/>
  <c r="G569" i="24"/>
  <c r="G568" i="24" s="1"/>
  <c r="G567" i="24" s="1"/>
  <c r="F569" i="24"/>
  <c r="F568" i="24" s="1"/>
  <c r="F567" i="24" s="1"/>
  <c r="E569" i="24"/>
  <c r="I565" i="24"/>
  <c r="I564" i="24"/>
  <c r="I563" i="24"/>
  <c r="H563" i="24"/>
  <c r="I560" i="24"/>
  <c r="I559" i="24"/>
  <c r="I558" i="24"/>
  <c r="I557" i="24"/>
  <c r="I556" i="24"/>
  <c r="H555" i="24"/>
  <c r="G555" i="24"/>
  <c r="F555" i="24"/>
  <c r="E555" i="24"/>
  <c r="I554" i="24"/>
  <c r="I553" i="24"/>
  <c r="H552" i="24"/>
  <c r="I552" i="24" s="1"/>
  <c r="G552" i="24"/>
  <c r="F552" i="24"/>
  <c r="E552" i="24"/>
  <c r="I551" i="24"/>
  <c r="I550" i="24"/>
  <c r="H549" i="24"/>
  <c r="G549" i="24"/>
  <c r="G548" i="24" s="1"/>
  <c r="F549" i="24"/>
  <c r="F548" i="24" s="1"/>
  <c r="E549" i="24"/>
  <c r="H548" i="24"/>
  <c r="H547" i="24"/>
  <c r="G547" i="24"/>
  <c r="F547" i="24"/>
  <c r="E547" i="24"/>
  <c r="I547" i="24" s="1"/>
  <c r="I546" i="24"/>
  <c r="I545" i="24"/>
  <c r="I544" i="24"/>
  <c r="H543" i="24"/>
  <c r="G543" i="24"/>
  <c r="F543" i="24"/>
  <c r="E543" i="24"/>
  <c r="I543" i="24" s="1"/>
  <c r="I542" i="24"/>
  <c r="I541" i="24"/>
  <c r="I540" i="24"/>
  <c r="H539" i="24"/>
  <c r="G539" i="24"/>
  <c r="F539" i="24"/>
  <c r="E539" i="24"/>
  <c r="I538" i="24"/>
  <c r="I537" i="24"/>
  <c r="I536" i="24"/>
  <c r="H535" i="24"/>
  <c r="G535" i="24"/>
  <c r="G532" i="24" s="1"/>
  <c r="G531" i="24" s="1"/>
  <c r="G529" i="24" s="1"/>
  <c r="F535" i="24"/>
  <c r="E535" i="24"/>
  <c r="E532" i="24" s="1"/>
  <c r="I534" i="24"/>
  <c r="I533" i="24"/>
  <c r="H532" i="24"/>
  <c r="F532" i="24"/>
  <c r="F531" i="24" s="1"/>
  <c r="F529" i="24" s="1"/>
  <c r="E531" i="24"/>
  <c r="E529" i="24" s="1"/>
  <c r="I530" i="24"/>
  <c r="I528" i="24"/>
  <c r="I527" i="24"/>
  <c r="I526" i="24"/>
  <c r="H525" i="24"/>
  <c r="G525" i="24"/>
  <c r="F525" i="24"/>
  <c r="E525" i="24"/>
  <c r="I524" i="24"/>
  <c r="I523" i="24"/>
  <c r="I522" i="24"/>
  <c r="I521" i="24"/>
  <c r="I520" i="24"/>
  <c r="H519" i="24"/>
  <c r="G519" i="24"/>
  <c r="F519" i="24"/>
  <c r="E519" i="24"/>
  <c r="I519" i="24" s="1"/>
  <c r="I518" i="24"/>
  <c r="I517" i="24"/>
  <c r="H516" i="24"/>
  <c r="G516" i="24"/>
  <c r="F516" i="24"/>
  <c r="E516" i="24"/>
  <c r="I515" i="24"/>
  <c r="I514" i="24"/>
  <c r="H513" i="24"/>
  <c r="G513" i="24"/>
  <c r="F513" i="24"/>
  <c r="E513" i="24"/>
  <c r="H512" i="24"/>
  <c r="I510" i="24"/>
  <c r="I509" i="24"/>
  <c r="I508" i="24"/>
  <c r="H507" i="24"/>
  <c r="G507" i="24"/>
  <c r="F507" i="24"/>
  <c r="E507" i="24"/>
  <c r="I507" i="24" s="1"/>
  <c r="I506" i="24"/>
  <c r="I505" i="24"/>
  <c r="I504" i="24"/>
  <c r="H503" i="24"/>
  <c r="G503" i="24"/>
  <c r="F503" i="24"/>
  <c r="E503" i="24"/>
  <c r="I502" i="24"/>
  <c r="I501" i="24"/>
  <c r="I500" i="24"/>
  <c r="H499" i="24"/>
  <c r="G499" i="24"/>
  <c r="G496" i="24" s="1"/>
  <c r="G495" i="24" s="1"/>
  <c r="G493" i="24" s="1"/>
  <c r="F499" i="24"/>
  <c r="E499" i="24"/>
  <c r="E496" i="24" s="1"/>
  <c r="E495" i="24" s="1"/>
  <c r="E493" i="24" s="1"/>
  <c r="I498" i="24"/>
  <c r="I497" i="24"/>
  <c r="H496" i="24"/>
  <c r="F496" i="24"/>
  <c r="F495" i="24" s="1"/>
  <c r="F493" i="24" s="1"/>
  <c r="I494" i="24"/>
  <c r="I492" i="24"/>
  <c r="I491" i="24"/>
  <c r="I490" i="24"/>
  <c r="H489" i="24"/>
  <c r="G489" i="24"/>
  <c r="F489" i="24"/>
  <c r="E489" i="24"/>
  <c r="I488" i="24"/>
  <c r="I487" i="24"/>
  <c r="H486" i="24"/>
  <c r="E486" i="24"/>
  <c r="G485" i="24"/>
  <c r="F485" i="24"/>
  <c r="E485" i="24"/>
  <c r="I484" i="24"/>
  <c r="I483" i="24"/>
  <c r="I482" i="24"/>
  <c r="H481" i="24"/>
  <c r="H479" i="24" s="1"/>
  <c r="G481" i="24"/>
  <c r="G479" i="24" s="1"/>
  <c r="F481" i="24"/>
  <c r="F479" i="24" s="1"/>
  <c r="F478" i="24" s="1"/>
  <c r="F467" i="24" s="1"/>
  <c r="E481" i="24"/>
  <c r="E479" i="24" s="1"/>
  <c r="I480" i="24"/>
  <c r="I477" i="24"/>
  <c r="I476" i="24"/>
  <c r="H475" i="24"/>
  <c r="G475" i="24"/>
  <c r="F475" i="24"/>
  <c r="E475" i="24"/>
  <c r="I475" i="24" s="1"/>
  <c r="I474" i="24"/>
  <c r="I473" i="24"/>
  <c r="H473" i="24"/>
  <c r="H472" i="24" s="1"/>
  <c r="G472" i="24"/>
  <c r="F472" i="24"/>
  <c r="E472" i="24"/>
  <c r="I471" i="24"/>
  <c r="I470" i="24"/>
  <c r="I469" i="24"/>
  <c r="H468" i="24"/>
  <c r="G468" i="24"/>
  <c r="F468" i="24"/>
  <c r="E468" i="24"/>
  <c r="I465" i="24"/>
  <c r="F463" i="24"/>
  <c r="E463" i="24"/>
  <c r="I462" i="24"/>
  <c r="I461" i="24"/>
  <c r="I460" i="24"/>
  <c r="I459" i="24"/>
  <c r="H458" i="24"/>
  <c r="G458" i="24"/>
  <c r="G457" i="24" s="1"/>
  <c r="F458" i="24"/>
  <c r="F457" i="24" s="1"/>
  <c r="E458" i="24"/>
  <c r="E457" i="24" s="1"/>
  <c r="H457" i="24"/>
  <c r="I456" i="24"/>
  <c r="I455" i="24"/>
  <c r="I454" i="24"/>
  <c r="H453" i="24"/>
  <c r="G453" i="24"/>
  <c r="G452" i="24" s="1"/>
  <c r="F453" i="24"/>
  <c r="F452" i="24" s="1"/>
  <c r="E453" i="24"/>
  <c r="E452" i="24" s="1"/>
  <c r="H452" i="24"/>
  <c r="I451" i="24"/>
  <c r="I450" i="24"/>
  <c r="I449" i="24"/>
  <c r="I448" i="24"/>
  <c r="H447" i="24"/>
  <c r="G447" i="24"/>
  <c r="G446" i="24" s="1"/>
  <c r="G445" i="24" s="1"/>
  <c r="F447" i="24"/>
  <c r="E447" i="24"/>
  <c r="E446" i="24" s="1"/>
  <c r="E445" i="24" s="1"/>
  <c r="F446" i="24"/>
  <c r="F445" i="24" s="1"/>
  <c r="I443" i="24"/>
  <c r="I442" i="24"/>
  <c r="I441" i="24"/>
  <c r="H441" i="24"/>
  <c r="H433" i="24"/>
  <c r="G433" i="24"/>
  <c r="F433" i="24"/>
  <c r="E433" i="24"/>
  <c r="H430" i="24"/>
  <c r="G430" i="24"/>
  <c r="F430" i="24"/>
  <c r="E430" i="24"/>
  <c r="H427" i="24"/>
  <c r="G427" i="24"/>
  <c r="F427" i="24"/>
  <c r="E427" i="24"/>
  <c r="H426" i="24"/>
  <c r="G426" i="24"/>
  <c r="F426" i="24"/>
  <c r="E426" i="24"/>
  <c r="H425" i="24"/>
  <c r="G425" i="24"/>
  <c r="F425" i="24"/>
  <c r="E425" i="24"/>
  <c r="H421" i="24"/>
  <c r="G421" i="24"/>
  <c r="F421" i="24"/>
  <c r="E421" i="24"/>
  <c r="H417" i="24"/>
  <c r="G417" i="24"/>
  <c r="F417" i="24"/>
  <c r="E417" i="24"/>
  <c r="H413" i="24"/>
  <c r="H410" i="24" s="1"/>
  <c r="H409" i="24" s="1"/>
  <c r="H407" i="24" s="1"/>
  <c r="G413" i="24"/>
  <c r="F413" i="24"/>
  <c r="E413" i="24"/>
  <c r="G410" i="24"/>
  <c r="F410" i="24"/>
  <c r="E410" i="24"/>
  <c r="G409" i="24"/>
  <c r="F409" i="24"/>
  <c r="E409" i="24"/>
  <c r="G407" i="24"/>
  <c r="F407" i="24"/>
  <c r="E407" i="24"/>
  <c r="H403" i="24"/>
  <c r="G403" i="24"/>
  <c r="F403" i="24"/>
  <c r="E403" i="24"/>
  <c r="H399" i="24"/>
  <c r="G399" i="24"/>
  <c r="F399" i="24"/>
  <c r="E399" i="24"/>
  <c r="H395" i="24"/>
  <c r="H393" i="24" s="1"/>
  <c r="H392" i="24" s="1"/>
  <c r="G395" i="24"/>
  <c r="F395" i="24"/>
  <c r="E395" i="24"/>
  <c r="G393" i="24"/>
  <c r="F393" i="24"/>
  <c r="E393" i="24"/>
  <c r="G392" i="24"/>
  <c r="F392" i="24"/>
  <c r="E392" i="24"/>
  <c r="H389" i="24"/>
  <c r="G389" i="24"/>
  <c r="F389" i="24"/>
  <c r="E389" i="24"/>
  <c r="H382" i="24"/>
  <c r="G382" i="24"/>
  <c r="F382" i="24"/>
  <c r="E382" i="24"/>
  <c r="H379" i="24"/>
  <c r="G379" i="24"/>
  <c r="F379" i="24"/>
  <c r="E379" i="24"/>
  <c r="H376" i="24"/>
  <c r="H375" i="24" s="1"/>
  <c r="G376" i="24"/>
  <c r="F376" i="24"/>
  <c r="E376" i="24"/>
  <c r="G375" i="24"/>
  <c r="F375" i="24"/>
  <c r="E375" i="24"/>
  <c r="H370" i="24"/>
  <c r="G370" i="24"/>
  <c r="F370" i="24"/>
  <c r="E370" i="24"/>
  <c r="H366" i="24"/>
  <c r="G366" i="24"/>
  <c r="F366" i="24"/>
  <c r="E366" i="24"/>
  <c r="H362" i="24"/>
  <c r="G362" i="24"/>
  <c r="F362" i="24"/>
  <c r="E362" i="24"/>
  <c r="H359" i="24"/>
  <c r="G359" i="24"/>
  <c r="F359" i="24"/>
  <c r="E359" i="24"/>
  <c r="H358" i="24"/>
  <c r="G358" i="24"/>
  <c r="F358" i="24"/>
  <c r="F356" i="24" s="1"/>
  <c r="E358" i="24"/>
  <c r="I357" i="24"/>
  <c r="H357" i="24"/>
  <c r="G356" i="24"/>
  <c r="E356" i="24"/>
  <c r="I355" i="24"/>
  <c r="I354" i="24"/>
  <c r="I353" i="24"/>
  <c r="H352" i="24"/>
  <c r="G352" i="24"/>
  <c r="F352" i="24"/>
  <c r="E352" i="24"/>
  <c r="I351" i="24"/>
  <c r="I350" i="24"/>
  <c r="I349" i="24"/>
  <c r="H348" i="24"/>
  <c r="G348" i="24"/>
  <c r="F348" i="24"/>
  <c r="E348" i="24"/>
  <c r="I348" i="24" s="1"/>
  <c r="I347" i="24"/>
  <c r="I346" i="24"/>
  <c r="I345" i="24"/>
  <c r="H344" i="24"/>
  <c r="G344" i="24"/>
  <c r="G342" i="24" s="1"/>
  <c r="F344" i="24"/>
  <c r="F342" i="24" s="1"/>
  <c r="F341" i="24" s="1"/>
  <c r="E344" i="24"/>
  <c r="I343" i="24"/>
  <c r="H342" i="24"/>
  <c r="H341" i="24" s="1"/>
  <c r="E342" i="24"/>
  <c r="I340" i="24"/>
  <c r="I339" i="24"/>
  <c r="H338" i="24"/>
  <c r="G338" i="24"/>
  <c r="F338" i="24"/>
  <c r="E338" i="24"/>
  <c r="I338" i="24" s="1"/>
  <c r="I337" i="24"/>
  <c r="I336" i="24"/>
  <c r="H335" i="24"/>
  <c r="G335" i="24"/>
  <c r="F335" i="24"/>
  <c r="E335" i="24"/>
  <c r="I334" i="24"/>
  <c r="H333" i="24"/>
  <c r="H331" i="24" s="1"/>
  <c r="H330" i="24" s="1"/>
  <c r="F333" i="24"/>
  <c r="E333" i="24"/>
  <c r="H332" i="24"/>
  <c r="F332" i="24"/>
  <c r="E332" i="24"/>
  <c r="G331" i="24"/>
  <c r="F331" i="24"/>
  <c r="I328" i="24"/>
  <c r="H327" i="24"/>
  <c r="F327" i="24"/>
  <c r="E327" i="24"/>
  <c r="H326" i="24"/>
  <c r="G326" i="24"/>
  <c r="F326" i="24"/>
  <c r="I325" i="24"/>
  <c r="I324" i="24"/>
  <c r="I323" i="24"/>
  <c r="I322" i="24"/>
  <c r="H321" i="24"/>
  <c r="G321" i="24"/>
  <c r="G320" i="24" s="1"/>
  <c r="F321" i="24"/>
  <c r="F320" i="24" s="1"/>
  <c r="E321" i="24"/>
  <c r="I321" i="24" s="1"/>
  <c r="H320" i="24"/>
  <c r="I319" i="24"/>
  <c r="I318" i="24"/>
  <c r="I317" i="24"/>
  <c r="H316" i="24"/>
  <c r="G316" i="24"/>
  <c r="G315" i="24" s="1"/>
  <c r="F316" i="24"/>
  <c r="F315" i="24" s="1"/>
  <c r="E316" i="24"/>
  <c r="E315" i="24" s="1"/>
  <c r="I314" i="24"/>
  <c r="I313" i="24"/>
  <c r="I312" i="24"/>
  <c r="H311" i="24"/>
  <c r="H310" i="24" s="1"/>
  <c r="I310" i="24" s="1"/>
  <c r="G310" i="24"/>
  <c r="G309" i="24" s="1"/>
  <c r="G308" i="24" s="1"/>
  <c r="F310" i="24"/>
  <c r="F309" i="24" s="1"/>
  <c r="F308" i="24" s="1"/>
  <c r="F307" i="24" s="1"/>
  <c r="E310" i="24"/>
  <c r="E309" i="24" s="1"/>
  <c r="H309" i="24"/>
  <c r="E308" i="24"/>
  <c r="I306" i="24"/>
  <c r="I305" i="24"/>
  <c r="I304" i="24"/>
  <c r="H304" i="24"/>
  <c r="F304" i="24"/>
  <c r="E304" i="24"/>
  <c r="H301" i="24"/>
  <c r="G301" i="24"/>
  <c r="F301" i="24"/>
  <c r="E301" i="24"/>
  <c r="H300" i="24"/>
  <c r="G300" i="24"/>
  <c r="F300" i="24"/>
  <c r="E300" i="24"/>
  <c r="H299" i="24"/>
  <c r="G299" i="24"/>
  <c r="F299" i="24"/>
  <c r="E299" i="24"/>
  <c r="H298" i="24"/>
  <c r="G298" i="24"/>
  <c r="F298" i="24"/>
  <c r="E298" i="24"/>
  <c r="H297" i="24"/>
  <c r="G297" i="24"/>
  <c r="F297" i="24"/>
  <c r="E297" i="24"/>
  <c r="H296" i="24"/>
  <c r="G296" i="24"/>
  <c r="F296" i="24"/>
  <c r="E296" i="24"/>
  <c r="H295" i="24"/>
  <c r="G295" i="24"/>
  <c r="F295" i="24"/>
  <c r="E295" i="24"/>
  <c r="H294" i="24"/>
  <c r="G294" i="24"/>
  <c r="F294" i="24"/>
  <c r="E294" i="24"/>
  <c r="H293" i="24"/>
  <c r="G293" i="24"/>
  <c r="F293" i="24"/>
  <c r="E293" i="24"/>
  <c r="H292" i="24"/>
  <c r="G292" i="24"/>
  <c r="F292" i="24"/>
  <c r="E292" i="24"/>
  <c r="H291" i="24"/>
  <c r="G291" i="24"/>
  <c r="F291" i="24"/>
  <c r="E291" i="24"/>
  <c r="H290" i="24"/>
  <c r="G290" i="24"/>
  <c r="F290" i="24"/>
  <c r="E290" i="24"/>
  <c r="H289" i="24"/>
  <c r="G289" i="24"/>
  <c r="F289" i="24"/>
  <c r="E289" i="24"/>
  <c r="H287" i="24"/>
  <c r="G287" i="24"/>
  <c r="F287" i="24"/>
  <c r="E287" i="24"/>
  <c r="H286" i="24"/>
  <c r="G286" i="24"/>
  <c r="F286" i="24"/>
  <c r="E286" i="24"/>
  <c r="H285" i="24"/>
  <c r="G285" i="24"/>
  <c r="F285" i="24"/>
  <c r="E285" i="24"/>
  <c r="H284" i="24"/>
  <c r="G284" i="24"/>
  <c r="F284" i="24"/>
  <c r="E284" i="24"/>
  <c r="H283" i="24"/>
  <c r="G283" i="24"/>
  <c r="F283" i="24"/>
  <c r="E283" i="24"/>
  <c r="H282" i="24"/>
  <c r="G282" i="24"/>
  <c r="F282" i="24"/>
  <c r="E282" i="24"/>
  <c r="H281" i="24"/>
  <c r="G281" i="24"/>
  <c r="F281" i="24"/>
  <c r="E281" i="24"/>
  <c r="H280" i="24"/>
  <c r="G280" i="24"/>
  <c r="F280" i="24"/>
  <c r="E280" i="24"/>
  <c r="H279" i="24"/>
  <c r="G279" i="24"/>
  <c r="F279" i="24"/>
  <c r="E279" i="24"/>
  <c r="H278" i="24"/>
  <c r="G278" i="24"/>
  <c r="F278" i="24"/>
  <c r="E278" i="24"/>
  <c r="H277" i="24"/>
  <c r="G277" i="24"/>
  <c r="F277" i="24"/>
  <c r="E277" i="24"/>
  <c r="H276" i="24"/>
  <c r="G276" i="24"/>
  <c r="F276" i="24"/>
  <c r="E276" i="24"/>
  <c r="H275" i="24"/>
  <c r="G275" i="24"/>
  <c r="F275" i="24"/>
  <c r="E275" i="24"/>
  <c r="H274" i="24"/>
  <c r="G274" i="24"/>
  <c r="F274" i="24"/>
  <c r="E274" i="24"/>
  <c r="H273" i="24"/>
  <c r="G273" i="24"/>
  <c r="F273" i="24"/>
  <c r="E273" i="24"/>
  <c r="H272" i="24"/>
  <c r="G272" i="24"/>
  <c r="F272" i="24"/>
  <c r="E272" i="24"/>
  <c r="H271" i="24"/>
  <c r="G271" i="24"/>
  <c r="F271" i="24"/>
  <c r="E271" i="24"/>
  <c r="G270" i="24"/>
  <c r="H269" i="24"/>
  <c r="G269" i="24"/>
  <c r="F269" i="24"/>
  <c r="E269" i="24"/>
  <c r="H268" i="24"/>
  <c r="G268" i="24"/>
  <c r="F268" i="24"/>
  <c r="E268" i="24"/>
  <c r="I268" i="24" s="1"/>
  <c r="H267" i="24"/>
  <c r="G267" i="24"/>
  <c r="G266" i="24" s="1"/>
  <c r="F267" i="24"/>
  <c r="F266" i="24" s="1"/>
  <c r="E267" i="24"/>
  <c r="I267" i="24" s="1"/>
  <c r="H266" i="24"/>
  <c r="H265" i="24"/>
  <c r="G265" i="24"/>
  <c r="F265" i="24"/>
  <c r="E265" i="24"/>
  <c r="H264" i="24"/>
  <c r="G264" i="24"/>
  <c r="F264" i="24"/>
  <c r="E264" i="24"/>
  <c r="I264" i="24" s="1"/>
  <c r="H263" i="24"/>
  <c r="G263" i="24"/>
  <c r="G262" i="24" s="1"/>
  <c r="F263" i="24"/>
  <c r="F262" i="24" s="1"/>
  <c r="E263" i="24"/>
  <c r="I263" i="24" s="1"/>
  <c r="H261" i="24"/>
  <c r="G261" i="24"/>
  <c r="F261" i="24"/>
  <c r="E261" i="24"/>
  <c r="H260" i="24"/>
  <c r="G260" i="24"/>
  <c r="F260" i="24"/>
  <c r="E260" i="24"/>
  <c r="H259" i="24"/>
  <c r="G259" i="24"/>
  <c r="F259" i="24"/>
  <c r="F258" i="24" s="1"/>
  <c r="F256" i="24" s="1"/>
  <c r="F255" i="24" s="1"/>
  <c r="E259" i="24"/>
  <c r="G258" i="24"/>
  <c r="H257" i="24"/>
  <c r="G257" i="24"/>
  <c r="G256" i="24" s="1"/>
  <c r="F257" i="24"/>
  <c r="E257" i="24"/>
  <c r="H254" i="24"/>
  <c r="G254" i="24"/>
  <c r="F254" i="24"/>
  <c r="E254" i="24"/>
  <c r="H253" i="24"/>
  <c r="G253" i="24"/>
  <c r="F253" i="24"/>
  <c r="E253" i="24"/>
  <c r="F252" i="24"/>
  <c r="E252" i="24"/>
  <c r="H251" i="24"/>
  <c r="G251" i="24"/>
  <c r="F251" i="24"/>
  <c r="E251" i="24"/>
  <c r="I251" i="24" s="1"/>
  <c r="H250" i="24"/>
  <c r="G250" i="24"/>
  <c r="G249" i="24" s="1"/>
  <c r="F250" i="24"/>
  <c r="E250" i="24"/>
  <c r="E249" i="24" s="1"/>
  <c r="H249" i="24"/>
  <c r="H248" i="24"/>
  <c r="G248" i="24"/>
  <c r="F248" i="24"/>
  <c r="E248" i="24"/>
  <c r="I248" i="24" s="1"/>
  <c r="G247" i="24"/>
  <c r="F247" i="24"/>
  <c r="H246" i="24"/>
  <c r="G246" i="24"/>
  <c r="F246" i="24"/>
  <c r="F245" i="24" s="1"/>
  <c r="H242" i="24"/>
  <c r="I242" i="24" s="1"/>
  <c r="G242" i="24"/>
  <c r="F242" i="24"/>
  <c r="E242" i="24"/>
  <c r="H241" i="24"/>
  <c r="G241" i="24"/>
  <c r="G240" i="24" s="1"/>
  <c r="F241" i="24"/>
  <c r="F240" i="24" s="1"/>
  <c r="H239" i="24"/>
  <c r="G239" i="24"/>
  <c r="F239" i="24"/>
  <c r="E239" i="24"/>
  <c r="H238" i="24"/>
  <c r="I238" i="24" s="1"/>
  <c r="G238" i="24"/>
  <c r="F238" i="24"/>
  <c r="E238" i="24"/>
  <c r="H237" i="24"/>
  <c r="I237" i="24" s="1"/>
  <c r="G237" i="24"/>
  <c r="F237" i="24"/>
  <c r="E237" i="24"/>
  <c r="H236" i="24"/>
  <c r="G236" i="24"/>
  <c r="F236" i="24"/>
  <c r="F235" i="24" s="1"/>
  <c r="F234" i="24" s="1"/>
  <c r="E236" i="24"/>
  <c r="E235" i="24" s="1"/>
  <c r="E234" i="24" s="1"/>
  <c r="H233" i="24"/>
  <c r="G233" i="24"/>
  <c r="F233" i="24"/>
  <c r="E233" i="24"/>
  <c r="H232" i="24"/>
  <c r="G232" i="24"/>
  <c r="F232" i="24"/>
  <c r="E232" i="24"/>
  <c r="I232" i="24" s="1"/>
  <c r="H231" i="24"/>
  <c r="G231" i="24"/>
  <c r="G230" i="24" s="1"/>
  <c r="G229" i="24" s="1"/>
  <c r="F231" i="24"/>
  <c r="F230" i="24" s="1"/>
  <c r="F229" i="24" s="1"/>
  <c r="E231" i="24"/>
  <c r="I231" i="24" s="1"/>
  <c r="H228" i="24"/>
  <c r="G228" i="24"/>
  <c r="F228" i="24"/>
  <c r="E228" i="24"/>
  <c r="H227" i="24"/>
  <c r="G227" i="24"/>
  <c r="F227" i="24"/>
  <c r="E227" i="24"/>
  <c r="H226" i="24"/>
  <c r="I226" i="24" s="1"/>
  <c r="G226" i="24"/>
  <c r="F226" i="24"/>
  <c r="E226" i="24"/>
  <c r="H225" i="24"/>
  <c r="G225" i="24"/>
  <c r="G224" i="24" s="1"/>
  <c r="G223" i="24" s="1"/>
  <c r="G222" i="24" s="1"/>
  <c r="F225" i="24"/>
  <c r="E225" i="24"/>
  <c r="E224" i="24"/>
  <c r="E223" i="24" s="1"/>
  <c r="E222" i="24" s="1"/>
  <c r="H220" i="24"/>
  <c r="G220" i="24"/>
  <c r="F220" i="24"/>
  <c r="E220" i="24"/>
  <c r="I220" i="24" s="1"/>
  <c r="H219" i="24"/>
  <c r="G219" i="24"/>
  <c r="F219" i="24"/>
  <c r="E219" i="24"/>
  <c r="I219" i="24" s="1"/>
  <c r="H218" i="24"/>
  <c r="G218" i="24"/>
  <c r="F218" i="24"/>
  <c r="E218" i="24"/>
  <c r="H210" i="24"/>
  <c r="G210" i="24"/>
  <c r="F210" i="24"/>
  <c r="E210" i="24"/>
  <c r="H207" i="24"/>
  <c r="G207" i="24"/>
  <c r="F207" i="24"/>
  <c r="E207" i="24"/>
  <c r="H204" i="24"/>
  <c r="G204" i="24"/>
  <c r="G203" i="24" s="1"/>
  <c r="F204" i="24"/>
  <c r="E204" i="24"/>
  <c r="H203" i="24"/>
  <c r="F203" i="24"/>
  <c r="E203" i="24"/>
  <c r="H198" i="24"/>
  <c r="G198" i="24"/>
  <c r="F198" i="24"/>
  <c r="E198" i="24"/>
  <c r="H194" i="24"/>
  <c r="G194" i="24"/>
  <c r="F194" i="24"/>
  <c r="E194" i="24"/>
  <c r="H190" i="24"/>
  <c r="H187" i="24" s="1"/>
  <c r="H186" i="24" s="1"/>
  <c r="H184" i="24" s="1"/>
  <c r="G190" i="24"/>
  <c r="G187" i="24" s="1"/>
  <c r="G186" i="24" s="1"/>
  <c r="G184" i="24" s="1"/>
  <c r="F190" i="24"/>
  <c r="E190" i="24"/>
  <c r="E187" i="24" s="1"/>
  <c r="E186" i="24" s="1"/>
  <c r="E184" i="24" s="1"/>
  <c r="F187" i="24"/>
  <c r="F186" i="24" s="1"/>
  <c r="F184" i="24" s="1"/>
  <c r="H180" i="24"/>
  <c r="G180" i="24"/>
  <c r="F180" i="24"/>
  <c r="E180" i="24"/>
  <c r="I179" i="24"/>
  <c r="H179" i="24"/>
  <c r="I178" i="24"/>
  <c r="I177" i="24"/>
  <c r="H176" i="24"/>
  <c r="G176" i="24"/>
  <c r="F176" i="24"/>
  <c r="E176" i="24"/>
  <c r="I175" i="24"/>
  <c r="I174" i="24"/>
  <c r="I173" i="24"/>
  <c r="H172" i="24"/>
  <c r="H170" i="24" s="1"/>
  <c r="G172" i="24"/>
  <c r="F172" i="24"/>
  <c r="E172" i="24"/>
  <c r="E170" i="24" s="1"/>
  <c r="E169" i="24" s="1"/>
  <c r="I171" i="24"/>
  <c r="G170" i="24"/>
  <c r="G169" i="24" s="1"/>
  <c r="F170" i="24"/>
  <c r="I168" i="24"/>
  <c r="I167" i="24"/>
  <c r="H166" i="24"/>
  <c r="I166" i="24" s="1"/>
  <c r="G166" i="24"/>
  <c r="F166" i="24"/>
  <c r="E166" i="24"/>
  <c r="I165" i="24"/>
  <c r="I164" i="24"/>
  <c r="H163" i="24"/>
  <c r="G163" i="24"/>
  <c r="F163" i="24"/>
  <c r="E163" i="24"/>
  <c r="I162" i="24"/>
  <c r="H161" i="24"/>
  <c r="H159" i="24" s="1"/>
  <c r="I160" i="24"/>
  <c r="H160" i="24"/>
  <c r="E160" i="24"/>
  <c r="G159" i="24"/>
  <c r="F159" i="24"/>
  <c r="E159" i="24"/>
  <c r="I156" i="24"/>
  <c r="F154" i="24"/>
  <c r="E154" i="24"/>
  <c r="I153" i="24"/>
  <c r="I152" i="24"/>
  <c r="I151" i="24"/>
  <c r="H150" i="24"/>
  <c r="H149" i="24"/>
  <c r="H148" i="24" s="1"/>
  <c r="G149" i="24"/>
  <c r="G148" i="24" s="1"/>
  <c r="F149" i="24"/>
  <c r="E149" i="24"/>
  <c r="E148" i="24" s="1"/>
  <c r="F148" i="24"/>
  <c r="I147" i="24"/>
  <c r="I146" i="24"/>
  <c r="I145" i="24"/>
  <c r="H144" i="24"/>
  <c r="H143" i="24" s="1"/>
  <c r="G144" i="24"/>
  <c r="G143" i="24" s="1"/>
  <c r="F144" i="24"/>
  <c r="E144" i="24"/>
  <c r="E143" i="24" s="1"/>
  <c r="F143" i="24"/>
  <c r="I142" i="24"/>
  <c r="I141" i="24"/>
  <c r="I140" i="24"/>
  <c r="I139" i="24"/>
  <c r="H138" i="24"/>
  <c r="G138" i="24"/>
  <c r="G137" i="24" s="1"/>
  <c r="G136" i="24" s="1"/>
  <c r="F138" i="24"/>
  <c r="F137" i="24" s="1"/>
  <c r="F136" i="24" s="1"/>
  <c r="E138" i="24"/>
  <c r="I138" i="24" s="1"/>
  <c r="H137" i="24"/>
  <c r="H136" i="24"/>
  <c r="I134" i="24"/>
  <c r="I133" i="24"/>
  <c r="I132" i="24"/>
  <c r="H124" i="24"/>
  <c r="G124" i="24"/>
  <c r="F124" i="24"/>
  <c r="E124" i="24"/>
  <c r="H121" i="24"/>
  <c r="G121" i="24"/>
  <c r="F121" i="24"/>
  <c r="E121" i="24"/>
  <c r="H118" i="24"/>
  <c r="H117" i="24" s="1"/>
  <c r="G118" i="24"/>
  <c r="G117" i="24" s="1"/>
  <c r="F118" i="24"/>
  <c r="E118" i="24"/>
  <c r="E117" i="24" s="1"/>
  <c r="F117" i="24"/>
  <c r="H112" i="24"/>
  <c r="G112" i="24"/>
  <c r="F112" i="24"/>
  <c r="E112" i="24"/>
  <c r="H108" i="24"/>
  <c r="G108" i="24"/>
  <c r="F108" i="24"/>
  <c r="E108" i="24"/>
  <c r="H104" i="24"/>
  <c r="H101" i="24" s="1"/>
  <c r="H100" i="24" s="1"/>
  <c r="H98" i="24" s="1"/>
  <c r="G104" i="24"/>
  <c r="F104" i="24"/>
  <c r="F101" i="24" s="1"/>
  <c r="F100" i="24" s="1"/>
  <c r="F98" i="24" s="1"/>
  <c r="E104" i="24"/>
  <c r="G101" i="24"/>
  <c r="E101" i="24"/>
  <c r="G100" i="24"/>
  <c r="G98" i="24" s="1"/>
  <c r="E100" i="24"/>
  <c r="E98" i="24" s="1"/>
  <c r="H94" i="24"/>
  <c r="G94" i="24"/>
  <c r="F94" i="24"/>
  <c r="E94" i="24"/>
  <c r="I93" i="24"/>
  <c r="H93" i="24"/>
  <c r="H90" i="24" s="1"/>
  <c r="F93" i="24"/>
  <c r="E93" i="24"/>
  <c r="I92" i="24"/>
  <c r="I91" i="24"/>
  <c r="G90" i="24"/>
  <c r="F90" i="24"/>
  <c r="E90" i="24"/>
  <c r="I89" i="24"/>
  <c r="I88" i="24"/>
  <c r="I87" i="24"/>
  <c r="H86" i="24"/>
  <c r="I86" i="24" s="1"/>
  <c r="G86" i="24"/>
  <c r="G84" i="24" s="1"/>
  <c r="F86" i="24"/>
  <c r="F84" i="24" s="1"/>
  <c r="F83" i="24" s="1"/>
  <c r="F72" i="24" s="1"/>
  <c r="F71" i="24" s="1"/>
  <c r="E86" i="24"/>
  <c r="I85" i="24"/>
  <c r="E84" i="24"/>
  <c r="I82" i="24"/>
  <c r="I81" i="24"/>
  <c r="H80" i="24"/>
  <c r="G80" i="24"/>
  <c r="F80" i="24"/>
  <c r="E80" i="24"/>
  <c r="I80" i="24" s="1"/>
  <c r="I79" i="24"/>
  <c r="I78" i="24"/>
  <c r="H77" i="24"/>
  <c r="G77" i="24"/>
  <c r="F77" i="24"/>
  <c r="E77" i="24"/>
  <c r="I76" i="24"/>
  <c r="I75" i="24"/>
  <c r="I74" i="24"/>
  <c r="H73" i="24"/>
  <c r="G73" i="24"/>
  <c r="F73" i="24"/>
  <c r="E73" i="24"/>
  <c r="I70" i="24"/>
  <c r="H69" i="24"/>
  <c r="H68" i="24" s="1"/>
  <c r="F69" i="24"/>
  <c r="F68" i="24" s="1"/>
  <c r="E69" i="24"/>
  <c r="G68" i="24"/>
  <c r="E68" i="24"/>
  <c r="I67" i="24"/>
  <c r="I66" i="24"/>
  <c r="I65" i="24"/>
  <c r="I64" i="24"/>
  <c r="H63" i="24"/>
  <c r="H62" i="24" s="1"/>
  <c r="G63" i="24"/>
  <c r="F63" i="24"/>
  <c r="F62" i="24" s="1"/>
  <c r="E63" i="24"/>
  <c r="E62" i="24" s="1"/>
  <c r="G62" i="24"/>
  <c r="I61" i="24"/>
  <c r="I60" i="24"/>
  <c r="I59" i="24"/>
  <c r="H58" i="24"/>
  <c r="G58" i="24"/>
  <c r="F58" i="24"/>
  <c r="F57" i="24" s="1"/>
  <c r="E58" i="24"/>
  <c r="I58" i="24" s="1"/>
  <c r="H57" i="24"/>
  <c r="G57" i="24"/>
  <c r="I56" i="24"/>
  <c r="I55" i="24"/>
  <c r="I54" i="24"/>
  <c r="I53" i="24"/>
  <c r="H52" i="24"/>
  <c r="H51" i="24" s="1"/>
  <c r="G52" i="24"/>
  <c r="G51" i="24" s="1"/>
  <c r="G50" i="24" s="1"/>
  <c r="G49" i="24" s="1"/>
  <c r="G45" i="24" s="1"/>
  <c r="F52" i="24"/>
  <c r="E52" i="24"/>
  <c r="F51" i="24"/>
  <c r="F50" i="24" s="1"/>
  <c r="F49" i="24" s="1"/>
  <c r="F45" i="24" s="1"/>
  <c r="E51" i="24"/>
  <c r="E50" i="24" s="1"/>
  <c r="I48" i="24"/>
  <c r="I47" i="24"/>
  <c r="I46" i="24"/>
  <c r="H43" i="24"/>
  <c r="G43" i="24"/>
  <c r="F43" i="24"/>
  <c r="E43" i="24"/>
  <c r="H42" i="24"/>
  <c r="G42" i="24"/>
  <c r="F42" i="24"/>
  <c r="E42" i="24"/>
  <c r="H41" i="24"/>
  <c r="G41" i="24"/>
  <c r="F41" i="24"/>
  <c r="E41" i="24"/>
  <c r="H40" i="24"/>
  <c r="G40" i="24"/>
  <c r="F40" i="24"/>
  <c r="E40" i="24"/>
  <c r="H39" i="24"/>
  <c r="G39" i="24"/>
  <c r="F39" i="24"/>
  <c r="E39" i="24"/>
  <c r="H38" i="24"/>
  <c r="G38" i="24"/>
  <c r="F38" i="24"/>
  <c r="E38" i="24"/>
  <c r="H37" i="24"/>
  <c r="G37" i="24"/>
  <c r="F37" i="24"/>
  <c r="E37" i="24"/>
  <c r="H36" i="24"/>
  <c r="G36" i="24"/>
  <c r="G35" i="24" s="1"/>
  <c r="F36" i="24"/>
  <c r="E36" i="24"/>
  <c r="H35" i="24"/>
  <c r="F35" i="24"/>
  <c r="E35" i="24"/>
  <c r="H34" i="24"/>
  <c r="G34" i="24"/>
  <c r="F34" i="24"/>
  <c r="E34" i="24"/>
  <c r="H33" i="24"/>
  <c r="G33" i="24"/>
  <c r="F33" i="24"/>
  <c r="E33" i="24"/>
  <c r="H32" i="24"/>
  <c r="G32" i="24"/>
  <c r="F32" i="24"/>
  <c r="E32" i="24"/>
  <c r="E31" i="24" s="1"/>
  <c r="H31" i="24"/>
  <c r="F31" i="24"/>
  <c r="H30" i="24"/>
  <c r="G30" i="24"/>
  <c r="F30" i="24"/>
  <c r="E30" i="24"/>
  <c r="H29" i="24"/>
  <c r="G29" i="24"/>
  <c r="F29" i="24"/>
  <c r="E29" i="24"/>
  <c r="H28" i="24"/>
  <c r="G28" i="24"/>
  <c r="F28" i="24"/>
  <c r="E28" i="24"/>
  <c r="H27" i="24"/>
  <c r="G27" i="24"/>
  <c r="G26" i="24" s="1"/>
  <c r="F27" i="24"/>
  <c r="F26" i="24" s="1"/>
  <c r="E27" i="24"/>
  <c r="H26" i="24"/>
  <c r="E26" i="24"/>
  <c r="H25" i="24"/>
  <c r="G25" i="24"/>
  <c r="F25" i="24"/>
  <c r="E25" i="24"/>
  <c r="H24" i="24"/>
  <c r="G24" i="24"/>
  <c r="F24" i="24"/>
  <c r="E24" i="24"/>
  <c r="H23" i="24"/>
  <c r="G23" i="24"/>
  <c r="G22" i="24" s="1"/>
  <c r="F23" i="24"/>
  <c r="E23" i="24"/>
  <c r="E22" i="24" s="1"/>
  <c r="H22" i="24"/>
  <c r="F22" i="24"/>
  <c r="H21" i="24"/>
  <c r="G21" i="24"/>
  <c r="F21" i="24"/>
  <c r="E21" i="24"/>
  <c r="H20" i="24"/>
  <c r="G20" i="24"/>
  <c r="F20" i="24"/>
  <c r="E20" i="24"/>
  <c r="H19" i="24"/>
  <c r="G19" i="24"/>
  <c r="F19" i="24"/>
  <c r="E19" i="24"/>
  <c r="H18" i="24"/>
  <c r="G18" i="24"/>
  <c r="F18" i="24"/>
  <c r="E18" i="24"/>
  <c r="H17" i="24"/>
  <c r="G17" i="24"/>
  <c r="F17" i="24"/>
  <c r="E17" i="24"/>
  <c r="H16" i="24"/>
  <c r="H15" i="24" s="1"/>
  <c r="H14" i="24" s="1"/>
  <c r="H12" i="24" s="1"/>
  <c r="G16" i="24"/>
  <c r="G15" i="24" s="1"/>
  <c r="F16" i="24"/>
  <c r="F15" i="24" s="1"/>
  <c r="F14" i="24" s="1"/>
  <c r="E16" i="24"/>
  <c r="E15" i="24"/>
  <c r="H13" i="24"/>
  <c r="G13" i="24"/>
  <c r="F13" i="24"/>
  <c r="E13" i="24"/>
  <c r="H11" i="24"/>
  <c r="G11" i="24"/>
  <c r="F11" i="24"/>
  <c r="E11" i="24"/>
  <c r="H10" i="24"/>
  <c r="G10" i="24"/>
  <c r="F10" i="24"/>
  <c r="E10" i="24"/>
  <c r="H9" i="24"/>
  <c r="H8" i="24" s="1"/>
  <c r="G9" i="24"/>
  <c r="G8" i="24" s="1"/>
  <c r="F9" i="24"/>
  <c r="E9" i="24"/>
  <c r="E8" i="24" s="1"/>
  <c r="F8" i="24"/>
  <c r="F566" i="24" l="1"/>
  <c r="F562" i="24" s="1"/>
  <c r="G789" i="24"/>
  <c r="G785" i="24" s="1"/>
  <c r="G330" i="24"/>
  <c r="G329" i="24" s="1"/>
  <c r="E14" i="24"/>
  <c r="E12" i="24" s="1"/>
  <c r="F12" i="24"/>
  <c r="G255" i="24"/>
  <c r="F270" i="24"/>
  <c r="G812" i="24"/>
  <c r="I68" i="24"/>
  <c r="G72" i="24"/>
  <c r="G71" i="24" s="1"/>
  <c r="G116" i="24" s="1"/>
  <c r="I77" i="24"/>
  <c r="H84" i="24"/>
  <c r="H83" i="24" s="1"/>
  <c r="G83" i="24"/>
  <c r="I90" i="24"/>
  <c r="E158" i="24"/>
  <c r="E157" i="24" s="1"/>
  <c r="I163" i="24"/>
  <c r="F169" i="24"/>
  <c r="F158" i="24" s="1"/>
  <c r="F157" i="24" s="1"/>
  <c r="I227" i="24"/>
  <c r="I228" i="24"/>
  <c r="G235" i="24"/>
  <c r="G234" i="24" s="1"/>
  <c r="G245" i="24"/>
  <c r="H247" i="24"/>
  <c r="H245" i="24" s="1"/>
  <c r="I254" i="24"/>
  <c r="I269" i="24"/>
  <c r="G307" i="24"/>
  <c r="G303" i="24" s="1"/>
  <c r="I335" i="24"/>
  <c r="I342" i="24"/>
  <c r="G341" i="24"/>
  <c r="I352" i="24"/>
  <c r="E444" i="24"/>
  <c r="E440" i="24" s="1"/>
  <c r="G478" i="24"/>
  <c r="I489" i="24"/>
  <c r="F512" i="24"/>
  <c r="I539" i="24"/>
  <c r="I549" i="24"/>
  <c r="I555" i="24"/>
  <c r="I569" i="24"/>
  <c r="I597" i="24"/>
  <c r="H601" i="24"/>
  <c r="G589" i="24"/>
  <c r="G588" i="24" s="1"/>
  <c r="G586" i="24" s="1"/>
  <c r="H723" i="24"/>
  <c r="F789" i="24"/>
  <c r="F785" i="24" s="1"/>
  <c r="I798" i="24"/>
  <c r="I820" i="24"/>
  <c r="I834" i="24"/>
  <c r="F857" i="24"/>
  <c r="H270" i="24"/>
  <c r="G444" i="24"/>
  <c r="E512" i="24"/>
  <c r="F589" i="24"/>
  <c r="F588" i="24" s="1"/>
  <c r="E703" i="24"/>
  <c r="E699" i="24" s="1"/>
  <c r="E770" i="24" s="1"/>
  <c r="G811" i="24"/>
  <c r="I852" i="24"/>
  <c r="E857" i="24"/>
  <c r="G31" i="24"/>
  <c r="H72" i="24"/>
  <c r="F224" i="24"/>
  <c r="F223" i="24" s="1"/>
  <c r="F222" i="24" s="1"/>
  <c r="F221" i="24" s="1"/>
  <c r="E83" i="24"/>
  <c r="E72" i="24" s="1"/>
  <c r="E71" i="24" s="1"/>
  <c r="F135" i="24"/>
  <c r="F131" i="24" s="1"/>
  <c r="F202" i="24" s="1"/>
  <c r="I176" i="24"/>
  <c r="I218" i="24"/>
  <c r="G221" i="24"/>
  <c r="I239" i="24"/>
  <c r="I249" i="24"/>
  <c r="I250" i="24"/>
  <c r="I259" i="24"/>
  <c r="I260" i="24"/>
  <c r="I271" i="24"/>
  <c r="I311" i="24"/>
  <c r="E341" i="24"/>
  <c r="I341" i="24" s="1"/>
  <c r="I344" i="24"/>
  <c r="I452" i="24"/>
  <c r="I453" i="24"/>
  <c r="I472" i="24"/>
  <c r="E478" i="24"/>
  <c r="I503" i="24"/>
  <c r="I516" i="24"/>
  <c r="I525" i="24"/>
  <c r="G566" i="24"/>
  <c r="I594" i="24"/>
  <c r="F634" i="24"/>
  <c r="I731" i="24"/>
  <c r="I826" i="24"/>
  <c r="I848" i="24"/>
  <c r="I858" i="24"/>
  <c r="F116" i="24"/>
  <c r="I143" i="24"/>
  <c r="H135" i="24"/>
  <c r="I62" i="24"/>
  <c r="G135" i="24"/>
  <c r="H71" i="24"/>
  <c r="H158" i="24"/>
  <c r="I159" i="24"/>
  <c r="I170" i="24"/>
  <c r="H169" i="24"/>
  <c r="I169" i="24" s="1"/>
  <c r="G14" i="24"/>
  <c r="G12" i="24" s="1"/>
  <c r="H50" i="24"/>
  <c r="I51" i="24"/>
  <c r="G158" i="24"/>
  <c r="G157" i="24" s="1"/>
  <c r="G155" i="24" s="1"/>
  <c r="I172" i="24"/>
  <c r="F217" i="24"/>
  <c r="H446" i="24"/>
  <c r="I447" i="24"/>
  <c r="I723" i="24"/>
  <c r="H722" i="24"/>
  <c r="I722" i="24" s="1"/>
  <c r="I52" i="24"/>
  <c r="I69" i="24"/>
  <c r="I73" i="24"/>
  <c r="I144" i="24"/>
  <c r="I161" i="24"/>
  <c r="G217" i="24"/>
  <c r="H240" i="24"/>
  <c r="H252" i="24"/>
  <c r="I252" i="24" s="1"/>
  <c r="I253" i="24"/>
  <c r="F303" i="24"/>
  <c r="F374" i="24" s="1"/>
  <c r="H308" i="24"/>
  <c r="I309" i="24"/>
  <c r="F330" i="24"/>
  <c r="F329" i="24" s="1"/>
  <c r="H356" i="24"/>
  <c r="H495" i="24"/>
  <c r="I496" i="24"/>
  <c r="H600" i="24"/>
  <c r="I601" i="24"/>
  <c r="E607" i="24"/>
  <c r="E600" i="24" s="1"/>
  <c r="E589" i="24" s="1"/>
  <c r="E588" i="24" s="1"/>
  <c r="I608" i="24"/>
  <c r="H716" i="24"/>
  <c r="I717" i="24"/>
  <c r="I63" i="24"/>
  <c r="H224" i="24"/>
  <c r="I225" i="24"/>
  <c r="F249" i="24"/>
  <c r="F244" i="24" s="1"/>
  <c r="G252" i="24"/>
  <c r="I257" i="24"/>
  <c r="I265" i="24"/>
  <c r="H262" i="24"/>
  <c r="E57" i="24"/>
  <c r="E49" i="24" s="1"/>
  <c r="E45" i="24" s="1"/>
  <c r="E137" i="24"/>
  <c r="E136" i="24" s="1"/>
  <c r="E135" i="24" s="1"/>
  <c r="E131" i="24" s="1"/>
  <c r="E202" i="24" s="1"/>
  <c r="H235" i="24"/>
  <c r="I261" i="24"/>
  <c r="H258" i="24"/>
  <c r="H256" i="24" s="1"/>
  <c r="I84" i="24"/>
  <c r="I233" i="24"/>
  <c r="H230" i="24"/>
  <c r="I332" i="24"/>
  <c r="E331" i="24"/>
  <c r="E246" i="24"/>
  <c r="I481" i="24"/>
  <c r="I236" i="24"/>
  <c r="G244" i="24"/>
  <c r="G243" i="24" s="1"/>
  <c r="H315" i="24"/>
  <c r="I315" i="24" s="1"/>
  <c r="I316" i="24"/>
  <c r="I327" i="24"/>
  <c r="E326" i="24"/>
  <c r="I326" i="24" s="1"/>
  <c r="E241" i="24"/>
  <c r="E240" i="24" s="1"/>
  <c r="I333" i="24"/>
  <c r="E247" i="24"/>
  <c r="I479" i="24"/>
  <c r="I513" i="24"/>
  <c r="I548" i="24"/>
  <c r="H567" i="24"/>
  <c r="I813" i="24"/>
  <c r="E320" i="24"/>
  <c r="E307" i="24" s="1"/>
  <c r="E303" i="24" s="1"/>
  <c r="F466" i="24"/>
  <c r="G467" i="24"/>
  <c r="G466" i="24" s="1"/>
  <c r="G464" i="24" s="1"/>
  <c r="I486" i="24"/>
  <c r="H485" i="24"/>
  <c r="I485" i="24" s="1"/>
  <c r="H579" i="24"/>
  <c r="I579" i="24" s="1"/>
  <c r="I580" i="24"/>
  <c r="H589" i="24"/>
  <c r="I590" i="24"/>
  <c r="I711" i="24"/>
  <c r="H726" i="24"/>
  <c r="I727" i="24"/>
  <c r="H791" i="24"/>
  <c r="I792" i="24"/>
  <c r="I803" i="24"/>
  <c r="F823" i="24"/>
  <c r="F812" i="24" s="1"/>
  <c r="F811" i="24" s="1"/>
  <c r="I861" i="24"/>
  <c r="E230" i="24"/>
  <c r="E229" i="24" s="1"/>
  <c r="E221" i="24" s="1"/>
  <c r="E258" i="24"/>
  <c r="E256" i="24" s="1"/>
  <c r="E262" i="24"/>
  <c r="E266" i="24"/>
  <c r="I266" i="24" s="1"/>
  <c r="E270" i="24"/>
  <c r="I270" i="24" s="1"/>
  <c r="F444" i="24"/>
  <c r="F440" i="24" s="1"/>
  <c r="F511" i="24" s="1"/>
  <c r="I457" i="24"/>
  <c r="H478" i="24"/>
  <c r="I478" i="24" s="1"/>
  <c r="G512" i="24"/>
  <c r="I535" i="24"/>
  <c r="I574" i="24"/>
  <c r="I712" i="24"/>
  <c r="H823" i="24"/>
  <c r="I844" i="24"/>
  <c r="H841" i="24"/>
  <c r="I458" i="24"/>
  <c r="E467" i="24"/>
  <c r="E466" i="24" s="1"/>
  <c r="I468" i="24"/>
  <c r="I499" i="24"/>
  <c r="I512" i="24"/>
  <c r="H531" i="24"/>
  <c r="I532" i="24"/>
  <c r="I575" i="24"/>
  <c r="I607" i="24"/>
  <c r="E548" i="24"/>
  <c r="E568" i="24"/>
  <c r="E567" i="24" s="1"/>
  <c r="E566" i="24" s="1"/>
  <c r="E562" i="24" s="1"/>
  <c r="E633" i="24" s="1"/>
  <c r="H797" i="24"/>
  <c r="I797" i="24" s="1"/>
  <c r="E824" i="24"/>
  <c r="E823" i="24" s="1"/>
  <c r="E812" i="24" s="1"/>
  <c r="E811" i="24" s="1"/>
  <c r="E856" i="24" s="1"/>
  <c r="F856" i="24" l="1"/>
  <c r="E116" i="24"/>
  <c r="I83" i="24"/>
  <c r="I72" i="24"/>
  <c r="G374" i="24"/>
  <c r="G856" i="24"/>
  <c r="I320" i="24"/>
  <c r="E511" i="24"/>
  <c r="I824" i="24"/>
  <c r="E255" i="24"/>
  <c r="F243" i="24"/>
  <c r="I71" i="24"/>
  <c r="H586" i="24"/>
  <c r="G585" i="24"/>
  <c r="G562" i="24" s="1"/>
  <c r="G633" i="24" s="1"/>
  <c r="F633" i="24"/>
  <c r="I823" i="24"/>
  <c r="E217" i="24"/>
  <c r="I247" i="24"/>
  <c r="E245" i="24"/>
  <c r="H255" i="24"/>
  <c r="I256" i="24"/>
  <c r="I841" i="24"/>
  <c r="H840" i="24"/>
  <c r="I568" i="24"/>
  <c r="I241" i="24"/>
  <c r="F288" i="24"/>
  <c r="I136" i="24"/>
  <c r="H812" i="24"/>
  <c r="H467" i="24"/>
  <c r="H790" i="24"/>
  <c r="I791" i="24"/>
  <c r="H566" i="24"/>
  <c r="I567" i="24"/>
  <c r="I246" i="24"/>
  <c r="I235" i="24"/>
  <c r="H234" i="24"/>
  <c r="I234" i="24" s="1"/>
  <c r="H223" i="24"/>
  <c r="I224" i="24"/>
  <c r="H703" i="24"/>
  <c r="H699" i="24" s="1"/>
  <c r="I716" i="24"/>
  <c r="H493" i="24"/>
  <c r="I493" i="24" s="1"/>
  <c r="I495" i="24"/>
  <c r="I240" i="24"/>
  <c r="I57" i="24"/>
  <c r="H529" i="24"/>
  <c r="I529" i="24" s="1"/>
  <c r="I531" i="24"/>
  <c r="H588" i="24"/>
  <c r="I588" i="24" s="1"/>
  <c r="I589" i="24"/>
  <c r="E244" i="24"/>
  <c r="E243" i="24" s="1"/>
  <c r="E288" i="24" s="1"/>
  <c r="I230" i="24"/>
  <c r="H229" i="24"/>
  <c r="I229" i="24" s="1"/>
  <c r="I258" i="24"/>
  <c r="I262" i="24"/>
  <c r="H307" i="24"/>
  <c r="I308" i="24"/>
  <c r="I245" i="24"/>
  <c r="G288" i="24"/>
  <c r="H155" i="24"/>
  <c r="G154" i="24"/>
  <c r="I50" i="24"/>
  <c r="H49" i="24"/>
  <c r="H725" i="24"/>
  <c r="I725" i="24" s="1"/>
  <c r="I726" i="24"/>
  <c r="H464" i="24"/>
  <c r="G463" i="24"/>
  <c r="G440" i="24" s="1"/>
  <c r="G511" i="24" s="1"/>
  <c r="I331" i="24"/>
  <c r="E330" i="24"/>
  <c r="I600" i="24"/>
  <c r="I356" i="24"/>
  <c r="H329" i="24"/>
  <c r="I446" i="24"/>
  <c r="H445" i="24"/>
  <c r="I137" i="24"/>
  <c r="I158" i="24"/>
  <c r="H157" i="24"/>
  <c r="I157" i="24" s="1"/>
  <c r="G131" i="24"/>
  <c r="G202" i="24" s="1"/>
  <c r="I586" i="24" l="1"/>
  <c r="H585" i="24"/>
  <c r="I585" i="24" s="1"/>
  <c r="I49" i="24"/>
  <c r="H45" i="24"/>
  <c r="I790" i="24"/>
  <c r="H789" i="24"/>
  <c r="H838" i="24"/>
  <c r="I838" i="24" s="1"/>
  <c r="I840" i="24"/>
  <c r="I445" i="24"/>
  <c r="H444" i="24"/>
  <c r="H463" i="24"/>
  <c r="I463" i="24" s="1"/>
  <c r="I464" i="24"/>
  <c r="I223" i="24"/>
  <c r="H222" i="24"/>
  <c r="H466" i="24"/>
  <c r="I466" i="24" s="1"/>
  <c r="I467" i="24"/>
  <c r="E329" i="24"/>
  <c r="E374" i="24" s="1"/>
  <c r="I330" i="24"/>
  <c r="I566" i="24"/>
  <c r="H562" i="24"/>
  <c r="I812" i="24"/>
  <c r="I329" i="24"/>
  <c r="H154" i="24"/>
  <c r="I155" i="24"/>
  <c r="I307" i="24"/>
  <c r="H303" i="24"/>
  <c r="H770" i="24"/>
  <c r="I699" i="24"/>
  <c r="I255" i="24"/>
  <c r="H244" i="24"/>
  <c r="H633" i="24" l="1"/>
  <c r="I562" i="24"/>
  <c r="H374" i="24"/>
  <c r="I303" i="24"/>
  <c r="H811" i="24"/>
  <c r="I811" i="24" s="1"/>
  <c r="I222" i="24"/>
  <c r="H221" i="24"/>
  <c r="I444" i="24"/>
  <c r="H440" i="24"/>
  <c r="I789" i="24"/>
  <c r="H785" i="24"/>
  <c r="I154" i="24"/>
  <c r="H131" i="24"/>
  <c r="H243" i="24"/>
  <c r="I243" i="24" s="1"/>
  <c r="I244" i="24"/>
  <c r="I45" i="24"/>
  <c r="H116" i="24"/>
  <c r="H202" i="24" l="1"/>
  <c r="I131" i="24"/>
  <c r="H511" i="24"/>
  <c r="I511" i="24" s="1"/>
  <c r="I440" i="24"/>
  <c r="H856" i="24"/>
  <c r="I785" i="24"/>
  <c r="I221" i="24"/>
  <c r="H217" i="24"/>
  <c r="H288" i="24" l="1"/>
  <c r="I217" i="24"/>
</calcChain>
</file>

<file path=xl/sharedStrings.xml><?xml version="1.0" encoding="utf-8"?>
<sst xmlns="http://schemas.openxmlformats.org/spreadsheetml/2006/main" count="3288" uniqueCount="242">
  <si>
    <t>Resursi izdevumu segšanai</t>
  </si>
  <si>
    <t>P0</t>
  </si>
  <si>
    <t>A300</t>
  </si>
  <si>
    <t>Ārvalstu finanšu palīdzība iestādes ieņēmumos</t>
  </si>
  <si>
    <t>A420</t>
  </si>
  <si>
    <t>Ārvalstu finanšu palīdzība atmaksām valsts pamatbudžetam</t>
  </si>
  <si>
    <t>21210</t>
  </si>
  <si>
    <t>Transferti</t>
  </si>
  <si>
    <t>A500</t>
  </si>
  <si>
    <t>Valsts budžeta transferti</t>
  </si>
  <si>
    <t>A510 (18000)</t>
  </si>
  <si>
    <t>Valsts pamatbudžeta savstarpējie transferti</t>
  </si>
  <si>
    <t>18100</t>
  </si>
  <si>
    <t>Valsts pamatbudžeta iestāžu saņemtie transferti no valsts pamatbudžeta</t>
  </si>
  <si>
    <t>18130</t>
  </si>
  <si>
    <t>Valsts pamatbudžeta iestāžu saņemtie transferti no valsts pamatbudžeta dotācijas no vispārējiem ieņēmumiem</t>
  </si>
  <si>
    <t>18131</t>
  </si>
  <si>
    <t>Valsts pamatbudžeta iestāžu saņemtie transferti no ārvalstu finanšu palīdzības līdzekļiem</t>
  </si>
  <si>
    <t>18132</t>
  </si>
  <si>
    <t>Pārējie valsts pamatbudžetā saņemtie transferti no valsts pamatbudžeta</t>
  </si>
  <si>
    <t>18139</t>
  </si>
  <si>
    <t>Valsts pamatbudžetā saņemtie transferti no valsts speciālā budžeta</t>
  </si>
  <si>
    <t>18400</t>
  </si>
  <si>
    <t>Pašvaldību budžeta transferti</t>
  </si>
  <si>
    <t>A520 (19000)</t>
  </si>
  <si>
    <t>Valsts budžeta iestāžu saņemtie transferti no pašvaldībām</t>
  </si>
  <si>
    <t>19500</t>
  </si>
  <si>
    <t>Valsts budžeta iestāžu saņemtie transferti (izņemot atmaksas) no pašvaldībām</t>
  </si>
  <si>
    <t>19550</t>
  </si>
  <si>
    <t>Valsts budžeta iestāžu saņemtā atmaksa no pašvaldībām par iepriekšējos gados saņemtajiem un neizlietotajiem valsts budžeta transfertiem</t>
  </si>
  <si>
    <t>19560</t>
  </si>
  <si>
    <t>Valsts budžeta iestāžu saņemtā atmaksa no pašvaldībām par Eiropas Savienības politiku instrumentu un pārējās ārvalstu finanšu palīdzības līdzfinansētajos projektos (pasākumos) piešķirtajiem līdzekļiem</t>
  </si>
  <si>
    <t>19570</t>
  </si>
  <si>
    <t>A530 (17000)</t>
  </si>
  <si>
    <t>17100</t>
  </si>
  <si>
    <t>17110</t>
  </si>
  <si>
    <t>Valsts budžeta iestāžu saņemtie transferti no citas ministrijas, centrālās valsts iestādes padotībā esošām no valsts budžeta daļēji finansētām atvasinātām publiskām personām un budžeta nefinansētām iestādēm</t>
  </si>
  <si>
    <t>17120</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</si>
  <si>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</si>
  <si>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17130</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</si>
  <si>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</si>
  <si>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17140</t>
  </si>
  <si>
    <t>Dotācija no vispārējiem ieņēmumiem</t>
  </si>
  <si>
    <t>A700</t>
  </si>
  <si>
    <t>Vispārējā kārtībā sadalāmā dotācija no vispārējiem ieņēmumiem</t>
  </si>
  <si>
    <t>21710</t>
  </si>
  <si>
    <t>Dotācija no vispārējiem ieņēmumiem atmaksām valsts pamatbudžetā</t>
  </si>
  <si>
    <t>21720</t>
  </si>
  <si>
    <t>Izdevumi – kopā</t>
  </si>
  <si>
    <t>B000</t>
  </si>
  <si>
    <t>Uzturēšanas izdevumi</t>
  </si>
  <si>
    <t>B100</t>
  </si>
  <si>
    <t>Kārtējie izdevumi</t>
  </si>
  <si>
    <t>B110</t>
  </si>
  <si>
    <t>Atlīdzība</t>
  </si>
  <si>
    <t>1000</t>
  </si>
  <si>
    <t>Preces un pakalpojumi</t>
  </si>
  <si>
    <t>2000</t>
  </si>
  <si>
    <t>Procentu izdevumi</t>
  </si>
  <si>
    <t>B120</t>
  </si>
  <si>
    <t>Subsīdijas, dotācijas un sociālie pabalsti</t>
  </si>
  <si>
    <t>B130</t>
  </si>
  <si>
    <t>Subsīdijas un dotācijas</t>
  </si>
  <si>
    <t>3000</t>
  </si>
  <si>
    <t>Sociālie pabalsti</t>
  </si>
  <si>
    <t>6000</t>
  </si>
  <si>
    <t>Kārtējie maksājumi Eiropas Savienības budžetā un starptautiskā sadarbība</t>
  </si>
  <si>
    <t>B140</t>
  </si>
  <si>
    <t>Kārtējie maksājumi Eiropas Savienības budžetā</t>
  </si>
  <si>
    <t>7600</t>
  </si>
  <si>
    <t>Starptautiskā sadarbība</t>
  </si>
  <si>
    <t>7700</t>
  </si>
  <si>
    <t>Uzturēšanas izdevumu transferti</t>
  </si>
  <si>
    <t>B150</t>
  </si>
  <si>
    <t>Valsts budžeta uzturēšanas izdevumu transferti</t>
  </si>
  <si>
    <t>7100</t>
  </si>
  <si>
    <t>Valsts budžeta uzturēšanas izdevumu transferti no valsts pamatbudžeta uz valsts speciālo budžetu</t>
  </si>
  <si>
    <t>7120</t>
  </si>
  <si>
    <t>Valsts budžeta uzturēšanas izdevumu transferti no valsts pamatbudžeta uz valsts pamatbudžetu</t>
  </si>
  <si>
    <t>7130</t>
  </si>
  <si>
    <t>Valsts budžeta uzturēšanas izdevumu transferti no valsts pamatbudžeta dotācijas no vispārējiem ieņēmumiem uz valsts pamatbudžetu</t>
  </si>
  <si>
    <t>7131</t>
  </si>
  <si>
    <t>Valsts budžeta uzturēšanas izdevumu transferti no valsts pamatbudžeta ārvalstu finanšu palīdzības līdzekļiem uz valsts pamatbudžetu</t>
  </si>
  <si>
    <t>7132</t>
  </si>
  <si>
    <t>Pārējie valsts budžeta uzturēšanas izdevumu transferti no valsts pamatbudžeta uz valsts pamatbudžetu</t>
  </si>
  <si>
    <t>7139</t>
  </si>
  <si>
    <t>Valsts budžeta uzturēšanas izdevumu transferti citiem budžetiem noteiktam mērķim</t>
  </si>
  <si>
    <t>7300</t>
  </si>
  <si>
    <t>Valsts budžeta uzturēšanas izdevumu transferti pašvaldībām noteiktam mērķim</t>
  </si>
  <si>
    <t>7310</t>
  </si>
  <si>
    <t>Valsts budžeta uzturēšanas izdevumu transferti pašvaldībām Eiropas Savienības politiku instrumentu un pārējās ārvalstu finanšu palīdzības līdzfinansētajiem projektiem (pasākumiem)</t>
  </si>
  <si>
    <t>7320</t>
  </si>
  <si>
    <t>Valsts budžeta transferti valsts budžeta daļēji finansētām atvasinātajām publiskajām personām un budžeta nefinansētām iestādēm noteiktam mērķim</t>
  </si>
  <si>
    <t>7350</t>
  </si>
  <si>
    <t>Pārējie valsts budžeta uzturēšanas izdevumu transferti citiem budžetiem</t>
  </si>
  <si>
    <t>7400</t>
  </si>
  <si>
    <t>Pārējie valsts budžeta uzturēšanas izdevumu transferti pašvaldībām</t>
  </si>
  <si>
    <t>7460</t>
  </si>
  <si>
    <t>Pārējie valsts budžeta uzturēšanas izdevumu transferti valsts budžeta daļēji finansētām atvasinātajām publiskajām personām un budžeta nefinansētām iestādēm</t>
  </si>
  <si>
    <t>7470</t>
  </si>
  <si>
    <t>Atmaksa valsts budžetā par veiktiem uzturēšanas izdevumiem</t>
  </si>
  <si>
    <t>7500</t>
  </si>
  <si>
    <t>Kapitālie izdevumi</t>
  </si>
  <si>
    <t>B200</t>
  </si>
  <si>
    <t>Pamatkapitāla veidošana</t>
  </si>
  <si>
    <t>B210</t>
  </si>
  <si>
    <t>Kapitālo izdevumu transferti</t>
  </si>
  <si>
    <t>B220</t>
  </si>
  <si>
    <t>Valsts budžeta kapitālo izdevumu transferti</t>
  </si>
  <si>
    <t>9100</t>
  </si>
  <si>
    <t>Valsts budžeta kapitālo izdevumu transferti no valsts pamatbudžeta uz valsts speciālo budžetu</t>
  </si>
  <si>
    <t>9120</t>
  </si>
  <si>
    <t>Valsts budžeta kapitālo izdevumu transferti no valsts pamatbudžeta uz pašvaldības pamatbudžetu</t>
  </si>
  <si>
    <t>9130</t>
  </si>
  <si>
    <t>Valsts budžeta kapitālo izdevumu transferti no valsts pamatbudžeta uz valsts pamatbudžetu</t>
  </si>
  <si>
    <t>9140</t>
  </si>
  <si>
    <t>Valsts budžeta kapitālo izdevumu transferti no valsts pamatbudžeta dotācijas no vispārējiem ieņēmumiem uz valsts pamatbudžetu</t>
  </si>
  <si>
    <t>9141</t>
  </si>
  <si>
    <t>Valsts budžeta kapitālo izdevumu transferti no valsts pamatbudžeta ārvalstu finanšu palīdzības līdzekļiem uz valsts pamatbudžetu</t>
  </si>
  <si>
    <t>9142</t>
  </si>
  <si>
    <t>Pārējie valsts budžeta kapitālo izdevumu transferti no valsts pamatbudžeta uz valsts pamatbudžetu</t>
  </si>
  <si>
    <t>9149</t>
  </si>
  <si>
    <t>Valsts budžeta transferti kapitālajiem izdevumiem citiem budžetiem noteiktam mērķim</t>
  </si>
  <si>
    <t>9500</t>
  </si>
  <si>
    <t>Valsts budžeta kapitālo izdevumu transferti pašvaldībām noteiktam mērķim</t>
  </si>
  <si>
    <t>9510</t>
  </si>
  <si>
    <t>Valsts budžeta kapitālo izdevumu transferti pašvaldībām Eiropas Savienības politiku instrumentu un pārējās ārvalstu finanšu palīdzības līdzfinansētajiem projektiem (pasākumiem)</t>
  </si>
  <si>
    <t>9580</t>
  </si>
  <si>
    <t>Valsts budžeta kapitālo izdevumu transferti valsts budžeta daļēji finansētām atvasinātajām publiskajām personām un budžeta nefinansētām iestādēm noteiktam mērķim</t>
  </si>
  <si>
    <t>9590</t>
  </si>
  <si>
    <t>Pārējie valsts budžeta kapitālo izdevumu transferti citiem budžetiem</t>
  </si>
  <si>
    <t>9700</t>
  </si>
  <si>
    <t>Pārējie valsts budžeta kapitālo izdevumu transferti pašvaldībām</t>
  </si>
  <si>
    <t>9710</t>
  </si>
  <si>
    <t>Pārējie valsts budžeta transferti kapitālajiem izdevumiem valsts budžeta daļēji finansētām atvasinātajām publiskajām personām un budžeta nefinansētām iestādēm</t>
  </si>
  <si>
    <t>9720</t>
  </si>
  <si>
    <t>Atmaksa valsts budžetā par veiktajiem kapitālajiem izdevumiem</t>
  </si>
  <si>
    <t>9600</t>
  </si>
  <si>
    <t>Finansiālā bilance (P1M, S1)</t>
  </si>
  <si>
    <t>Finansēšana</t>
  </si>
  <si>
    <t>F00000000</t>
  </si>
  <si>
    <t>Aizņēmumi</t>
  </si>
  <si>
    <t>F40020000</t>
  </si>
  <si>
    <t>Saņemtie aizņēmumi</t>
  </si>
  <si>
    <t>F40020010</t>
  </si>
  <si>
    <t>Saņemto aizņēmumu atmaksa</t>
  </si>
  <si>
    <t>F40020020</t>
  </si>
  <si>
    <t>Aizdevumi</t>
  </si>
  <si>
    <t>F40010000</t>
  </si>
  <si>
    <t>Izsniegtie aizdevumi</t>
  </si>
  <si>
    <t>F40010010</t>
  </si>
  <si>
    <t>Izsniegto aizdevumu saņemtā atmaksa</t>
  </si>
  <si>
    <t>F40010020</t>
  </si>
  <si>
    <t>Naudas līdzekļi</t>
  </si>
  <si>
    <t>F21010000</t>
  </si>
  <si>
    <t>F210100001</t>
  </si>
  <si>
    <t>ĀFP naudas līdzekļu atlikumu izmaiņas palielinājums (-) vai samazinājums (+)</t>
  </si>
  <si>
    <t>F210100002</t>
  </si>
  <si>
    <t>Naudas līdzekļu akcijām un citai līdzdalībai komersantu pašu kapitālā atlikumu izmaiņas palielinājums (-) vai samazinājums (+)</t>
  </si>
  <si>
    <t>F210100004</t>
  </si>
  <si>
    <t>Naudas līdzekļu aizdevumiem atlikumu izmaiņas palielinājums (-) vai samazinājums (+)</t>
  </si>
  <si>
    <t>F210100005</t>
  </si>
  <si>
    <t>F50010000</t>
  </si>
  <si>
    <t xml:space="preserve">Ieņēmumi no maksas pakalpojumiem un citi pašu ieņēmumi </t>
  </si>
  <si>
    <t>No valsts budžeta daļēji finansētu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</si>
  <si>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</si>
  <si>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valsts budžeta daļēji  finansētām atvasinātām publiskām personām un budžeta nefinansētām iestādēm</t>
  </si>
  <si>
    <t>Maksas pakalpojumu un citu pašu ieņēmumu naudas līdzekļu atlikumu izmaiņas palielinājums (-) vai samazinājums (+)</t>
  </si>
  <si>
    <t>Akcijas un cita līdzdalība pašu kapitālā</t>
  </si>
  <si>
    <t>18000-21700; 22100 - 22300</t>
  </si>
  <si>
    <t>21300;21400; 22100-22300</t>
  </si>
  <si>
    <t>21100; 21200</t>
  </si>
  <si>
    <t>18000; 19000</t>
  </si>
  <si>
    <t>19000</t>
  </si>
  <si>
    <t>17000</t>
  </si>
  <si>
    <t>21700</t>
  </si>
  <si>
    <t>1000 - 9000</t>
  </si>
  <si>
    <t>1000-4000; 6000-7000</t>
  </si>
  <si>
    <t>1000 - 2000</t>
  </si>
  <si>
    <t>3000; 6000</t>
  </si>
  <si>
    <t>7600 - 7700</t>
  </si>
  <si>
    <t>7100 - 7500</t>
  </si>
  <si>
    <t> 7120</t>
  </si>
  <si>
    <t>5000; 9000</t>
  </si>
  <si>
    <t>9000</t>
  </si>
  <si>
    <t>[18000-21700
22100-22300] - [1000 - 9000]</t>
  </si>
  <si>
    <t>PIM</t>
  </si>
  <si>
    <t>F 00 00 00 00</t>
  </si>
  <si>
    <t>F40 02 00 00</t>
  </si>
  <si>
    <t xml:space="preserve">F40 02 00 10 </t>
  </si>
  <si>
    <t xml:space="preserve">F40 02 00 20 </t>
  </si>
  <si>
    <t>F40 01 00 00</t>
  </si>
  <si>
    <t xml:space="preserve">F40 01 00 10 </t>
  </si>
  <si>
    <t xml:space="preserve">F40 01 00 20 </t>
  </si>
  <si>
    <t>F21 01 00 00</t>
  </si>
  <si>
    <t>F21 01 00 001</t>
  </si>
  <si>
    <t>F21 01 00 002</t>
  </si>
  <si>
    <t>F50 01 00 00</t>
  </si>
  <si>
    <t>F21 01 00 004</t>
  </si>
  <si>
    <t>F21 01 00 005</t>
  </si>
  <si>
    <t>08.200</t>
  </si>
  <si>
    <t>02.03.00</t>
  </si>
  <si>
    <t>Augstākā medicīnas izglītība</t>
  </si>
  <si>
    <t>09.520</t>
  </si>
  <si>
    <t>02.04.00</t>
  </si>
  <si>
    <t>Rezidentu apmācība</t>
  </si>
  <si>
    <t>09.410</t>
  </si>
  <si>
    <t>Kultūra</t>
  </si>
  <si>
    <t>06.00.00</t>
  </si>
  <si>
    <t>Medicīnas vēstures muzejs</t>
  </si>
  <si>
    <t>08.220</t>
  </si>
  <si>
    <t>06.02.00</t>
  </si>
  <si>
    <t>07.300</t>
  </si>
  <si>
    <t>07.620</t>
  </si>
  <si>
    <t>33.14.00</t>
  </si>
  <si>
    <t>Primārās ambulatorās veselības aprūpes nodrošināšana</t>
  </si>
  <si>
    <t>07.210</t>
  </si>
  <si>
    <t>33.16.00</t>
  </si>
  <si>
    <t>Pārējo ambulatoro veselības aprūpes pakalpojumu nodrošināšana</t>
  </si>
  <si>
    <t>07.220</t>
  </si>
  <si>
    <t>33.18.00</t>
  </si>
  <si>
    <t>Plānveida stacionāro veselības aprūpes pakalpojumu nodrošināšana</t>
  </si>
  <si>
    <t>33.19.00</t>
  </si>
  <si>
    <t>Starptautiskie norēķini par sniegtajiem veselības aprūpes pakalpojumiem</t>
  </si>
  <si>
    <t>Programmas apakšprogr. kods, SAP klasifikācijas kods</t>
  </si>
  <si>
    <t>Grupas, apakšgrupas kods</t>
  </si>
  <si>
    <t>Ieņēmumu, izdevumu, finansēšanas, funkcijas klasifikācijas kods</t>
  </si>
  <si>
    <t>Programmas/apakšprogrammas nosaukums, 
ieņēmumu izdevumu un finansēšanas  klasifikācijas koda nosaukums</t>
  </si>
  <si>
    <t>euro</t>
  </si>
  <si>
    <t>Pieprasījums izmaiņām 
(+/-)</t>
  </si>
  <si>
    <t>2018.gada plāns kopā ar izmaiņām</t>
  </si>
  <si>
    <t xml:space="preserve">Veselības ministre </t>
  </si>
  <si>
    <t>Anda Čakša</t>
  </si>
  <si>
    <t xml:space="preserve">Vīza: Valsts sekretāra p.i.                                          </t>
  </si>
  <si>
    <t>Daina Mūrmane-Umbraško</t>
  </si>
  <si>
    <t>Kasparenko 67876147</t>
  </si>
  <si>
    <t>Sandra.Kasparenko@vm.gov.lv</t>
  </si>
  <si>
    <t>2018.gada plāns 
aktualizēts uz 02.11.2018</t>
  </si>
  <si>
    <t>Izmaiņas
(8):(5)× 100-100
(%)</t>
  </si>
  <si>
    <t xml:space="preserve">Finansējums atbilstoši likumam "Par valsts budžetu 2018.gadam" un Finanšu ministrijas 2018.gada 5.janvāra rīkojumiem Nr.5 un Nr.7 </t>
  </si>
  <si>
    <t>Nepieciešamā apropriācijas pārdale 2018.gadam Veselības ministrijas budžeta ietvaros starp budžeta apakšprogrammām 02.04.00 “Rezidentu apmācība”, 33.14.00 „Primārās ambulatorās veselības aprūpes nodrošināšana”, 33.16.00 “Pārējo ambulatoro veselības aprūpes pakalpojumu nodrošināšanas”, 33.18.00 “Plānveida stacionāro veselības aprūpes pakalpojumu nodrošināšana” un 33.19.00 „Starptautiskie norēķini par sniegtajiem veselības aprūpes pakalpojumiem”</t>
  </si>
  <si>
    <t>Pielikums Nr.5
Informatīvajam ziņojumam “Par nepieciešamajām apropriācijas pārdalēm Veselības ministrijas budžeta ietvaros 2018.gadā”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</si>
</sst>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34">
    <font>
      <sz val="11"/>
      <color theme="1"/>
      <name val="Calibri"/>
      <family val="2"/>
      <charset val="186"/>
      <scheme val="minor"/>
    </font>
    <font>
      <sz val="9"/>
      <name val="Times New Roman"/>
      <family val="1"/>
      <charset val="186"/>
    </font>
    <font>
      <b/>
      <sz val="10"/>
      <name val="Times New Roman"/>
      <family val="1"/>
      <charset val="186"/>
    </font>
    <font>
      <b/>
      <sz val="9"/>
      <name val="Times New Roman"/>
      <family val="1"/>
      <charset val="186"/>
    </font>
    <font>
      <sz val="10"/>
      <name val="Times New Roman"/>
      <family val="1"/>
      <charset val="186"/>
    </font>
    <font>
      <sz val="10"/>
      <name val="Palatino Linotype"/>
      <family val="1"/>
      <charset val="186"/>
    </font>
    <font>
      <sz val="8"/>
      <name val="Times New Roman"/>
      <family val="1"/>
      <charset val="186"/>
    </font>
    <font>
      <b/>
      <sz val="10"/>
      <name val="Times New Roman"/>
      <family val="1"/>
    </font>
    <font>
      <b/>
      <i/>
      <sz val="10"/>
      <name val="Times New Roman"/>
      <family val="1"/>
      <charset val="186"/>
    </font>
    <font>
      <sz val="10"/>
      <name val="Times New Roman"/>
      <family val="1"/>
    </font>
    <font>
      <b/>
      <sz val="12"/>
      <name val="Times New Roman"/>
      <family val="1"/>
      <charset val="186"/>
    </font>
    <font>
      <sz val="10"/>
      <name val="BaltHelvetica"/>
    </font>
    <font>
      <sz val="10"/>
      <name val="Arial Narrow"/>
      <family val="2"/>
      <charset val="186"/>
    </font>
    <font>
      <sz val="11"/>
      <name val="Times New Roman"/>
      <family val="1"/>
      <charset val="186"/>
    </font>
    <font>
      <i/>
      <sz val="10"/>
      <name val="Times New Roman"/>
      <family val="1"/>
    </font>
    <font>
      <sz val="11"/>
      <color theme="1"/>
      <name val="Times New Roman"/>
      <family val="1"/>
      <charset val="186"/>
    </font>
    <font>
      <sz val="10"/>
      <name val="Arial"/>
      <family val="2"/>
      <charset val="186"/>
    </font>
    <font>
      <sz val="10"/>
      <name val="Arial"/>
      <family val="2"/>
    </font>
    <font>
      <u/>
      <sz val="11"/>
      <color theme="10"/>
      <name val="Calibri"/>
      <family val="2"/>
      <charset val="186"/>
      <scheme val="minor"/>
    </font>
    <font>
      <sz val="11"/>
      <name val="Calibri"/>
      <family val="2"/>
      <charset val="186"/>
      <scheme val="minor"/>
    </font>
    <font>
      <i/>
      <sz val="10"/>
      <name val="Times New Roman"/>
      <family val="1"/>
      <charset val="186"/>
    </font>
    <font>
      <b/>
      <sz val="12"/>
      <name val="Calibri"/>
      <family val="2"/>
      <charset val="186"/>
      <scheme val="minor"/>
    </font>
    <font>
      <b/>
      <i/>
      <sz val="10"/>
      <name val="Calibri"/>
      <family val="2"/>
      <charset val="186"/>
      <scheme val="minor"/>
    </font>
    <font>
      <b/>
      <sz val="11"/>
      <name val="Times New Roman"/>
      <family val="1"/>
      <charset val="186"/>
    </font>
    <font>
      <b/>
      <sz val="11"/>
      <name val="Calibri"/>
      <family val="2"/>
      <charset val="186"/>
      <scheme val="minor"/>
    </font>
    <font>
      <sz val="12"/>
      <name val="Times New Roman"/>
      <family val="1"/>
      <charset val="186"/>
    </font>
    <font>
      <sz val="14"/>
      <color theme="1"/>
      <name val="Times New Roman"/>
      <family val="1"/>
    </font>
    <font>
      <sz val="14"/>
      <color theme="1"/>
      <name val="Times New Roman"/>
      <family val="1"/>
      <charset val="186"/>
    </font>
    <font>
      <sz val="11"/>
      <color indexed="8"/>
      <name val="Times New Roman"/>
      <family val="1"/>
      <charset val="186"/>
    </font>
    <font>
      <sz val="11"/>
      <color theme="1"/>
      <name val="Times New Roman"/>
      <family val="1"/>
    </font>
    <font>
      <sz val="11"/>
      <color indexed="8"/>
      <name val="Times New Roman"/>
      <family val="1"/>
    </font>
    <font>
      <sz val="11"/>
      <name val="Times New Roman"/>
      <family val="1"/>
    </font>
    <font>
      <b/>
      <sz val="10"/>
      <name val="Arial Narrow"/>
      <family val="2"/>
      <charset val="186"/>
    </font>
    <font>
      <b/>
      <sz val="10"/>
      <name val="Arial"/>
      <family val="2"/>
      <charset val="186"/>
    </font>
  </fonts>
  <fills count="5">
    <fill>
      <patternFill patternType="none"/>
    </fill>
    <fill>
      <patternFill patternType="gray125"/>
    </fill>
    <fill>
      <patternFill patternType="solid">
        <fgColor theme="4" tint="0.59999389629810485"/>
        <bgColor indexed="64"/>
      </patternFill>
    </fill>
    <fill>
      <patternFill patternType="solid">
        <fgColor rgb="FFCCFF66"/>
        <bgColor indexed="64"/>
      </patternFill>
    </fill>
    <fill>
      <patternFill patternType="solid">
        <fgColor theme="5"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s>
  <cellStyleXfs count="7">
    <xf numFmtId="0" fontId="0" fillId="0" borderId="0"/>
    <xf numFmtId="0" fontId="5" fillId="0" borderId="0"/>
    <xf numFmtId="0" fontId="11" fillId="0" borderId="0"/>
    <xf numFmtId="0" fontId="11" fillId="0" borderId="0"/>
    <xf numFmtId="0" fontId="16" fillId="0" borderId="0"/>
    <xf numFmtId="0" fontId="17" fillId="0" borderId="0"/>
    <xf numFmtId="0" fontId="18" fillId="0" borderId="0" applyNumberFormat="0" applyFill="0" applyBorder="0" applyAlignment="0" applyProtection="0"/>
  </cellStyleXfs>
  <cellXfs count="129">
    <xf numFmtId="0" fontId="0" fillId="0" borderId="0" xfId="0"/>
    <xf numFmtId="0" fontId="2" fillId="0" borderId="2" xfId="0" applyFont="1" applyBorder="1" applyAlignment="1">
      <alignment vertical="center" wrapText="1"/>
    </xf>
    <xf numFmtId="49" fontId="3" fillId="0" borderId="2" xfId="0" applyNumberFormat="1" applyFont="1" applyBorder="1" applyAlignment="1">
      <alignment horizontal="left" vertical="center" wrapText="1"/>
    </xf>
    <xf numFmtId="0" fontId="4" fillId="0" borderId="2" xfId="0" applyFont="1" applyFill="1" applyBorder="1" applyAlignment="1">
      <alignment vertical="center" wrapText="1"/>
    </xf>
    <xf numFmtId="49" fontId="1" fillId="0" borderId="2" xfId="0" applyNumberFormat="1" applyFont="1" applyFill="1" applyBorder="1" applyAlignment="1">
      <alignment horizontal="right" vertical="center" wrapText="1" indent="1"/>
    </xf>
    <xf numFmtId="49" fontId="3" fillId="0" borderId="2" xfId="0" applyNumberFormat="1" applyFont="1" applyBorder="1" applyAlignment="1">
      <alignment vertical="center" wrapText="1"/>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center" vertical="center" wrapText="1"/>
    </xf>
    <xf numFmtId="49" fontId="1" fillId="0" borderId="2" xfId="0" applyNumberFormat="1" applyFont="1" applyBorder="1" applyAlignment="1">
      <alignment horizontal="right" vertical="center" wrapText="1" indent="1"/>
    </xf>
    <xf numFmtId="49" fontId="1" fillId="0" borderId="2" xfId="0" applyNumberFormat="1" applyFont="1" applyBorder="1" applyAlignment="1">
      <alignment horizontal="right" vertical="center" wrapText="1"/>
    </xf>
    <xf numFmtId="49" fontId="1" fillId="0" borderId="2" xfId="0" applyNumberFormat="1" applyFont="1" applyFill="1" applyBorder="1" applyAlignment="1">
      <alignment horizontal="center" vertical="center" wrapText="1"/>
    </xf>
    <xf numFmtId="0" fontId="2" fillId="0" borderId="2" xfId="0" applyFont="1" applyFill="1" applyBorder="1" applyAlignment="1">
      <alignment vertical="center" wrapText="1"/>
    </xf>
    <xf numFmtId="49" fontId="3" fillId="0" borderId="2" xfId="0" applyNumberFormat="1" applyFont="1" applyFill="1" applyBorder="1" applyAlignment="1">
      <alignment vertical="center" wrapText="1"/>
    </xf>
    <xf numFmtId="49" fontId="1" fillId="0" borderId="2" xfId="0" applyNumberFormat="1" applyFont="1" applyFill="1" applyBorder="1" applyAlignment="1">
      <alignment horizontal="left" vertical="center" wrapText="1"/>
    </xf>
    <xf numFmtId="49" fontId="3" fillId="2" borderId="2" xfId="0" applyNumberFormat="1" applyFont="1" applyFill="1" applyBorder="1" applyAlignment="1">
      <alignment vertical="center" wrapText="1"/>
    </xf>
    <xf numFmtId="49" fontId="1" fillId="0" borderId="2" xfId="0" applyNumberFormat="1" applyFont="1" applyBorder="1" applyAlignment="1">
      <alignment horizontal="left" vertical="center" wrapText="1" indent="1"/>
    </xf>
    <xf numFmtId="49" fontId="1" fillId="0" borderId="2" xfId="0" applyNumberFormat="1" applyFont="1" applyFill="1" applyBorder="1" applyAlignment="1">
      <alignment horizontal="right" vertical="center" wrapText="1"/>
    </xf>
    <xf numFmtId="49" fontId="1" fillId="0" borderId="3" xfId="0" applyNumberFormat="1" applyFont="1" applyBorder="1" applyAlignment="1">
      <alignment horizontal="center" vertical="center" wrapText="1"/>
    </xf>
    <xf numFmtId="49" fontId="3" fillId="0" borderId="4" xfId="0" applyNumberFormat="1" applyFont="1" applyBorder="1" applyAlignment="1">
      <alignment vertical="center" wrapText="1"/>
    </xf>
    <xf numFmtId="0" fontId="2" fillId="0" borderId="5" xfId="0" applyFont="1" applyFill="1" applyBorder="1" applyAlignment="1">
      <alignment vertical="center" wrapText="1"/>
    </xf>
    <xf numFmtId="0" fontId="1" fillId="0" borderId="0" xfId="0" applyFont="1" applyAlignment="1">
      <alignment vertical="center" wrapText="1"/>
    </xf>
    <xf numFmtId="49" fontId="1" fillId="0" borderId="2" xfId="1" applyNumberFormat="1" applyFont="1" applyFill="1" applyBorder="1" applyAlignment="1">
      <alignment horizontal="left" vertical="center" wrapText="1"/>
    </xf>
    <xf numFmtId="49" fontId="1" fillId="0" borderId="2" xfId="1" applyNumberFormat="1" applyFont="1" applyFill="1" applyBorder="1" applyAlignment="1">
      <alignment horizontal="center" vertical="center" wrapText="1"/>
    </xf>
    <xf numFmtId="0" fontId="4" fillId="0" borderId="2" xfId="0" applyFont="1" applyBorder="1" applyAlignment="1">
      <alignment vertical="center" wrapText="1"/>
    </xf>
    <xf numFmtId="0" fontId="2" fillId="2" borderId="2" xfId="0" applyFont="1" applyFill="1" applyBorder="1" applyAlignment="1">
      <alignment vertical="center" wrapText="1"/>
    </xf>
    <xf numFmtId="0" fontId="2" fillId="0" borderId="4" xfId="0" applyFont="1" applyFill="1" applyBorder="1" applyAlignment="1">
      <alignment vertical="center" wrapText="1"/>
    </xf>
    <xf numFmtId="0" fontId="4" fillId="0" borderId="4" xfId="0" applyFont="1" applyFill="1" applyBorder="1" applyAlignment="1">
      <alignment vertical="center" wrapText="1"/>
    </xf>
    <xf numFmtId="49" fontId="3" fillId="0" borderId="2" xfId="0" applyNumberFormat="1" applyFont="1" applyBorder="1" applyAlignment="1">
      <alignment horizontal="left" vertical="center" wrapText="1" indent="1"/>
    </xf>
    <xf numFmtId="49" fontId="1" fillId="0" borderId="4" xfId="0" applyNumberFormat="1" applyFont="1" applyBorder="1" applyAlignment="1">
      <alignment horizontal="right" vertical="center" wrapText="1" indent="1"/>
    </xf>
    <xf numFmtId="49" fontId="3" fillId="0" borderId="2" xfId="0" applyNumberFormat="1" applyFont="1" applyBorder="1" applyAlignment="1">
      <alignment horizontal="center" vertical="center" wrapText="1"/>
    </xf>
    <xf numFmtId="49" fontId="3" fillId="2" borderId="4" xfId="0" applyNumberFormat="1" applyFont="1" applyFill="1" applyBorder="1" applyAlignment="1">
      <alignment vertical="center" wrapText="1"/>
    </xf>
    <xf numFmtId="0" fontId="2" fillId="2" borderId="4" xfId="0" applyFont="1" applyFill="1" applyBorder="1" applyAlignment="1">
      <alignment vertical="center" wrapText="1"/>
    </xf>
    <xf numFmtId="49" fontId="3" fillId="0" borderId="5" xfId="0" applyNumberFormat="1" applyFont="1" applyFill="1" applyBorder="1" applyAlignment="1">
      <alignment horizontal="left" vertical="center" wrapText="1" indent="1"/>
    </xf>
    <xf numFmtId="49" fontId="6" fillId="0" borderId="2" xfId="0" applyNumberFormat="1" applyFont="1" applyBorder="1" applyAlignment="1">
      <alignment horizontal="right" vertical="center" wrapText="1" indent="1"/>
    </xf>
    <xf numFmtId="49" fontId="6" fillId="0" borderId="4" xfId="0" applyNumberFormat="1" applyFont="1" applyBorder="1" applyAlignment="1">
      <alignment horizontal="right" vertical="center" wrapText="1" indent="1"/>
    </xf>
    <xf numFmtId="49" fontId="7" fillId="3" borderId="1" xfId="0" applyNumberFormat="1" applyFont="1" applyFill="1" applyBorder="1" applyAlignment="1">
      <alignment horizontal="center" vertical="center"/>
    </xf>
    <xf numFmtId="0" fontId="7" fillId="3" borderId="1" xfId="0" applyFont="1" applyFill="1" applyBorder="1" applyAlignment="1" applyProtection="1">
      <alignment vertical="center"/>
      <protection locked="0"/>
    </xf>
    <xf numFmtId="3" fontId="8" fillId="3" borderId="1" xfId="0" applyNumberFormat="1" applyFont="1" applyFill="1" applyBorder="1" applyAlignment="1">
      <alignment vertical="center"/>
    </xf>
    <xf numFmtId="49" fontId="7" fillId="4" borderId="1" xfId="0" applyNumberFormat="1" applyFont="1" applyFill="1" applyBorder="1" applyAlignment="1">
      <alignment horizontal="center" vertical="center"/>
    </xf>
    <xf numFmtId="3" fontId="8" fillId="4" borderId="1" xfId="0" applyNumberFormat="1" applyFont="1" applyFill="1" applyBorder="1" applyAlignment="1">
      <alignment vertical="center"/>
    </xf>
    <xf numFmtId="3" fontId="9" fillId="0" borderId="6" xfId="0" applyNumberFormat="1" applyFont="1" applyBorder="1" applyAlignment="1">
      <alignment horizontal="center" vertical="center" wrapText="1"/>
    </xf>
    <xf numFmtId="0" fontId="1" fillId="0" borderId="1" xfId="2" applyFont="1" applyFill="1" applyBorder="1" applyAlignment="1">
      <alignment horizontal="center" vertical="center" wrapText="1"/>
    </xf>
    <xf numFmtId="164" fontId="1" fillId="0" borderId="1" xfId="2"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0" fontId="6" fillId="0" borderId="1" xfId="2" applyFont="1" applyFill="1" applyBorder="1" applyAlignment="1">
      <alignment horizontal="center" vertical="top" wrapText="1"/>
    </xf>
    <xf numFmtId="0" fontId="6" fillId="0" borderId="1" xfId="2" applyFont="1" applyFill="1" applyBorder="1" applyAlignment="1">
      <alignment horizontal="center" wrapText="1"/>
    </xf>
    <xf numFmtId="3" fontId="6" fillId="0" borderId="1" xfId="2" applyNumberFormat="1" applyFont="1" applyFill="1" applyBorder="1" applyAlignment="1">
      <alignment horizontal="center" wrapText="1"/>
    </xf>
    <xf numFmtId="49" fontId="12" fillId="0" borderId="1" xfId="3" applyNumberFormat="1" applyFont="1" applyFill="1" applyBorder="1" applyAlignment="1">
      <alignment horizontal="center" vertical="center" wrapText="1"/>
    </xf>
    <xf numFmtId="0" fontId="12" fillId="0" borderId="1" xfId="3"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12" fillId="0" borderId="0" xfId="0" applyFont="1" applyFill="1" applyAlignment="1">
      <alignment vertical="center"/>
    </xf>
    <xf numFmtId="0" fontId="13" fillId="0" borderId="0" xfId="0" applyFont="1" applyAlignment="1">
      <alignment vertical="center"/>
    </xf>
    <xf numFmtId="0" fontId="4" fillId="0" borderId="1" xfId="0" applyFont="1" applyBorder="1" applyAlignment="1">
      <alignment horizontal="center" vertical="center" wrapText="1"/>
    </xf>
    <xf numFmtId="0" fontId="4" fillId="0" borderId="3" xfId="0" applyFont="1" applyFill="1" applyBorder="1" applyAlignment="1">
      <alignment vertical="center" wrapText="1"/>
    </xf>
    <xf numFmtId="0" fontId="7" fillId="4" borderId="1" xfId="0" applyFont="1" applyFill="1" applyBorder="1" applyAlignment="1" applyProtection="1">
      <alignment vertical="center" wrapText="1"/>
      <protection locked="0"/>
    </xf>
    <xf numFmtId="0" fontId="7" fillId="3" borderId="1" xfId="0" applyFont="1" applyFill="1" applyBorder="1" applyAlignment="1" applyProtection="1">
      <alignment vertical="center" wrapText="1"/>
      <protection locked="0"/>
    </xf>
    <xf numFmtId="3" fontId="4" fillId="0" borderId="0" xfId="0" applyNumberFormat="1" applyFont="1" applyAlignment="1">
      <alignment vertical="center" wrapText="1"/>
    </xf>
    <xf numFmtId="3" fontId="14" fillId="0" borderId="0" xfId="0" applyNumberFormat="1" applyFont="1" applyAlignment="1">
      <alignment horizontal="center" vertical="center" wrapText="1"/>
    </xf>
    <xf numFmtId="3" fontId="2" fillId="2" borderId="4" xfId="0" applyNumberFormat="1" applyFont="1" applyFill="1" applyBorder="1" applyAlignment="1">
      <alignment vertical="center" wrapText="1"/>
    </xf>
    <xf numFmtId="3" fontId="2" fillId="0" borderId="2" xfId="0" applyNumberFormat="1" applyFont="1" applyBorder="1" applyAlignment="1">
      <alignment vertical="center" wrapText="1"/>
    </xf>
    <xf numFmtId="3" fontId="4" fillId="0" borderId="2" xfId="0" applyNumberFormat="1" applyFont="1" applyFill="1" applyBorder="1" applyAlignment="1">
      <alignment vertical="center" wrapText="1"/>
    </xf>
    <xf numFmtId="3" fontId="4" fillId="0" borderId="2" xfId="0" applyNumberFormat="1" applyFont="1" applyBorder="1" applyAlignment="1">
      <alignment vertical="center" wrapText="1"/>
    </xf>
    <xf numFmtId="3" fontId="4" fillId="0" borderId="2" xfId="1" applyNumberFormat="1" applyFont="1" applyFill="1" applyBorder="1" applyAlignment="1">
      <alignment vertical="center" wrapText="1"/>
    </xf>
    <xf numFmtId="3" fontId="2" fillId="0" borderId="2" xfId="0" applyNumberFormat="1" applyFont="1" applyFill="1" applyBorder="1" applyAlignment="1">
      <alignment vertical="center" wrapText="1"/>
    </xf>
    <xf numFmtId="3" fontId="2" fillId="2" borderId="2" xfId="0" applyNumberFormat="1" applyFont="1" applyFill="1" applyBorder="1" applyAlignment="1">
      <alignment vertical="center" wrapText="1"/>
    </xf>
    <xf numFmtId="3" fontId="2" fillId="0" borderId="4" xfId="0" applyNumberFormat="1" applyFont="1" applyBorder="1" applyAlignment="1">
      <alignment vertical="center" wrapText="1"/>
    </xf>
    <xf numFmtId="3" fontId="4" fillId="0" borderId="4" xfId="0" applyNumberFormat="1" applyFont="1" applyBorder="1" applyAlignment="1">
      <alignment vertical="center" wrapText="1"/>
    </xf>
    <xf numFmtId="3" fontId="2" fillId="0" borderId="5" xfId="0" applyNumberFormat="1" applyFont="1" applyFill="1" applyBorder="1" applyAlignment="1">
      <alignment vertical="center" wrapText="1"/>
    </xf>
    <xf numFmtId="0" fontId="6" fillId="0" borderId="0" xfId="0" applyFont="1"/>
    <xf numFmtId="3" fontId="7" fillId="0" borderId="2" xfId="0" applyNumberFormat="1" applyFont="1" applyFill="1" applyBorder="1" applyAlignment="1">
      <alignment vertical="center" wrapText="1"/>
    </xf>
    <xf numFmtId="0" fontId="13" fillId="0" borderId="0" xfId="0" applyFont="1" applyAlignment="1">
      <alignment horizontal="left" vertical="center" wrapText="1"/>
    </xf>
    <xf numFmtId="0" fontId="6" fillId="0" borderId="0" xfId="0" applyFont="1" applyAlignment="1">
      <alignment horizontal="left" wrapText="1"/>
    </xf>
    <xf numFmtId="0" fontId="4" fillId="0" borderId="0" xfId="0" applyFont="1" applyFill="1" applyAlignment="1">
      <alignment horizontal="left" vertical="center" wrapText="1"/>
    </xf>
    <xf numFmtId="0" fontId="13" fillId="0" borderId="0" xfId="0" applyFont="1" applyAlignment="1">
      <alignment horizontal="left" wrapText="1"/>
    </xf>
    <xf numFmtId="0" fontId="19" fillId="0" borderId="0" xfId="0" applyFont="1"/>
    <xf numFmtId="165" fontId="4" fillId="0" borderId="0" xfId="0" applyNumberFormat="1" applyFont="1" applyAlignment="1">
      <alignment horizontal="center" vertical="center" wrapText="1"/>
    </xf>
    <xf numFmtId="165" fontId="20" fillId="0" borderId="0" xfId="0" applyNumberFormat="1" applyFont="1" applyAlignment="1">
      <alignment vertical="center" wrapText="1"/>
    </xf>
    <xf numFmtId="0" fontId="21" fillId="0" borderId="0" xfId="0" applyFont="1" applyAlignment="1">
      <alignment horizontal="center"/>
    </xf>
    <xf numFmtId="165" fontId="4" fillId="0" borderId="6" xfId="0" applyNumberFormat="1" applyFont="1" applyFill="1" applyBorder="1" applyAlignment="1">
      <alignment horizontal="center" vertical="center" wrapText="1"/>
    </xf>
    <xf numFmtId="0" fontId="4" fillId="0" borderId="0" xfId="0" applyFont="1" applyAlignment="1">
      <alignment horizontal="left" wrapText="1"/>
    </xf>
    <xf numFmtId="0" fontId="9" fillId="0" borderId="0" xfId="0" applyFont="1" applyAlignment="1">
      <alignment horizontal="center" wrapText="1"/>
    </xf>
    <xf numFmtId="165" fontId="12" fillId="0" borderId="1" xfId="0" applyNumberFormat="1" applyFont="1" applyFill="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2" xfId="0" applyNumberFormat="1" applyFont="1" applyFill="1" applyBorder="1" applyAlignment="1">
      <alignment horizontal="center" vertical="center" wrapText="1"/>
    </xf>
    <xf numFmtId="165" fontId="2" fillId="0" borderId="2" xfId="0" applyNumberFormat="1"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vertical="center" wrapText="1"/>
    </xf>
    <xf numFmtId="49" fontId="2" fillId="0" borderId="1" xfId="0" applyNumberFormat="1" applyFont="1" applyFill="1" applyBorder="1" applyAlignment="1">
      <alignment vertical="center" wrapText="1"/>
    </xf>
    <xf numFmtId="3"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165" fontId="2" fillId="0" borderId="4"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65" fontId="2" fillId="0" borderId="5" xfId="0" applyNumberFormat="1" applyFont="1" applyFill="1" applyBorder="1" applyAlignment="1">
      <alignment horizontal="center" vertical="center" wrapText="1"/>
    </xf>
    <xf numFmtId="165" fontId="8" fillId="3" borderId="1" xfId="0" applyNumberFormat="1" applyFont="1" applyFill="1" applyBorder="1" applyAlignment="1">
      <alignment horizontal="center" vertical="center"/>
    </xf>
    <xf numFmtId="0" fontId="8" fillId="0" borderId="0" xfId="0" applyFont="1" applyAlignment="1">
      <alignment horizontal="left" wrapText="1"/>
    </xf>
    <xf numFmtId="0" fontId="22" fillId="0" borderId="0" xfId="0" applyFont="1"/>
    <xf numFmtId="165" fontId="2" fillId="2" borderId="4" xfId="0" applyNumberFormat="1" applyFont="1" applyFill="1" applyBorder="1" applyAlignment="1">
      <alignment horizontal="center" vertical="center" wrapText="1"/>
    </xf>
    <xf numFmtId="165" fontId="4" fillId="0" borderId="2" xfId="1" applyNumberFormat="1"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0" fontId="23" fillId="0" borderId="0" xfId="0" applyFont="1" applyAlignment="1">
      <alignment horizontal="left" wrapText="1"/>
    </xf>
    <xf numFmtId="0" fontId="24" fillId="0" borderId="0" xfId="0" applyFont="1"/>
    <xf numFmtId="165" fontId="8" fillId="4" borderId="1" xfId="0" applyNumberFormat="1" applyFont="1" applyFill="1" applyBorder="1" applyAlignment="1">
      <alignment horizontal="center" vertical="center"/>
    </xf>
    <xf numFmtId="3" fontId="13" fillId="0" borderId="0" xfId="0" applyNumberFormat="1" applyFont="1" applyAlignment="1">
      <alignment horizontal="left" wrapText="1"/>
    </xf>
    <xf numFmtId="0" fontId="26" fillId="0" borderId="0" xfId="0" applyFont="1"/>
    <xf numFmtId="0" fontId="27" fillId="0" borderId="0" xfId="0" applyFont="1" applyAlignment="1">
      <alignment vertical="center"/>
    </xf>
    <xf numFmtId="0" fontId="0" fillId="0" borderId="0" xfId="0" applyAlignment="1"/>
    <xf numFmtId="3" fontId="16" fillId="0" borderId="0" xfId="0" applyNumberFormat="1" applyFont="1" applyFill="1" applyAlignment="1">
      <alignment wrapText="1"/>
    </xf>
    <xf numFmtId="0" fontId="13" fillId="0" borderId="0" xfId="0" applyFont="1"/>
    <xf numFmtId="0" fontId="28" fillId="0" borderId="0" xfId="0" applyFont="1"/>
    <xf numFmtId="0" fontId="15" fillId="0" borderId="0" xfId="0" applyFont="1" applyAlignment="1">
      <alignment horizontal="justify" vertical="center"/>
    </xf>
    <xf numFmtId="0" fontId="29" fillId="0" borderId="0" xfId="0" applyFont="1" applyAlignment="1">
      <alignment horizontal="justify" vertical="center"/>
    </xf>
    <xf numFmtId="0" fontId="29" fillId="0" borderId="0" xfId="0" applyFont="1"/>
    <xf numFmtId="0" fontId="30" fillId="0" borderId="0" xfId="0" applyFont="1"/>
    <xf numFmtId="0" fontId="18" fillId="0" borderId="0" xfId="6"/>
    <xf numFmtId="0" fontId="31" fillId="0" borderId="0" xfId="0" applyFont="1"/>
    <xf numFmtId="0" fontId="6" fillId="0" borderId="1" xfId="0" applyFont="1" applyFill="1" applyBorder="1" applyAlignment="1">
      <alignment horizontal="center" wrapText="1"/>
    </xf>
    <xf numFmtId="3" fontId="32" fillId="0" borderId="7" xfId="0" applyNumberFormat="1" applyFont="1" applyFill="1" applyBorder="1" applyAlignment="1">
      <alignment horizontal="center" vertical="center" wrapText="1"/>
    </xf>
    <xf numFmtId="3" fontId="33" fillId="0" borderId="0" xfId="0" applyNumberFormat="1" applyFont="1" applyFill="1" applyAlignment="1">
      <alignment wrapText="1"/>
    </xf>
    <xf numFmtId="0" fontId="10" fillId="0" borderId="0" xfId="2" applyFont="1" applyFill="1" applyAlignment="1">
      <alignment horizontal="center" vertical="center" wrapText="1"/>
    </xf>
    <xf numFmtId="3" fontId="9" fillId="0" borderId="6" xfId="0" applyNumberFormat="1" applyFont="1" applyFill="1" applyBorder="1" applyAlignment="1">
      <alignment horizontal="center" vertical="center" wrapText="1"/>
    </xf>
    <xf numFmtId="0" fontId="13" fillId="0" borderId="0" xfId="0" applyFont="1" applyFill="1" applyAlignment="1">
      <alignment horizontal="left" wrapText="1"/>
    </xf>
    <xf numFmtId="0" fontId="19" fillId="0" borderId="0" xfId="0" applyFont="1" applyFill="1"/>
    <xf numFmtId="0" fontId="23" fillId="0" borderId="0" xfId="0" applyFont="1" applyFill="1" applyAlignment="1">
      <alignment horizontal="left" wrapText="1"/>
    </xf>
    <xf numFmtId="0" fontId="24" fillId="0" borderId="0" xfId="0" applyFont="1" applyFill="1"/>
    <xf numFmtId="0" fontId="25" fillId="0" borderId="0" xfId="2" applyFont="1" applyFill="1" applyAlignment="1">
      <alignment horizontal="right" vertical="center" wrapText="1"/>
    </xf>
    <xf numFmtId="0" fontId="25" fillId="0" borderId="0" xfId="2" applyFont="1" applyFill="1" applyAlignment="1">
      <alignment horizontal="center" vertical="center" wrapText="1"/>
    </xf>
    <xf numFmtId="0" fontId="10" fillId="0" borderId="8" xfId="0" applyFont="1" applyBorder="1" applyAlignment="1">
      <alignment horizontal="left" vertical="center" wrapText="1"/>
    </xf>
    <xf numFmtId="0" fontId="31" fillId="0" borderId="0" xfId="0" applyFont="1" applyAlignment="1">
      <alignment horizontal="left" vertical="center"/>
    </xf>
  </cellXfs>
  <cellStyles count="7">
    <cellStyle name="Hyperlink 5" xfId="6" xr:uid="{A693A768-3A97-498B-8CC4-DDF5762B3667}"/>
    <cellStyle name="Normal" xfId="0" builtinId="0"/>
    <cellStyle name="Normal 10 2" xfId="4" xr:uid="{00000000-0005-0000-0000-000001000000}"/>
    <cellStyle name="Normal 2" xfId="1" xr:uid="{00000000-0005-0000-0000-000002000000}"/>
    <cellStyle name="Normal 2 2" xfId="5" xr:uid="{00000000-0005-0000-0000-000003000000}"/>
    <cellStyle name="Parastais_FMLikp01_p05_221205_pap_afp_makp" xfId="3" xr:uid="{00000000-0005-0000-0000-000004000000}"/>
    <cellStyle name="Parastais_Grāmata2_1" xfId="2" xr:uid="{00000000-0005-0000-0000-000005000000}"/>
  </cellStyles>
  <dxfs count="0"/>
  <tableStyles count="0" defaultTableStyle="TableStyleMedium2" defaultPivotStyle="PivotStyleLight16"/>
  <colors>
    <mruColors>
      <color rgb="FFFF5050"/>
      <color rgb="FF9966FF"/>
      <color rgb="FF0000CC"/>
      <color rgb="FFCAC2D0"/>
      <color rgb="FFB793FF"/>
      <color rgb="FFCCFF66"/>
      <color rgb="FFCC0066"/>
      <color rgb="FFFAB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ndra.Kasparenko@v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1B2D2-D5A6-48EA-A513-D8EE7CA26F66}">
  <dimension ref="A1:N877"/>
  <sheetViews>
    <sheetView tabSelected="1" zoomScale="90" zoomScaleNormal="90" workbookViewId="0">
      <selection activeCell="K5" sqref="K5"/>
    </sheetView>
  </sheetViews>
  <sheetFormatPr defaultRowHeight="15"/>
  <cols>
    <col min="1" max="1" width="11" customWidth="1"/>
    <col min="2" max="2" width="9.7109375" customWidth="1"/>
    <col min="3" max="3" width="11.85546875" customWidth="1"/>
    <col min="4" max="4" width="40.5703125" customWidth="1"/>
    <col min="5" max="5" width="16.140625" customWidth="1"/>
    <col min="6" max="6" width="11.7109375" customWidth="1"/>
    <col min="7" max="8" width="10.7109375" customWidth="1"/>
    <col min="9" max="9" width="10.42578125" customWidth="1"/>
  </cols>
  <sheetData>
    <row r="1" spans="1:12" s="51" customFormat="1" ht="81" customHeight="1">
      <c r="A1" s="119"/>
      <c r="B1" s="119"/>
      <c r="C1" s="119"/>
      <c r="D1" s="119"/>
      <c r="E1" s="119"/>
      <c r="F1" s="125" t="s">
        <v>241</v>
      </c>
      <c r="G1" s="125"/>
      <c r="H1" s="125"/>
      <c r="I1" s="125"/>
      <c r="J1" s="70"/>
    </row>
    <row r="2" spans="1:12" s="51" customFormat="1" ht="10.5" customHeight="1">
      <c r="A2" s="119"/>
      <c r="B2" s="119"/>
      <c r="C2" s="119"/>
      <c r="D2" s="119"/>
      <c r="E2" s="119"/>
      <c r="F2" s="119"/>
      <c r="G2" s="119"/>
      <c r="H2" s="119"/>
      <c r="I2" s="119"/>
      <c r="J2" s="70"/>
    </row>
    <row r="3" spans="1:12" s="51" customFormat="1" ht="67.5" customHeight="1">
      <c r="A3" s="126" t="s">
        <v>240</v>
      </c>
      <c r="B3" s="126"/>
      <c r="C3" s="126"/>
      <c r="D3" s="126"/>
      <c r="E3" s="126"/>
      <c r="F3" s="126"/>
      <c r="G3" s="126"/>
      <c r="H3" s="126"/>
      <c r="I3" s="126"/>
      <c r="J3" s="70"/>
    </row>
    <row r="4" spans="1:12" s="77" customFormat="1" ht="15.75">
      <c r="A4" s="127"/>
      <c r="B4" s="127"/>
      <c r="C4" s="127"/>
      <c r="D4" s="127"/>
      <c r="E4" s="127"/>
      <c r="F4" s="127"/>
      <c r="G4" s="127"/>
      <c r="H4" s="57"/>
      <c r="I4" s="57" t="s">
        <v>228</v>
      </c>
      <c r="J4" s="76"/>
      <c r="K4" s="76"/>
      <c r="L4" s="76"/>
    </row>
    <row r="5" spans="1:12" s="80" customFormat="1" ht="106.5" customHeight="1">
      <c r="A5" s="41" t="s">
        <v>224</v>
      </c>
      <c r="B5" s="41" t="s">
        <v>225</v>
      </c>
      <c r="C5" s="42" t="s">
        <v>226</v>
      </c>
      <c r="D5" s="43" t="s">
        <v>227</v>
      </c>
      <c r="E5" s="120" t="s">
        <v>239</v>
      </c>
      <c r="F5" s="40" t="s">
        <v>237</v>
      </c>
      <c r="G5" s="40" t="s">
        <v>229</v>
      </c>
      <c r="H5" s="52" t="s">
        <v>230</v>
      </c>
      <c r="I5" s="78" t="s">
        <v>238</v>
      </c>
      <c r="J5" s="79"/>
    </row>
    <row r="6" spans="1:12" s="68" customFormat="1" ht="11.25">
      <c r="A6" s="44">
        <v>1</v>
      </c>
      <c r="B6" s="44">
        <v>2</v>
      </c>
      <c r="C6" s="45">
        <v>3</v>
      </c>
      <c r="D6" s="45">
        <v>4</v>
      </c>
      <c r="E6" s="116">
        <v>5</v>
      </c>
      <c r="F6" s="116">
        <v>6</v>
      </c>
      <c r="G6" s="46">
        <v>7</v>
      </c>
      <c r="H6" s="46">
        <v>8</v>
      </c>
      <c r="I6" s="46">
        <v>9</v>
      </c>
      <c r="J6" s="71"/>
    </row>
    <row r="7" spans="1:12" s="50" customFormat="1" ht="3" customHeight="1">
      <c r="A7" s="47"/>
      <c r="B7" s="47"/>
      <c r="C7" s="48"/>
      <c r="D7" s="48"/>
      <c r="E7" s="117"/>
      <c r="F7" s="117"/>
      <c r="G7" s="49"/>
      <c r="H7" s="49"/>
      <c r="I7" s="81"/>
      <c r="J7" s="72"/>
    </row>
    <row r="8" spans="1:12" s="74" customFormat="1" ht="25.5" hidden="1">
      <c r="A8" s="7" t="s">
        <v>95</v>
      </c>
      <c r="B8" s="7" t="s">
        <v>95</v>
      </c>
      <c r="C8" s="7" t="s">
        <v>95</v>
      </c>
      <c r="D8" s="3" t="s">
        <v>94</v>
      </c>
      <c r="E8" s="61">
        <f>SUM(E9:E10)</f>
        <v>0</v>
      </c>
      <c r="F8" s="61">
        <f>SUM(F9:F10)</f>
        <v>0</v>
      </c>
      <c r="G8" s="61">
        <f>SUM(G9:G10)</f>
        <v>0</v>
      </c>
      <c r="H8" s="61">
        <f>SUM(H9:H10)</f>
        <v>0</v>
      </c>
      <c r="I8" s="82"/>
      <c r="J8" s="73"/>
    </row>
    <row r="9" spans="1:12" s="74" customFormat="1" ht="25.5" hidden="1">
      <c r="A9" s="8" t="s">
        <v>97</v>
      </c>
      <c r="B9" s="8" t="s">
        <v>97</v>
      </c>
      <c r="C9" s="8" t="s">
        <v>97</v>
      </c>
      <c r="D9" s="3" t="s">
        <v>96</v>
      </c>
      <c r="E9" s="60">
        <f t="shared" ref="E9:H11" si="0">E95+E181</f>
        <v>0</v>
      </c>
      <c r="F9" s="60">
        <f t="shared" si="0"/>
        <v>0</v>
      </c>
      <c r="G9" s="60">
        <f t="shared" si="0"/>
        <v>0</v>
      </c>
      <c r="H9" s="60">
        <f t="shared" si="0"/>
        <v>0</v>
      </c>
      <c r="I9" s="83"/>
      <c r="J9" s="73"/>
    </row>
    <row r="10" spans="1:12" s="74" customFormat="1" ht="51" hidden="1">
      <c r="A10" s="8" t="s">
        <v>99</v>
      </c>
      <c r="B10" s="8" t="s">
        <v>99</v>
      </c>
      <c r="C10" s="8" t="s">
        <v>99</v>
      </c>
      <c r="D10" s="3" t="s">
        <v>98</v>
      </c>
      <c r="E10" s="60">
        <f t="shared" si="0"/>
        <v>0</v>
      </c>
      <c r="F10" s="60">
        <f t="shared" si="0"/>
        <v>0</v>
      </c>
      <c r="G10" s="60">
        <f t="shared" si="0"/>
        <v>0</v>
      </c>
      <c r="H10" s="60">
        <f t="shared" si="0"/>
        <v>0</v>
      </c>
      <c r="I10" s="83"/>
      <c r="J10" s="73"/>
    </row>
    <row r="11" spans="1:12" s="74" customFormat="1" ht="25.5" hidden="1">
      <c r="A11" s="7" t="s">
        <v>101</v>
      </c>
      <c r="B11" s="7" t="s">
        <v>101</v>
      </c>
      <c r="C11" s="7" t="s">
        <v>101</v>
      </c>
      <c r="D11" s="3" t="s">
        <v>100</v>
      </c>
      <c r="E11" s="60">
        <f t="shared" si="0"/>
        <v>0</v>
      </c>
      <c r="F11" s="60">
        <f t="shared" si="0"/>
        <v>0</v>
      </c>
      <c r="G11" s="60">
        <f t="shared" si="0"/>
        <v>0</v>
      </c>
      <c r="H11" s="60">
        <f t="shared" si="0"/>
        <v>0</v>
      </c>
      <c r="I11" s="83"/>
      <c r="J11" s="73"/>
    </row>
    <row r="12" spans="1:12" s="74" customFormat="1" hidden="1">
      <c r="A12" s="2" t="s">
        <v>103</v>
      </c>
      <c r="B12" s="2" t="s">
        <v>103</v>
      </c>
      <c r="C12" s="2" t="s">
        <v>183</v>
      </c>
      <c r="D12" s="11" t="s">
        <v>102</v>
      </c>
      <c r="E12" s="59">
        <f>E13+E14</f>
        <v>0</v>
      </c>
      <c r="F12" s="59">
        <f>F13+F14</f>
        <v>0</v>
      </c>
      <c r="G12" s="59">
        <f>G13+G14</f>
        <v>0</v>
      </c>
      <c r="H12" s="59">
        <f>H13+H14</f>
        <v>0</v>
      </c>
      <c r="I12" s="84"/>
      <c r="J12" s="73"/>
    </row>
    <row r="13" spans="1:12" s="74" customFormat="1" hidden="1">
      <c r="A13" s="6" t="s">
        <v>105</v>
      </c>
      <c r="B13" s="6" t="s">
        <v>105</v>
      </c>
      <c r="C13" s="6">
        <v>5000</v>
      </c>
      <c r="D13" s="3" t="s">
        <v>104</v>
      </c>
      <c r="E13" s="60">
        <f t="shared" ref="E13:H13" si="1">E99+E185</f>
        <v>0</v>
      </c>
      <c r="F13" s="60">
        <f t="shared" si="1"/>
        <v>0</v>
      </c>
      <c r="G13" s="60">
        <f t="shared" si="1"/>
        <v>0</v>
      </c>
      <c r="H13" s="60">
        <f t="shared" si="1"/>
        <v>0</v>
      </c>
      <c r="I13" s="83"/>
      <c r="J13" s="73"/>
    </row>
    <row r="14" spans="1:12" s="74" customFormat="1" hidden="1">
      <c r="A14" s="6" t="s">
        <v>107</v>
      </c>
      <c r="B14" s="6" t="s">
        <v>107</v>
      </c>
      <c r="C14" s="6" t="s">
        <v>184</v>
      </c>
      <c r="D14" s="3" t="s">
        <v>106</v>
      </c>
      <c r="E14" s="61">
        <f>E15+E22+E26+E29</f>
        <v>0</v>
      </c>
      <c r="F14" s="61">
        <f>F15+F22+F26+F29</f>
        <v>0</v>
      </c>
      <c r="G14" s="61">
        <f>G15+G22+G26+G29</f>
        <v>0</v>
      </c>
      <c r="H14" s="61">
        <f>H15+H22+H26+H29</f>
        <v>0</v>
      </c>
      <c r="I14" s="82"/>
      <c r="J14" s="73"/>
    </row>
    <row r="15" spans="1:12" s="74" customFormat="1" hidden="1">
      <c r="A15" s="7" t="s">
        <v>109</v>
      </c>
      <c r="B15" s="7" t="s">
        <v>109</v>
      </c>
      <c r="C15" s="7" t="s">
        <v>109</v>
      </c>
      <c r="D15" s="3" t="s">
        <v>108</v>
      </c>
      <c r="E15" s="61">
        <f>SUM(E16:E18)</f>
        <v>0</v>
      </c>
      <c r="F15" s="61">
        <f>SUM(F16:F18)</f>
        <v>0</v>
      </c>
      <c r="G15" s="61">
        <f>SUM(G16:G18)</f>
        <v>0</v>
      </c>
      <c r="H15" s="61">
        <f>SUM(H16:H18)</f>
        <v>0</v>
      </c>
      <c r="I15" s="82"/>
      <c r="J15" s="73"/>
    </row>
    <row r="16" spans="1:12" s="74" customFormat="1" ht="25.5" hidden="1">
      <c r="A16" s="4" t="s">
        <v>111</v>
      </c>
      <c r="B16" s="4" t="s">
        <v>111</v>
      </c>
      <c r="C16" s="4" t="s">
        <v>111</v>
      </c>
      <c r="D16" s="3" t="s">
        <v>110</v>
      </c>
      <c r="E16" s="60">
        <f t="shared" ref="E16:H17" si="2">E102+E188</f>
        <v>0</v>
      </c>
      <c r="F16" s="60">
        <f t="shared" si="2"/>
        <v>0</v>
      </c>
      <c r="G16" s="60">
        <f t="shared" si="2"/>
        <v>0</v>
      </c>
      <c r="H16" s="60">
        <f t="shared" si="2"/>
        <v>0</v>
      </c>
      <c r="I16" s="83"/>
      <c r="J16" s="73"/>
    </row>
    <row r="17" spans="1:10" s="74" customFormat="1" ht="25.5" hidden="1">
      <c r="A17" s="4" t="s">
        <v>113</v>
      </c>
      <c r="B17" s="4" t="s">
        <v>113</v>
      </c>
      <c r="C17" s="4" t="s">
        <v>113</v>
      </c>
      <c r="D17" s="3" t="s">
        <v>112</v>
      </c>
      <c r="E17" s="60">
        <f t="shared" si="2"/>
        <v>0</v>
      </c>
      <c r="F17" s="60">
        <f t="shared" si="2"/>
        <v>0</v>
      </c>
      <c r="G17" s="60">
        <f t="shared" si="2"/>
        <v>0</v>
      </c>
      <c r="H17" s="60">
        <f t="shared" si="2"/>
        <v>0</v>
      </c>
      <c r="I17" s="83"/>
      <c r="J17" s="73"/>
    </row>
    <row r="18" spans="1:10" s="74" customFormat="1" ht="25.5" hidden="1">
      <c r="A18" s="4" t="s">
        <v>115</v>
      </c>
      <c r="B18" s="4" t="s">
        <v>115</v>
      </c>
      <c r="C18" s="4" t="s">
        <v>115</v>
      </c>
      <c r="D18" s="3" t="s">
        <v>114</v>
      </c>
      <c r="E18" s="60">
        <f>SUM(E19:E21)</f>
        <v>0</v>
      </c>
      <c r="F18" s="60">
        <f>SUM(F19:F21)</f>
        <v>0</v>
      </c>
      <c r="G18" s="60">
        <f>SUM(G19:G21)</f>
        <v>0</v>
      </c>
      <c r="H18" s="60">
        <f>SUM(H19:H21)</f>
        <v>0</v>
      </c>
      <c r="I18" s="83"/>
      <c r="J18" s="73"/>
    </row>
    <row r="19" spans="1:10" s="74" customFormat="1" ht="38.25" hidden="1">
      <c r="A19" s="16" t="s">
        <v>117</v>
      </c>
      <c r="B19" s="16" t="s">
        <v>117</v>
      </c>
      <c r="C19" s="16" t="s">
        <v>117</v>
      </c>
      <c r="D19" s="3" t="s">
        <v>116</v>
      </c>
      <c r="E19" s="60">
        <f t="shared" ref="E19:H21" si="3">E105+E191</f>
        <v>0</v>
      </c>
      <c r="F19" s="60">
        <f t="shared" si="3"/>
        <v>0</v>
      </c>
      <c r="G19" s="60">
        <f t="shared" si="3"/>
        <v>0</v>
      </c>
      <c r="H19" s="60">
        <f t="shared" si="3"/>
        <v>0</v>
      </c>
      <c r="I19" s="83"/>
      <c r="J19" s="73"/>
    </row>
    <row r="20" spans="1:10" s="74" customFormat="1" ht="38.25" hidden="1">
      <c r="A20" s="16" t="s">
        <v>119</v>
      </c>
      <c r="B20" s="16" t="s">
        <v>119</v>
      </c>
      <c r="C20" s="16" t="s">
        <v>119</v>
      </c>
      <c r="D20" s="3" t="s">
        <v>118</v>
      </c>
      <c r="E20" s="60">
        <f t="shared" si="3"/>
        <v>0</v>
      </c>
      <c r="F20" s="60">
        <f t="shared" si="3"/>
        <v>0</v>
      </c>
      <c r="G20" s="60">
        <f t="shared" si="3"/>
        <v>0</v>
      </c>
      <c r="H20" s="60">
        <f t="shared" si="3"/>
        <v>0</v>
      </c>
      <c r="I20" s="83"/>
      <c r="J20" s="73"/>
    </row>
    <row r="21" spans="1:10" s="74" customFormat="1" ht="25.5" hidden="1">
      <c r="A21" s="16" t="s">
        <v>121</v>
      </c>
      <c r="B21" s="16" t="s">
        <v>121</v>
      </c>
      <c r="C21" s="16" t="s">
        <v>121</v>
      </c>
      <c r="D21" s="3" t="s">
        <v>120</v>
      </c>
      <c r="E21" s="60">
        <f t="shared" si="3"/>
        <v>0</v>
      </c>
      <c r="F21" s="60">
        <f t="shared" si="3"/>
        <v>0</v>
      </c>
      <c r="G21" s="60">
        <f t="shared" si="3"/>
        <v>0</v>
      </c>
      <c r="H21" s="60">
        <f t="shared" si="3"/>
        <v>0</v>
      </c>
      <c r="I21" s="83"/>
      <c r="J21" s="73"/>
    </row>
    <row r="22" spans="1:10" s="74" customFormat="1" ht="25.5" hidden="1">
      <c r="A22" s="10" t="s">
        <v>123</v>
      </c>
      <c r="B22" s="10" t="s">
        <v>123</v>
      </c>
      <c r="C22" s="10" t="s">
        <v>123</v>
      </c>
      <c r="D22" s="3" t="s">
        <v>122</v>
      </c>
      <c r="E22" s="60">
        <f>SUM(E23:E25)</f>
        <v>0</v>
      </c>
      <c r="F22" s="60">
        <f>SUM(F23:F25)</f>
        <v>0</v>
      </c>
      <c r="G22" s="60">
        <f>SUM(G23:G25)</f>
        <v>0</v>
      </c>
      <c r="H22" s="60">
        <f>SUM(H23:H25)</f>
        <v>0</v>
      </c>
      <c r="I22" s="83"/>
      <c r="J22" s="73"/>
    </row>
    <row r="23" spans="1:10" s="74" customFormat="1" ht="25.5" hidden="1">
      <c r="A23" s="4" t="s">
        <v>125</v>
      </c>
      <c r="B23" s="4" t="s">
        <v>125</v>
      </c>
      <c r="C23" s="4" t="s">
        <v>125</v>
      </c>
      <c r="D23" s="3" t="s">
        <v>124</v>
      </c>
      <c r="E23" s="60">
        <f t="shared" ref="E23:H25" si="4">E109+E195</f>
        <v>0</v>
      </c>
      <c r="F23" s="60">
        <f t="shared" si="4"/>
        <v>0</v>
      </c>
      <c r="G23" s="60">
        <f t="shared" si="4"/>
        <v>0</v>
      </c>
      <c r="H23" s="60">
        <f t="shared" si="4"/>
        <v>0</v>
      </c>
      <c r="I23" s="83"/>
      <c r="J23" s="73"/>
    </row>
    <row r="24" spans="1:10" s="74" customFormat="1" ht="51" hidden="1">
      <c r="A24" s="4" t="s">
        <v>127</v>
      </c>
      <c r="B24" s="4" t="s">
        <v>127</v>
      </c>
      <c r="C24" s="4" t="s">
        <v>127</v>
      </c>
      <c r="D24" s="3" t="s">
        <v>126</v>
      </c>
      <c r="E24" s="60">
        <f t="shared" si="4"/>
        <v>0</v>
      </c>
      <c r="F24" s="60">
        <f t="shared" si="4"/>
        <v>0</v>
      </c>
      <c r="G24" s="60">
        <f t="shared" si="4"/>
        <v>0</v>
      </c>
      <c r="H24" s="60">
        <f t="shared" si="4"/>
        <v>0</v>
      </c>
      <c r="I24" s="83"/>
      <c r="J24" s="73"/>
    </row>
    <row r="25" spans="1:10" s="74" customFormat="1" ht="51" hidden="1" customHeight="1">
      <c r="A25" s="4" t="s">
        <v>129</v>
      </c>
      <c r="B25" s="4" t="s">
        <v>129</v>
      </c>
      <c r="C25" s="4" t="s">
        <v>129</v>
      </c>
      <c r="D25" s="3" t="s">
        <v>128</v>
      </c>
      <c r="E25" s="60">
        <f t="shared" si="4"/>
        <v>0</v>
      </c>
      <c r="F25" s="60">
        <f t="shared" si="4"/>
        <v>0</v>
      </c>
      <c r="G25" s="60">
        <f t="shared" si="4"/>
        <v>0</v>
      </c>
      <c r="H25" s="60">
        <f t="shared" si="4"/>
        <v>0</v>
      </c>
      <c r="I25" s="83"/>
      <c r="J25" s="73"/>
    </row>
    <row r="26" spans="1:10" s="74" customFormat="1" ht="25.5" hidden="1">
      <c r="A26" s="10" t="s">
        <v>131</v>
      </c>
      <c r="B26" s="10" t="s">
        <v>131</v>
      </c>
      <c r="C26" s="10" t="s">
        <v>131</v>
      </c>
      <c r="D26" s="3" t="s">
        <v>130</v>
      </c>
      <c r="E26" s="60">
        <f>SUM(E27:E28)</f>
        <v>0</v>
      </c>
      <c r="F26" s="60">
        <f>SUM(F27:F28)</f>
        <v>0</v>
      </c>
      <c r="G26" s="60">
        <f>SUM(G27:G28)</f>
        <v>0</v>
      </c>
      <c r="H26" s="60">
        <f>SUM(H27:H28)</f>
        <v>0</v>
      </c>
      <c r="I26" s="83"/>
      <c r="J26" s="73"/>
    </row>
    <row r="27" spans="1:10" s="74" customFormat="1" ht="25.5" hidden="1">
      <c r="A27" s="4" t="s">
        <v>133</v>
      </c>
      <c r="B27" s="4" t="s">
        <v>133</v>
      </c>
      <c r="C27" s="4" t="s">
        <v>133</v>
      </c>
      <c r="D27" s="3" t="s">
        <v>132</v>
      </c>
      <c r="E27" s="60">
        <f t="shared" ref="E27:H29" si="5">E113+E199</f>
        <v>0</v>
      </c>
      <c r="F27" s="60">
        <f t="shared" si="5"/>
        <v>0</v>
      </c>
      <c r="G27" s="60">
        <f t="shared" si="5"/>
        <v>0</v>
      </c>
      <c r="H27" s="60">
        <f t="shared" si="5"/>
        <v>0</v>
      </c>
      <c r="I27" s="83"/>
      <c r="J27" s="73"/>
    </row>
    <row r="28" spans="1:10" s="74" customFormat="1" ht="51" hidden="1">
      <c r="A28" s="4" t="s">
        <v>135</v>
      </c>
      <c r="B28" s="4" t="s">
        <v>135</v>
      </c>
      <c r="C28" s="4" t="s">
        <v>135</v>
      </c>
      <c r="D28" s="3" t="s">
        <v>134</v>
      </c>
      <c r="E28" s="60">
        <f t="shared" si="5"/>
        <v>0</v>
      </c>
      <c r="F28" s="60">
        <f t="shared" si="5"/>
        <v>0</v>
      </c>
      <c r="G28" s="60">
        <f t="shared" si="5"/>
        <v>0</v>
      </c>
      <c r="H28" s="60">
        <f t="shared" si="5"/>
        <v>0</v>
      </c>
      <c r="I28" s="83"/>
      <c r="J28" s="73"/>
    </row>
    <row r="29" spans="1:10" s="74" customFormat="1" ht="25.5" hidden="1">
      <c r="A29" s="17" t="s">
        <v>137</v>
      </c>
      <c r="B29" s="17" t="s">
        <v>137</v>
      </c>
      <c r="C29" s="17" t="s">
        <v>137</v>
      </c>
      <c r="D29" s="53" t="s">
        <v>136</v>
      </c>
      <c r="E29" s="60">
        <f t="shared" si="5"/>
        <v>0</v>
      </c>
      <c r="F29" s="60">
        <f t="shared" si="5"/>
        <v>0</v>
      </c>
      <c r="G29" s="60">
        <f t="shared" si="5"/>
        <v>0</v>
      </c>
      <c r="H29" s="60">
        <f t="shared" si="5"/>
        <v>0</v>
      </c>
      <c r="I29" s="83"/>
      <c r="J29" s="73"/>
    </row>
    <row r="30" spans="1:10" s="74" customFormat="1" ht="36" hidden="1">
      <c r="A30" s="85" t="s">
        <v>186</v>
      </c>
      <c r="B30" s="85" t="s">
        <v>186</v>
      </c>
      <c r="C30" s="86" t="s">
        <v>185</v>
      </c>
      <c r="D30" s="87" t="s">
        <v>138</v>
      </c>
      <c r="E30" s="88" t="e">
        <f>#REF!-#REF!</f>
        <v>#REF!</v>
      </c>
      <c r="F30" s="88" t="e">
        <f>#REF!-#REF!</f>
        <v>#REF!</v>
      </c>
      <c r="G30" s="88" t="e">
        <f>#REF!-#REF!</f>
        <v>#REF!</v>
      </c>
      <c r="H30" s="88" t="e">
        <f>#REF!-#REF!</f>
        <v>#REF!</v>
      </c>
      <c r="I30" s="89"/>
      <c r="J30" s="73"/>
    </row>
    <row r="31" spans="1:10" s="74" customFormat="1" hidden="1">
      <c r="A31" s="18" t="s">
        <v>140</v>
      </c>
      <c r="B31" s="18" t="s">
        <v>140</v>
      </c>
      <c r="C31" s="18" t="s">
        <v>187</v>
      </c>
      <c r="D31" s="25" t="s">
        <v>139</v>
      </c>
      <c r="E31" s="65">
        <f>E32+E35+E38+E43</f>
        <v>0</v>
      </c>
      <c r="F31" s="65">
        <f>F32+F35+F38+F43</f>
        <v>0</v>
      </c>
      <c r="G31" s="65">
        <f>G32+G35+G38+G43</f>
        <v>0</v>
      </c>
      <c r="H31" s="65">
        <f>H32+H35+H38+H43</f>
        <v>0</v>
      </c>
      <c r="I31" s="90"/>
      <c r="J31" s="73"/>
    </row>
    <row r="32" spans="1:10" s="74" customFormat="1" hidden="1">
      <c r="A32" s="29" t="s">
        <v>142</v>
      </c>
      <c r="B32" s="29" t="s">
        <v>142</v>
      </c>
      <c r="C32" s="29" t="s">
        <v>188</v>
      </c>
      <c r="D32" s="11" t="s">
        <v>141</v>
      </c>
      <c r="E32" s="59">
        <f>SUM(E33:E34)</f>
        <v>0</v>
      </c>
      <c r="F32" s="59">
        <f>SUM(F33:F34)</f>
        <v>0</v>
      </c>
      <c r="G32" s="59">
        <f>SUM(G33:G34)</f>
        <v>0</v>
      </c>
      <c r="H32" s="59">
        <f>SUM(H33:H34)</f>
        <v>0</v>
      </c>
      <c r="I32" s="84"/>
      <c r="J32" s="73"/>
    </row>
    <row r="33" spans="1:10" s="74" customFormat="1" ht="24" hidden="1">
      <c r="A33" s="8" t="s">
        <v>144</v>
      </c>
      <c r="B33" s="8" t="s">
        <v>144</v>
      </c>
      <c r="C33" s="8" t="s">
        <v>189</v>
      </c>
      <c r="D33" s="3" t="s">
        <v>143</v>
      </c>
      <c r="E33" s="60">
        <f t="shared" ref="E33:H34" si="6">E119+E205</f>
        <v>0</v>
      </c>
      <c r="F33" s="60">
        <f t="shared" si="6"/>
        <v>0</v>
      </c>
      <c r="G33" s="60">
        <f t="shared" si="6"/>
        <v>0</v>
      </c>
      <c r="H33" s="60">
        <f t="shared" si="6"/>
        <v>0</v>
      </c>
      <c r="I33" s="83"/>
      <c r="J33" s="73"/>
    </row>
    <row r="34" spans="1:10" s="74" customFormat="1" ht="24" hidden="1">
      <c r="A34" s="8" t="s">
        <v>146</v>
      </c>
      <c r="B34" s="8" t="s">
        <v>146</v>
      </c>
      <c r="C34" s="8" t="s">
        <v>190</v>
      </c>
      <c r="D34" s="3" t="s">
        <v>145</v>
      </c>
      <c r="E34" s="60">
        <f t="shared" si="6"/>
        <v>0</v>
      </c>
      <c r="F34" s="60">
        <f t="shared" si="6"/>
        <v>0</v>
      </c>
      <c r="G34" s="60">
        <f t="shared" si="6"/>
        <v>0</v>
      </c>
      <c r="H34" s="60">
        <f t="shared" si="6"/>
        <v>0</v>
      </c>
      <c r="I34" s="83"/>
      <c r="J34" s="73"/>
    </row>
    <row r="35" spans="1:10" s="74" customFormat="1" hidden="1">
      <c r="A35" s="29" t="s">
        <v>148</v>
      </c>
      <c r="B35" s="29" t="s">
        <v>148</v>
      </c>
      <c r="C35" s="29" t="s">
        <v>191</v>
      </c>
      <c r="D35" s="11" t="s">
        <v>147</v>
      </c>
      <c r="E35" s="59">
        <f>SUM(E36:E37)</f>
        <v>0</v>
      </c>
      <c r="F35" s="59">
        <f>SUM(F36:F37)</f>
        <v>0</v>
      </c>
      <c r="G35" s="59">
        <f>SUM(G36:G37)</f>
        <v>0</v>
      </c>
      <c r="H35" s="59">
        <f>SUM(H36:H37)</f>
        <v>0</v>
      </c>
      <c r="I35" s="84"/>
      <c r="J35" s="73"/>
    </row>
    <row r="36" spans="1:10" s="74" customFormat="1" ht="24" hidden="1">
      <c r="A36" s="8" t="s">
        <v>150</v>
      </c>
      <c r="B36" s="8" t="s">
        <v>150</v>
      </c>
      <c r="C36" s="8" t="s">
        <v>192</v>
      </c>
      <c r="D36" s="3" t="s">
        <v>149</v>
      </c>
      <c r="E36" s="60">
        <f t="shared" ref="E36:H37" si="7">E122+E208</f>
        <v>0</v>
      </c>
      <c r="F36" s="60">
        <f t="shared" si="7"/>
        <v>0</v>
      </c>
      <c r="G36" s="60">
        <f t="shared" si="7"/>
        <v>0</v>
      </c>
      <c r="H36" s="60">
        <f t="shared" si="7"/>
        <v>0</v>
      </c>
      <c r="I36" s="83"/>
      <c r="J36" s="73"/>
    </row>
    <row r="37" spans="1:10" s="74" customFormat="1" ht="24" hidden="1">
      <c r="A37" s="8" t="s">
        <v>152</v>
      </c>
      <c r="B37" s="8" t="s">
        <v>152</v>
      </c>
      <c r="C37" s="8" t="s">
        <v>193</v>
      </c>
      <c r="D37" s="3" t="s">
        <v>151</v>
      </c>
      <c r="E37" s="60">
        <f t="shared" si="7"/>
        <v>0</v>
      </c>
      <c r="F37" s="60">
        <f t="shared" si="7"/>
        <v>0</v>
      </c>
      <c r="G37" s="60">
        <f t="shared" si="7"/>
        <v>0</v>
      </c>
      <c r="H37" s="60">
        <f t="shared" si="7"/>
        <v>0</v>
      </c>
      <c r="I37" s="83"/>
      <c r="J37" s="73"/>
    </row>
    <row r="38" spans="1:10" s="74" customFormat="1" ht="24" hidden="1">
      <c r="A38" s="27" t="s">
        <v>154</v>
      </c>
      <c r="B38" s="27" t="s">
        <v>154</v>
      </c>
      <c r="C38" s="27" t="s">
        <v>194</v>
      </c>
      <c r="D38" s="11" t="s">
        <v>153</v>
      </c>
      <c r="E38" s="59">
        <f>SUM(E39:E42)</f>
        <v>0</v>
      </c>
      <c r="F38" s="59">
        <f>SUM(F39:F42)</f>
        <v>0</v>
      </c>
      <c r="G38" s="59">
        <f>SUM(G39:G42)</f>
        <v>0</v>
      </c>
      <c r="H38" s="59">
        <f>SUM(H39:H42)</f>
        <v>0</v>
      </c>
      <c r="I38" s="84"/>
      <c r="J38" s="73"/>
    </row>
    <row r="39" spans="1:10" s="74" customFormat="1" ht="38.25" hidden="1">
      <c r="A39" s="8" t="s">
        <v>155</v>
      </c>
      <c r="B39" s="8" t="s">
        <v>155</v>
      </c>
      <c r="C39" s="33" t="s">
        <v>195</v>
      </c>
      <c r="D39" s="3" t="s">
        <v>167</v>
      </c>
      <c r="E39" s="61">
        <f t="shared" ref="E39:H43" si="8">E125+E211</f>
        <v>0</v>
      </c>
      <c r="F39" s="61">
        <f t="shared" si="8"/>
        <v>0</v>
      </c>
      <c r="G39" s="61">
        <f t="shared" si="8"/>
        <v>0</v>
      </c>
      <c r="H39" s="61">
        <f t="shared" si="8"/>
        <v>0</v>
      </c>
      <c r="I39" s="82"/>
      <c r="J39" s="73"/>
    </row>
    <row r="40" spans="1:10" s="74" customFormat="1" ht="25.5" hidden="1">
      <c r="A40" s="8" t="s">
        <v>157</v>
      </c>
      <c r="B40" s="8" t="s">
        <v>157</v>
      </c>
      <c r="C40" s="33" t="s">
        <v>196</v>
      </c>
      <c r="D40" s="3" t="s">
        <v>156</v>
      </c>
      <c r="E40" s="61">
        <f t="shared" si="8"/>
        <v>0</v>
      </c>
      <c r="F40" s="61">
        <f t="shared" si="8"/>
        <v>0</v>
      </c>
      <c r="G40" s="61">
        <f t="shared" si="8"/>
        <v>0</v>
      </c>
      <c r="H40" s="61">
        <f t="shared" si="8"/>
        <v>0</v>
      </c>
      <c r="I40" s="82"/>
      <c r="J40" s="73"/>
    </row>
    <row r="41" spans="1:10" s="74" customFormat="1" ht="38.25" hidden="1" customHeight="1">
      <c r="A41" s="28" t="s">
        <v>159</v>
      </c>
      <c r="B41" s="28" t="s">
        <v>159</v>
      </c>
      <c r="C41" s="34" t="s">
        <v>198</v>
      </c>
      <c r="D41" s="26" t="s">
        <v>158</v>
      </c>
      <c r="E41" s="66">
        <f t="shared" si="8"/>
        <v>0</v>
      </c>
      <c r="F41" s="66">
        <f t="shared" si="8"/>
        <v>0</v>
      </c>
      <c r="G41" s="66">
        <f t="shared" si="8"/>
        <v>0</v>
      </c>
      <c r="H41" s="66">
        <f t="shared" si="8"/>
        <v>0</v>
      </c>
      <c r="I41" s="91"/>
      <c r="J41" s="73"/>
    </row>
    <row r="42" spans="1:10" s="74" customFormat="1" ht="25.5" hidden="1">
      <c r="A42" s="8" t="s">
        <v>161</v>
      </c>
      <c r="B42" s="8" t="s">
        <v>161</v>
      </c>
      <c r="C42" s="33" t="s">
        <v>199</v>
      </c>
      <c r="D42" s="3" t="s">
        <v>160</v>
      </c>
      <c r="E42" s="61">
        <f>E128+E214</f>
        <v>0</v>
      </c>
      <c r="F42" s="61">
        <f>F128+F214</f>
        <v>0</v>
      </c>
      <c r="G42" s="61">
        <f>G128+G214</f>
        <v>0</v>
      </c>
      <c r="H42" s="61">
        <f>H128+H214</f>
        <v>0</v>
      </c>
      <c r="I42" s="82"/>
      <c r="J42" s="73"/>
    </row>
    <row r="43" spans="1:10" s="74" customFormat="1" ht="24" hidden="1">
      <c r="A43" s="32" t="s">
        <v>162</v>
      </c>
      <c r="B43" s="32" t="s">
        <v>162</v>
      </c>
      <c r="C43" s="32" t="s">
        <v>197</v>
      </c>
      <c r="D43" s="19" t="s">
        <v>168</v>
      </c>
      <c r="E43" s="67">
        <f t="shared" si="8"/>
        <v>0</v>
      </c>
      <c r="F43" s="67">
        <f t="shared" si="8"/>
        <v>0</v>
      </c>
      <c r="G43" s="67">
        <f t="shared" si="8"/>
        <v>0</v>
      </c>
      <c r="H43" s="67">
        <f t="shared" si="8"/>
        <v>0</v>
      </c>
      <c r="I43" s="92"/>
      <c r="J43" s="73"/>
    </row>
    <row r="44" spans="1:10" s="95" customFormat="1" ht="13.5" hidden="1">
      <c r="A44" s="35" t="s">
        <v>201</v>
      </c>
      <c r="B44" s="35"/>
      <c r="C44" s="35" t="s">
        <v>206</v>
      </c>
      <c r="D44" s="55" t="s">
        <v>202</v>
      </c>
      <c r="E44" s="37"/>
      <c r="F44" s="37"/>
      <c r="G44" s="37"/>
      <c r="H44" s="37"/>
      <c r="I44" s="93"/>
      <c r="J44" s="94"/>
    </row>
    <row r="45" spans="1:10" s="74" customFormat="1" ht="24" hidden="1">
      <c r="A45" s="30" t="s">
        <v>1</v>
      </c>
      <c r="B45" s="30" t="s">
        <v>1</v>
      </c>
      <c r="C45" s="30" t="s">
        <v>169</v>
      </c>
      <c r="D45" s="31" t="s">
        <v>0</v>
      </c>
      <c r="E45" s="58">
        <f>E46+E47+E49+E68</f>
        <v>17538384</v>
      </c>
      <c r="F45" s="58">
        <f>F46+F47+F49+F68</f>
        <v>17538384</v>
      </c>
      <c r="G45" s="58">
        <f>G46+G47+G49+G68</f>
        <v>0</v>
      </c>
      <c r="H45" s="58">
        <f>H46+H47+H49+H68</f>
        <v>17538384</v>
      </c>
      <c r="I45" s="96">
        <f t="shared" ref="I45:I93" si="9">H45/E45*100-100</f>
        <v>0</v>
      </c>
      <c r="J45" s="73"/>
    </row>
    <row r="46" spans="1:10" s="74" customFormat="1" ht="25.5" hidden="1">
      <c r="A46" s="2" t="s">
        <v>2</v>
      </c>
      <c r="B46" s="2" t="s">
        <v>2</v>
      </c>
      <c r="C46" s="2" t="s">
        <v>170</v>
      </c>
      <c r="D46" s="1" t="s">
        <v>163</v>
      </c>
      <c r="E46" s="59"/>
      <c r="F46" s="59"/>
      <c r="G46" s="59"/>
      <c r="H46" s="59"/>
      <c r="I46" s="84" t="e">
        <f t="shared" si="9"/>
        <v>#DIV/0!</v>
      </c>
      <c r="J46" s="73"/>
    </row>
    <row r="47" spans="1:10" s="74" customFormat="1" hidden="1">
      <c r="A47" s="2" t="s">
        <v>4</v>
      </c>
      <c r="B47" s="2" t="s">
        <v>4</v>
      </c>
      <c r="C47" s="2" t="s">
        <v>171</v>
      </c>
      <c r="D47" s="1" t="s">
        <v>3</v>
      </c>
      <c r="E47" s="59"/>
      <c r="F47" s="59"/>
      <c r="G47" s="59"/>
      <c r="H47" s="59"/>
      <c r="I47" s="84" t="e">
        <f t="shared" si="9"/>
        <v>#DIV/0!</v>
      </c>
      <c r="J47" s="73"/>
    </row>
    <row r="48" spans="1:10" s="74" customFormat="1" ht="25.5" hidden="1">
      <c r="A48" s="4" t="s">
        <v>6</v>
      </c>
      <c r="B48" s="4" t="s">
        <v>6</v>
      </c>
      <c r="C48" s="4">
        <v>21210</v>
      </c>
      <c r="D48" s="3" t="s">
        <v>5</v>
      </c>
      <c r="E48" s="60"/>
      <c r="F48" s="60"/>
      <c r="G48" s="60"/>
      <c r="H48" s="60"/>
      <c r="I48" s="83" t="e">
        <f t="shared" si="9"/>
        <v>#DIV/0!</v>
      </c>
      <c r="J48" s="73"/>
    </row>
    <row r="49" spans="1:10" s="74" customFormat="1" hidden="1">
      <c r="A49" s="5" t="s">
        <v>8</v>
      </c>
      <c r="B49" s="5" t="s">
        <v>8</v>
      </c>
      <c r="C49" s="5" t="s">
        <v>172</v>
      </c>
      <c r="D49" s="1" t="s">
        <v>7</v>
      </c>
      <c r="E49" s="59">
        <f>E50+E57+E62</f>
        <v>0</v>
      </c>
      <c r="F49" s="59">
        <f>F50+F57+F62</f>
        <v>0</v>
      </c>
      <c r="G49" s="59">
        <f>G50+G57+G62</f>
        <v>0</v>
      </c>
      <c r="H49" s="59">
        <f>H50+H57+H62</f>
        <v>0</v>
      </c>
      <c r="I49" s="84" t="e">
        <f t="shared" si="9"/>
        <v>#DIV/0!</v>
      </c>
      <c r="J49" s="73"/>
    </row>
    <row r="50" spans="1:10" s="74" customFormat="1" ht="24" hidden="1">
      <c r="A50" s="6" t="s">
        <v>10</v>
      </c>
      <c r="B50" s="6" t="s">
        <v>10</v>
      </c>
      <c r="C50" s="6">
        <v>18000</v>
      </c>
      <c r="D50" s="3" t="s">
        <v>9</v>
      </c>
      <c r="E50" s="61">
        <f>E51+E56</f>
        <v>0</v>
      </c>
      <c r="F50" s="61">
        <f>F51+F56</f>
        <v>0</v>
      </c>
      <c r="G50" s="61">
        <f>G51+G56</f>
        <v>0</v>
      </c>
      <c r="H50" s="61">
        <f>H51+H56</f>
        <v>0</v>
      </c>
      <c r="I50" s="82" t="e">
        <f t="shared" si="9"/>
        <v>#DIV/0!</v>
      </c>
      <c r="J50" s="73"/>
    </row>
    <row r="51" spans="1:10" s="74" customFormat="1" hidden="1">
      <c r="A51" s="7" t="s">
        <v>12</v>
      </c>
      <c r="B51" s="7" t="s">
        <v>12</v>
      </c>
      <c r="C51" s="7">
        <v>18100</v>
      </c>
      <c r="D51" s="23" t="s">
        <v>11</v>
      </c>
      <c r="E51" s="61">
        <f>E52</f>
        <v>0</v>
      </c>
      <c r="F51" s="61">
        <f>F52</f>
        <v>0</v>
      </c>
      <c r="G51" s="61">
        <f>G52</f>
        <v>0</v>
      </c>
      <c r="H51" s="61">
        <f>H52</f>
        <v>0</v>
      </c>
      <c r="I51" s="82" t="e">
        <f t="shared" si="9"/>
        <v>#DIV/0!</v>
      </c>
      <c r="J51" s="73"/>
    </row>
    <row r="52" spans="1:10" s="74" customFormat="1" ht="25.5" hidden="1">
      <c r="A52" s="8" t="s">
        <v>14</v>
      </c>
      <c r="B52" s="8" t="s">
        <v>14</v>
      </c>
      <c r="C52" s="8">
        <v>18130</v>
      </c>
      <c r="D52" s="3" t="s">
        <v>13</v>
      </c>
      <c r="E52" s="61">
        <f>SUM(E53:E55)</f>
        <v>0</v>
      </c>
      <c r="F52" s="61">
        <f>SUM(F53:F55)</f>
        <v>0</v>
      </c>
      <c r="G52" s="61">
        <f>SUM(G53:G55)</f>
        <v>0</v>
      </c>
      <c r="H52" s="61">
        <f>SUM(H53:H55)</f>
        <v>0</v>
      </c>
      <c r="I52" s="82" t="e">
        <f t="shared" si="9"/>
        <v>#DIV/0!</v>
      </c>
      <c r="J52" s="73"/>
    </row>
    <row r="53" spans="1:10" s="74" customFormat="1" ht="38.25" hidden="1">
      <c r="A53" s="9" t="s">
        <v>16</v>
      </c>
      <c r="B53" s="9" t="s">
        <v>16</v>
      </c>
      <c r="C53" s="9">
        <v>18131</v>
      </c>
      <c r="D53" s="3" t="s">
        <v>15</v>
      </c>
      <c r="E53" s="60"/>
      <c r="F53" s="60"/>
      <c r="G53" s="60"/>
      <c r="H53" s="60"/>
      <c r="I53" s="83" t="e">
        <f t="shared" si="9"/>
        <v>#DIV/0!</v>
      </c>
      <c r="J53" s="73"/>
    </row>
    <row r="54" spans="1:10" s="74" customFormat="1" ht="25.5" hidden="1">
      <c r="A54" s="9" t="s">
        <v>18</v>
      </c>
      <c r="B54" s="9" t="s">
        <v>18</v>
      </c>
      <c r="C54" s="9">
        <v>18132</v>
      </c>
      <c r="D54" s="3" t="s">
        <v>17</v>
      </c>
      <c r="E54" s="60"/>
      <c r="F54" s="60"/>
      <c r="G54" s="60"/>
      <c r="H54" s="60"/>
      <c r="I54" s="83" t="e">
        <f t="shared" si="9"/>
        <v>#DIV/0!</v>
      </c>
      <c r="J54" s="73"/>
    </row>
    <row r="55" spans="1:10" s="74" customFormat="1" ht="25.5" hidden="1">
      <c r="A55" s="9" t="s">
        <v>20</v>
      </c>
      <c r="B55" s="9" t="s">
        <v>20</v>
      </c>
      <c r="C55" s="9">
        <v>18139</v>
      </c>
      <c r="D55" s="3" t="s">
        <v>19</v>
      </c>
      <c r="E55" s="60"/>
      <c r="F55" s="60"/>
      <c r="G55" s="60"/>
      <c r="H55" s="60"/>
      <c r="I55" s="83" t="e">
        <f t="shared" si="9"/>
        <v>#DIV/0!</v>
      </c>
      <c r="J55" s="73"/>
    </row>
    <row r="56" spans="1:10" s="74" customFormat="1" ht="25.5" hidden="1">
      <c r="A56" s="10" t="s">
        <v>22</v>
      </c>
      <c r="B56" s="10" t="s">
        <v>22</v>
      </c>
      <c r="C56" s="10" t="s">
        <v>22</v>
      </c>
      <c r="D56" s="3" t="s">
        <v>21</v>
      </c>
      <c r="E56" s="60"/>
      <c r="F56" s="60"/>
      <c r="G56" s="60"/>
      <c r="H56" s="60"/>
      <c r="I56" s="83" t="e">
        <f t="shared" si="9"/>
        <v>#DIV/0!</v>
      </c>
      <c r="J56" s="73"/>
    </row>
    <row r="57" spans="1:10" s="74" customFormat="1" ht="24" hidden="1">
      <c r="A57" s="21" t="s">
        <v>24</v>
      </c>
      <c r="B57" s="21" t="s">
        <v>24</v>
      </c>
      <c r="C57" s="21" t="s">
        <v>173</v>
      </c>
      <c r="D57" s="3" t="s">
        <v>23</v>
      </c>
      <c r="E57" s="62">
        <f>E58</f>
        <v>0</v>
      </c>
      <c r="F57" s="62">
        <f>F58</f>
        <v>0</v>
      </c>
      <c r="G57" s="62">
        <f>G58</f>
        <v>0</v>
      </c>
      <c r="H57" s="62">
        <f>H58</f>
        <v>0</v>
      </c>
      <c r="I57" s="97" t="e">
        <f t="shared" si="9"/>
        <v>#DIV/0!</v>
      </c>
      <c r="J57" s="73"/>
    </row>
    <row r="58" spans="1:10" s="74" customFormat="1" ht="25.5" hidden="1">
      <c r="A58" s="22" t="s">
        <v>26</v>
      </c>
      <c r="B58" s="22" t="s">
        <v>26</v>
      </c>
      <c r="C58" s="22" t="s">
        <v>26</v>
      </c>
      <c r="D58" s="3" t="s">
        <v>25</v>
      </c>
      <c r="E58" s="62">
        <f>SUM(E59:E61)</f>
        <v>0</v>
      </c>
      <c r="F58" s="62">
        <f>SUM(F59:F61)</f>
        <v>0</v>
      </c>
      <c r="G58" s="62">
        <f>SUM(G59:G61)</f>
        <v>0</v>
      </c>
      <c r="H58" s="62">
        <f>SUM(H59:H61)</f>
        <v>0</v>
      </c>
      <c r="I58" s="97" t="e">
        <f t="shared" si="9"/>
        <v>#DIV/0!</v>
      </c>
      <c r="J58" s="73"/>
    </row>
    <row r="59" spans="1:10" s="74" customFormat="1" ht="25.5" hidden="1">
      <c r="A59" s="4" t="s">
        <v>28</v>
      </c>
      <c r="B59" s="4" t="s">
        <v>28</v>
      </c>
      <c r="C59" s="4" t="s">
        <v>28</v>
      </c>
      <c r="D59" s="3" t="s">
        <v>27</v>
      </c>
      <c r="E59" s="60"/>
      <c r="F59" s="60"/>
      <c r="G59" s="60"/>
      <c r="H59" s="60"/>
      <c r="I59" s="83" t="e">
        <f t="shared" si="9"/>
        <v>#DIV/0!</v>
      </c>
      <c r="J59" s="73"/>
    </row>
    <row r="60" spans="1:10" s="74" customFormat="1" ht="38.25" hidden="1">
      <c r="A60" s="4" t="s">
        <v>30</v>
      </c>
      <c r="B60" s="4" t="s">
        <v>30</v>
      </c>
      <c r="C60" s="4" t="s">
        <v>30</v>
      </c>
      <c r="D60" s="3" t="s">
        <v>29</v>
      </c>
      <c r="E60" s="60"/>
      <c r="F60" s="60"/>
      <c r="G60" s="60"/>
      <c r="H60" s="60"/>
      <c r="I60" s="83" t="e">
        <f t="shared" si="9"/>
        <v>#DIV/0!</v>
      </c>
      <c r="J60" s="73"/>
    </row>
    <row r="61" spans="1:10" s="74" customFormat="1" ht="63.75" hidden="1">
      <c r="A61" s="4" t="s">
        <v>32</v>
      </c>
      <c r="B61" s="4" t="s">
        <v>32</v>
      </c>
      <c r="C61" s="4" t="s">
        <v>32</v>
      </c>
      <c r="D61" s="3" t="s">
        <v>31</v>
      </c>
      <c r="E61" s="60"/>
      <c r="F61" s="60"/>
      <c r="G61" s="60"/>
      <c r="H61" s="60"/>
      <c r="I61" s="83" t="e">
        <f t="shared" si="9"/>
        <v>#DIV/0!</v>
      </c>
      <c r="J61" s="73"/>
    </row>
    <row r="62" spans="1:10" s="74" customFormat="1" ht="38.25" hidden="1">
      <c r="A62" s="13" t="s">
        <v>33</v>
      </c>
      <c r="B62" s="13" t="s">
        <v>33</v>
      </c>
      <c r="C62" s="13" t="s">
        <v>174</v>
      </c>
      <c r="D62" s="3" t="s">
        <v>164</v>
      </c>
      <c r="E62" s="60">
        <f>E63</f>
        <v>0</v>
      </c>
      <c r="F62" s="60">
        <f>F63</f>
        <v>0</v>
      </c>
      <c r="G62" s="60">
        <f>G63</f>
        <v>0</v>
      </c>
      <c r="H62" s="60">
        <f>H63</f>
        <v>0</v>
      </c>
      <c r="I62" s="83" t="e">
        <f t="shared" si="9"/>
        <v>#DIV/0!</v>
      </c>
      <c r="J62" s="73"/>
    </row>
    <row r="63" spans="1:10" s="74" customFormat="1" ht="51" hidden="1">
      <c r="A63" s="10" t="s">
        <v>34</v>
      </c>
      <c r="B63" s="10" t="s">
        <v>34</v>
      </c>
      <c r="C63" s="10" t="s">
        <v>34</v>
      </c>
      <c r="D63" s="3" t="s">
        <v>165</v>
      </c>
      <c r="E63" s="60">
        <f>SUM(E64:E67)</f>
        <v>0</v>
      </c>
      <c r="F63" s="60">
        <f>SUM(F64:F67)</f>
        <v>0</v>
      </c>
      <c r="G63" s="60">
        <f>SUM(G64:G67)</f>
        <v>0</v>
      </c>
      <c r="H63" s="60">
        <f>SUM(H64:H67)</f>
        <v>0</v>
      </c>
      <c r="I63" s="83" t="e">
        <f t="shared" si="9"/>
        <v>#DIV/0!</v>
      </c>
      <c r="J63" s="73"/>
    </row>
    <row r="64" spans="1:10" s="74" customFormat="1" ht="63.75" hidden="1">
      <c r="A64" s="4" t="s">
        <v>35</v>
      </c>
      <c r="B64" s="4" t="s">
        <v>35</v>
      </c>
      <c r="C64" s="4" t="s">
        <v>35</v>
      </c>
      <c r="D64" s="3" t="s">
        <v>166</v>
      </c>
      <c r="E64" s="60"/>
      <c r="F64" s="60"/>
      <c r="G64" s="60"/>
      <c r="H64" s="60"/>
      <c r="I64" s="83" t="e">
        <f t="shared" si="9"/>
        <v>#DIV/0!</v>
      </c>
      <c r="J64" s="73"/>
    </row>
    <row r="65" spans="1:10" s="74" customFormat="1" ht="63.75" hidden="1">
      <c r="A65" s="4" t="s">
        <v>37</v>
      </c>
      <c r="B65" s="4" t="s">
        <v>37</v>
      </c>
      <c r="C65" s="4" t="s">
        <v>37</v>
      </c>
      <c r="D65" s="3" t="s">
        <v>36</v>
      </c>
      <c r="E65" s="60"/>
      <c r="F65" s="60"/>
      <c r="G65" s="60"/>
      <c r="H65" s="60"/>
      <c r="I65" s="83" t="e">
        <f t="shared" si="9"/>
        <v>#DIV/0!</v>
      </c>
      <c r="J65" s="73"/>
    </row>
    <row r="66" spans="1:10" s="74" customFormat="1" ht="102" hidden="1">
      <c r="A66" s="4" t="s">
        <v>39</v>
      </c>
      <c r="B66" s="4" t="s">
        <v>39</v>
      </c>
      <c r="C66" s="4" t="s">
        <v>39</v>
      </c>
      <c r="D66" s="3" t="s">
        <v>38</v>
      </c>
      <c r="E66" s="60"/>
      <c r="F66" s="60"/>
      <c r="G66" s="60"/>
      <c r="H66" s="60"/>
      <c r="I66" s="83" t="e">
        <f t="shared" si="9"/>
        <v>#DIV/0!</v>
      </c>
      <c r="J66" s="73"/>
    </row>
    <row r="67" spans="1:10" s="74" customFormat="1" ht="102" hidden="1">
      <c r="A67" s="4" t="s">
        <v>41</v>
      </c>
      <c r="B67" s="4" t="s">
        <v>41</v>
      </c>
      <c r="C67" s="4" t="s">
        <v>41</v>
      </c>
      <c r="D67" s="3" t="s">
        <v>40</v>
      </c>
      <c r="E67" s="60"/>
      <c r="F67" s="60"/>
      <c r="G67" s="60"/>
      <c r="H67" s="60"/>
      <c r="I67" s="83" t="e">
        <f t="shared" si="9"/>
        <v>#DIV/0!</v>
      </c>
      <c r="J67" s="73"/>
    </row>
    <row r="68" spans="1:10" s="74" customFormat="1" hidden="1">
      <c r="A68" s="12" t="s">
        <v>43</v>
      </c>
      <c r="B68" s="12" t="s">
        <v>43</v>
      </c>
      <c r="C68" s="12" t="s">
        <v>175</v>
      </c>
      <c r="D68" s="11" t="s">
        <v>42</v>
      </c>
      <c r="E68" s="63">
        <f>E69+E70</f>
        <v>17538384</v>
      </c>
      <c r="F68" s="63">
        <f>F69+F70</f>
        <v>17538384</v>
      </c>
      <c r="G68" s="63">
        <f>G69+G70</f>
        <v>0</v>
      </c>
      <c r="H68" s="63">
        <f>H69+H70</f>
        <v>17538384</v>
      </c>
      <c r="I68" s="98">
        <f t="shared" si="9"/>
        <v>0</v>
      </c>
      <c r="J68" s="73"/>
    </row>
    <row r="69" spans="1:10" s="74" customFormat="1" ht="25.5" hidden="1">
      <c r="A69" s="13" t="s">
        <v>45</v>
      </c>
      <c r="B69" s="13" t="s">
        <v>45</v>
      </c>
      <c r="C69" s="10" t="s">
        <v>45</v>
      </c>
      <c r="D69" s="3" t="s">
        <v>44</v>
      </c>
      <c r="E69" s="60">
        <f>16785050+697200+56134</f>
        <v>17538384</v>
      </c>
      <c r="F69" s="60">
        <f>16785050+697200+56134</f>
        <v>17538384</v>
      </c>
      <c r="G69" s="60"/>
      <c r="H69" s="60">
        <f>F69+G69</f>
        <v>17538384</v>
      </c>
      <c r="I69" s="83">
        <f t="shared" si="9"/>
        <v>0</v>
      </c>
      <c r="J69" s="73"/>
    </row>
    <row r="70" spans="1:10" s="74" customFormat="1" ht="25.5" hidden="1">
      <c r="A70" s="13" t="s">
        <v>47</v>
      </c>
      <c r="B70" s="13" t="s">
        <v>47</v>
      </c>
      <c r="C70" s="10" t="s">
        <v>47</v>
      </c>
      <c r="D70" s="3" t="s">
        <v>46</v>
      </c>
      <c r="E70" s="60"/>
      <c r="F70" s="60"/>
      <c r="G70" s="60"/>
      <c r="H70" s="60"/>
      <c r="I70" s="83" t="e">
        <f t="shared" si="9"/>
        <v>#DIV/0!</v>
      </c>
      <c r="J70" s="73"/>
    </row>
    <row r="71" spans="1:10" s="74" customFormat="1" hidden="1">
      <c r="A71" s="14" t="s">
        <v>49</v>
      </c>
      <c r="B71" s="14" t="s">
        <v>49</v>
      </c>
      <c r="C71" s="14" t="s">
        <v>176</v>
      </c>
      <c r="D71" s="24" t="s">
        <v>48</v>
      </c>
      <c r="E71" s="64">
        <f>E72+E98</f>
        <v>17538384</v>
      </c>
      <c r="F71" s="64">
        <f>F72+F98</f>
        <v>17538384</v>
      </c>
      <c r="G71" s="64">
        <f>G72+G98</f>
        <v>0</v>
      </c>
      <c r="H71" s="64">
        <f>H72+H98</f>
        <v>17538384</v>
      </c>
      <c r="I71" s="99">
        <f t="shared" si="9"/>
        <v>0</v>
      </c>
      <c r="J71" s="73"/>
    </row>
    <row r="72" spans="1:10" s="74" customFormat="1" ht="24" hidden="1">
      <c r="A72" s="2" t="s">
        <v>51</v>
      </c>
      <c r="B72" s="2" t="s">
        <v>51</v>
      </c>
      <c r="C72" s="2" t="s">
        <v>177</v>
      </c>
      <c r="D72" s="11" t="s">
        <v>50</v>
      </c>
      <c r="E72" s="59">
        <f>E73+E76+E77+E80+E83</f>
        <v>17538384</v>
      </c>
      <c r="F72" s="59">
        <f>F73+F76+F77+F80+F83</f>
        <v>17538384</v>
      </c>
      <c r="G72" s="59">
        <f>G73+G76+G77+G80+G83</f>
        <v>0</v>
      </c>
      <c r="H72" s="59">
        <f>H73+H76+H77+H80+H83</f>
        <v>17538384</v>
      </c>
      <c r="I72" s="84">
        <f t="shared" si="9"/>
        <v>0</v>
      </c>
      <c r="J72" s="73"/>
    </row>
    <row r="73" spans="1:10" s="101" customFormat="1" hidden="1">
      <c r="A73" s="2" t="s">
        <v>53</v>
      </c>
      <c r="B73" s="2" t="s">
        <v>53</v>
      </c>
      <c r="C73" s="2" t="s">
        <v>178</v>
      </c>
      <c r="D73" s="11" t="s">
        <v>52</v>
      </c>
      <c r="E73" s="59">
        <f>E74+E75</f>
        <v>0</v>
      </c>
      <c r="F73" s="59">
        <f>F74+F75</f>
        <v>0</v>
      </c>
      <c r="G73" s="59">
        <f>G74+G75</f>
        <v>0</v>
      </c>
      <c r="H73" s="59">
        <f>H74+H75</f>
        <v>0</v>
      </c>
      <c r="I73" s="84" t="e">
        <f t="shared" si="9"/>
        <v>#DIV/0!</v>
      </c>
      <c r="J73" s="100"/>
    </row>
    <row r="74" spans="1:10" s="74" customFormat="1" hidden="1">
      <c r="A74" s="15" t="s">
        <v>55</v>
      </c>
      <c r="B74" s="15" t="s">
        <v>55</v>
      </c>
      <c r="C74" s="15">
        <v>1000</v>
      </c>
      <c r="D74" s="3" t="s">
        <v>54</v>
      </c>
      <c r="E74" s="61"/>
      <c r="F74" s="61"/>
      <c r="G74" s="61"/>
      <c r="H74" s="61"/>
      <c r="I74" s="82" t="e">
        <f t="shared" si="9"/>
        <v>#DIV/0!</v>
      </c>
      <c r="J74" s="73"/>
    </row>
    <row r="75" spans="1:10" s="74" customFormat="1" hidden="1">
      <c r="A75" s="15" t="s">
        <v>57</v>
      </c>
      <c r="B75" s="15" t="s">
        <v>57</v>
      </c>
      <c r="C75" s="15">
        <v>2000</v>
      </c>
      <c r="D75" s="3" t="s">
        <v>56</v>
      </c>
      <c r="E75" s="61"/>
      <c r="F75" s="61"/>
      <c r="G75" s="61"/>
      <c r="H75" s="61"/>
      <c r="I75" s="82" t="e">
        <f t="shared" si="9"/>
        <v>#DIV/0!</v>
      </c>
      <c r="J75" s="73"/>
    </row>
    <row r="76" spans="1:10" s="101" customFormat="1" hidden="1">
      <c r="A76" s="2" t="s">
        <v>59</v>
      </c>
      <c r="B76" s="2" t="s">
        <v>59</v>
      </c>
      <c r="C76" s="2">
        <v>4000</v>
      </c>
      <c r="D76" s="11" t="s">
        <v>58</v>
      </c>
      <c r="E76" s="59"/>
      <c r="F76" s="59"/>
      <c r="G76" s="59"/>
      <c r="H76" s="59"/>
      <c r="I76" s="84" t="e">
        <f t="shared" si="9"/>
        <v>#DIV/0!</v>
      </c>
      <c r="J76" s="100"/>
    </row>
    <row r="77" spans="1:10" s="101" customFormat="1" hidden="1">
      <c r="A77" s="2" t="s">
        <v>61</v>
      </c>
      <c r="B77" s="2" t="s">
        <v>61</v>
      </c>
      <c r="C77" s="2" t="s">
        <v>179</v>
      </c>
      <c r="D77" s="11" t="s">
        <v>60</v>
      </c>
      <c r="E77" s="59">
        <f>E78+E79</f>
        <v>0</v>
      </c>
      <c r="F77" s="59">
        <f>F78+F79</f>
        <v>0</v>
      </c>
      <c r="G77" s="59">
        <f>G78+G79</f>
        <v>0</v>
      </c>
      <c r="H77" s="59">
        <f>H78+H79</f>
        <v>0</v>
      </c>
      <c r="I77" s="84" t="e">
        <f t="shared" si="9"/>
        <v>#DIV/0!</v>
      </c>
      <c r="J77" s="100"/>
    </row>
    <row r="78" spans="1:10" s="74" customFormat="1" hidden="1">
      <c r="A78" s="15" t="s">
        <v>63</v>
      </c>
      <c r="B78" s="15" t="s">
        <v>63</v>
      </c>
      <c r="C78" s="15">
        <v>3000</v>
      </c>
      <c r="D78" s="3" t="s">
        <v>62</v>
      </c>
      <c r="E78" s="60"/>
      <c r="F78" s="60"/>
      <c r="G78" s="60"/>
      <c r="H78" s="60"/>
      <c r="I78" s="83" t="e">
        <f t="shared" si="9"/>
        <v>#DIV/0!</v>
      </c>
      <c r="J78" s="73"/>
    </row>
    <row r="79" spans="1:10" s="74" customFormat="1" hidden="1">
      <c r="A79" s="15" t="s">
        <v>65</v>
      </c>
      <c r="B79" s="15" t="s">
        <v>65</v>
      </c>
      <c r="C79" s="15">
        <v>6000</v>
      </c>
      <c r="D79" s="3" t="s">
        <v>64</v>
      </c>
      <c r="E79" s="60"/>
      <c r="F79" s="60"/>
      <c r="G79" s="60"/>
      <c r="H79" s="60"/>
      <c r="I79" s="83" t="e">
        <f t="shared" si="9"/>
        <v>#DIV/0!</v>
      </c>
      <c r="J79" s="73"/>
    </row>
    <row r="80" spans="1:10" s="101" customFormat="1" ht="25.5" hidden="1">
      <c r="A80" s="2" t="s">
        <v>67</v>
      </c>
      <c r="B80" s="2" t="s">
        <v>67</v>
      </c>
      <c r="C80" s="2" t="s">
        <v>180</v>
      </c>
      <c r="D80" s="11" t="s">
        <v>66</v>
      </c>
      <c r="E80" s="59">
        <f>E81+E82</f>
        <v>0</v>
      </c>
      <c r="F80" s="59">
        <f>F81+F82</f>
        <v>0</v>
      </c>
      <c r="G80" s="59">
        <f>G81+G82</f>
        <v>0</v>
      </c>
      <c r="H80" s="59">
        <f>H81+H82</f>
        <v>0</v>
      </c>
      <c r="I80" s="84" t="e">
        <f t="shared" si="9"/>
        <v>#DIV/0!</v>
      </c>
      <c r="J80" s="100"/>
    </row>
    <row r="81" spans="1:10" s="74" customFormat="1" hidden="1">
      <c r="A81" s="7" t="s">
        <v>69</v>
      </c>
      <c r="B81" s="7" t="s">
        <v>69</v>
      </c>
      <c r="C81" s="7">
        <v>7600</v>
      </c>
      <c r="D81" s="3" t="s">
        <v>68</v>
      </c>
      <c r="E81" s="60"/>
      <c r="F81" s="60"/>
      <c r="G81" s="60"/>
      <c r="H81" s="60"/>
      <c r="I81" s="83" t="e">
        <f t="shared" si="9"/>
        <v>#DIV/0!</v>
      </c>
      <c r="J81" s="73"/>
    </row>
    <row r="82" spans="1:10" s="74" customFormat="1" hidden="1">
      <c r="A82" s="7" t="s">
        <v>71</v>
      </c>
      <c r="B82" s="7" t="s">
        <v>71</v>
      </c>
      <c r="C82" s="7">
        <v>7700</v>
      </c>
      <c r="D82" s="3" t="s">
        <v>70</v>
      </c>
      <c r="E82" s="60"/>
      <c r="F82" s="60"/>
      <c r="G82" s="60"/>
      <c r="H82" s="60"/>
      <c r="I82" s="83" t="e">
        <f t="shared" si="9"/>
        <v>#DIV/0!</v>
      </c>
      <c r="J82" s="73"/>
    </row>
    <row r="83" spans="1:10" s="101" customFormat="1" hidden="1">
      <c r="A83" s="2" t="s">
        <v>73</v>
      </c>
      <c r="B83" s="2" t="s">
        <v>73</v>
      </c>
      <c r="C83" s="2" t="s">
        <v>181</v>
      </c>
      <c r="D83" s="11" t="s">
        <v>72</v>
      </c>
      <c r="E83" s="59">
        <f>E84+E90+E94+E97</f>
        <v>17538384</v>
      </c>
      <c r="F83" s="59">
        <f>F84+F90+F94+F97</f>
        <v>17538384</v>
      </c>
      <c r="G83" s="59">
        <f>G84+G90+G94+G97</f>
        <v>0</v>
      </c>
      <c r="H83" s="59">
        <f>H84+H90+H94+H97</f>
        <v>17538384</v>
      </c>
      <c r="I83" s="84">
        <f t="shared" si="9"/>
        <v>0</v>
      </c>
      <c r="J83" s="100"/>
    </row>
    <row r="84" spans="1:10" s="74" customFormat="1" hidden="1">
      <c r="A84" s="7" t="s">
        <v>75</v>
      </c>
      <c r="B84" s="7" t="s">
        <v>75</v>
      </c>
      <c r="C84" s="7">
        <v>7100</v>
      </c>
      <c r="D84" s="3" t="s">
        <v>74</v>
      </c>
      <c r="E84" s="61">
        <f>E85+E86</f>
        <v>0</v>
      </c>
      <c r="F84" s="61">
        <f>F85+F86</f>
        <v>0</v>
      </c>
      <c r="G84" s="61">
        <f>G85+G86</f>
        <v>0</v>
      </c>
      <c r="H84" s="61">
        <f>H85+H86</f>
        <v>0</v>
      </c>
      <c r="I84" s="82" t="e">
        <f t="shared" si="9"/>
        <v>#DIV/0!</v>
      </c>
      <c r="J84" s="73"/>
    </row>
    <row r="85" spans="1:10" s="74" customFormat="1" ht="25.5" hidden="1">
      <c r="A85" s="8" t="s">
        <v>77</v>
      </c>
      <c r="B85" s="8" t="s">
        <v>77</v>
      </c>
      <c r="C85" s="8" t="s">
        <v>182</v>
      </c>
      <c r="D85" s="3" t="s">
        <v>76</v>
      </c>
      <c r="E85" s="60"/>
      <c r="F85" s="60"/>
      <c r="G85" s="60"/>
      <c r="H85" s="60"/>
      <c r="I85" s="83" t="e">
        <f t="shared" si="9"/>
        <v>#DIV/0!</v>
      </c>
      <c r="J85" s="73"/>
    </row>
    <row r="86" spans="1:10" s="74" customFormat="1" ht="25.5" hidden="1">
      <c r="A86" s="8" t="s">
        <v>79</v>
      </c>
      <c r="B86" s="8" t="s">
        <v>79</v>
      </c>
      <c r="C86" s="8">
        <v>7130</v>
      </c>
      <c r="D86" s="3" t="s">
        <v>78</v>
      </c>
      <c r="E86" s="61">
        <f>SUM(E87:E89)</f>
        <v>0</v>
      </c>
      <c r="F86" s="61">
        <f>SUM(F87:F89)</f>
        <v>0</v>
      </c>
      <c r="G86" s="61">
        <f>SUM(G87:G89)</f>
        <v>0</v>
      </c>
      <c r="H86" s="61">
        <f>SUM(H87:H89)</f>
        <v>0</v>
      </c>
      <c r="I86" s="82" t="e">
        <f t="shared" si="9"/>
        <v>#DIV/0!</v>
      </c>
      <c r="J86" s="73"/>
    </row>
    <row r="87" spans="1:10" s="74" customFormat="1" ht="38.25" hidden="1">
      <c r="A87" s="9" t="s">
        <v>81</v>
      </c>
      <c r="B87" s="9" t="s">
        <v>81</v>
      </c>
      <c r="C87" s="9">
        <v>7131</v>
      </c>
      <c r="D87" s="3" t="s">
        <v>80</v>
      </c>
      <c r="E87" s="60"/>
      <c r="F87" s="60"/>
      <c r="G87" s="60"/>
      <c r="H87" s="60"/>
      <c r="I87" s="83" t="e">
        <f t="shared" si="9"/>
        <v>#DIV/0!</v>
      </c>
      <c r="J87" s="73"/>
    </row>
    <row r="88" spans="1:10" s="74" customFormat="1" ht="38.25" hidden="1">
      <c r="A88" s="9" t="s">
        <v>83</v>
      </c>
      <c r="B88" s="9" t="s">
        <v>83</v>
      </c>
      <c r="C88" s="9">
        <v>7132</v>
      </c>
      <c r="D88" s="3" t="s">
        <v>82</v>
      </c>
      <c r="E88" s="60"/>
      <c r="F88" s="60"/>
      <c r="G88" s="60"/>
      <c r="H88" s="60"/>
      <c r="I88" s="83" t="e">
        <f t="shared" si="9"/>
        <v>#DIV/0!</v>
      </c>
      <c r="J88" s="73"/>
    </row>
    <row r="89" spans="1:10" s="74" customFormat="1" ht="38.25" hidden="1">
      <c r="A89" s="9" t="s">
        <v>85</v>
      </c>
      <c r="B89" s="9" t="s">
        <v>85</v>
      </c>
      <c r="C89" s="9" t="s">
        <v>85</v>
      </c>
      <c r="D89" s="3" t="s">
        <v>84</v>
      </c>
      <c r="E89" s="60"/>
      <c r="F89" s="60"/>
      <c r="G89" s="60"/>
      <c r="H89" s="60"/>
      <c r="I89" s="83" t="e">
        <f t="shared" si="9"/>
        <v>#DIV/0!</v>
      </c>
      <c r="J89" s="73"/>
    </row>
    <row r="90" spans="1:10" s="74" customFormat="1" ht="25.5" hidden="1">
      <c r="A90" s="7" t="s">
        <v>87</v>
      </c>
      <c r="B90" s="7" t="s">
        <v>87</v>
      </c>
      <c r="C90" s="7" t="s">
        <v>87</v>
      </c>
      <c r="D90" s="3" t="s">
        <v>86</v>
      </c>
      <c r="E90" s="61">
        <f>SUM(E91:E93)</f>
        <v>17538384</v>
      </c>
      <c r="F90" s="61">
        <f>SUM(F91:F93)</f>
        <v>17538384</v>
      </c>
      <c r="G90" s="61">
        <f>SUM(G91:G93)</f>
        <v>0</v>
      </c>
      <c r="H90" s="61">
        <f>SUM(H91:H93)</f>
        <v>17538384</v>
      </c>
      <c r="I90" s="82">
        <f t="shared" si="9"/>
        <v>0</v>
      </c>
      <c r="J90" s="73"/>
    </row>
    <row r="91" spans="1:10" s="74" customFormat="1" ht="25.5" hidden="1">
      <c r="A91" s="8" t="s">
        <v>89</v>
      </c>
      <c r="B91" s="8" t="s">
        <v>89</v>
      </c>
      <c r="C91" s="8" t="s">
        <v>89</v>
      </c>
      <c r="D91" s="3" t="s">
        <v>88</v>
      </c>
      <c r="E91" s="60"/>
      <c r="F91" s="60"/>
      <c r="G91" s="60"/>
      <c r="H91" s="60"/>
      <c r="I91" s="83" t="e">
        <f t="shared" si="9"/>
        <v>#DIV/0!</v>
      </c>
      <c r="J91" s="73"/>
    </row>
    <row r="92" spans="1:10" s="74" customFormat="1" ht="51" hidden="1">
      <c r="A92" s="8" t="s">
        <v>91</v>
      </c>
      <c r="B92" s="8" t="s">
        <v>91</v>
      </c>
      <c r="C92" s="8" t="s">
        <v>91</v>
      </c>
      <c r="D92" s="3" t="s">
        <v>90</v>
      </c>
      <c r="E92" s="60"/>
      <c r="F92" s="60"/>
      <c r="G92" s="60"/>
      <c r="H92" s="60"/>
      <c r="I92" s="83" t="e">
        <f t="shared" si="9"/>
        <v>#DIV/0!</v>
      </c>
      <c r="J92" s="73"/>
    </row>
    <row r="93" spans="1:10" s="74" customFormat="1" ht="51" hidden="1" customHeight="1">
      <c r="A93" s="8" t="s">
        <v>93</v>
      </c>
      <c r="B93" s="8" t="s">
        <v>93</v>
      </c>
      <c r="C93" s="8" t="s">
        <v>93</v>
      </c>
      <c r="D93" s="3" t="s">
        <v>92</v>
      </c>
      <c r="E93" s="60">
        <f>16785050+697200+56134</f>
        <v>17538384</v>
      </c>
      <c r="F93" s="60">
        <f>16785050+697200+56134</f>
        <v>17538384</v>
      </c>
      <c r="G93" s="60"/>
      <c r="H93" s="60">
        <f>F93+G93</f>
        <v>17538384</v>
      </c>
      <c r="I93" s="83">
        <f t="shared" si="9"/>
        <v>0</v>
      </c>
      <c r="J93" s="73"/>
    </row>
    <row r="94" spans="1:10" s="74" customFormat="1" ht="25.5" hidden="1">
      <c r="A94" s="7" t="s">
        <v>95</v>
      </c>
      <c r="B94" s="7" t="s">
        <v>95</v>
      </c>
      <c r="C94" s="7" t="s">
        <v>95</v>
      </c>
      <c r="D94" s="3" t="s">
        <v>94</v>
      </c>
      <c r="E94" s="61">
        <f>SUM(E95:E96)</f>
        <v>0</v>
      </c>
      <c r="F94" s="61">
        <f>SUM(F95:F96)</f>
        <v>0</v>
      </c>
      <c r="G94" s="61">
        <f>SUM(G95:G96)</f>
        <v>0</v>
      </c>
      <c r="H94" s="61">
        <f>SUM(H95:H96)</f>
        <v>0</v>
      </c>
      <c r="I94" s="82"/>
      <c r="J94" s="73"/>
    </row>
    <row r="95" spans="1:10" s="74" customFormat="1" ht="25.5" hidden="1">
      <c r="A95" s="8" t="s">
        <v>97</v>
      </c>
      <c r="B95" s="8" t="s">
        <v>97</v>
      </c>
      <c r="C95" s="8" t="s">
        <v>97</v>
      </c>
      <c r="D95" s="3" t="s">
        <v>96</v>
      </c>
      <c r="E95" s="60"/>
      <c r="F95" s="60"/>
      <c r="G95" s="60"/>
      <c r="H95" s="60"/>
      <c r="I95" s="83"/>
      <c r="J95" s="73"/>
    </row>
    <row r="96" spans="1:10" s="74" customFormat="1" ht="51" hidden="1">
      <c r="A96" s="8" t="s">
        <v>99</v>
      </c>
      <c r="B96" s="8" t="s">
        <v>99</v>
      </c>
      <c r="C96" s="8" t="s">
        <v>99</v>
      </c>
      <c r="D96" s="3" t="s">
        <v>98</v>
      </c>
      <c r="E96" s="60"/>
      <c r="F96" s="60"/>
      <c r="G96" s="60"/>
      <c r="H96" s="60"/>
      <c r="I96" s="83"/>
      <c r="J96" s="73"/>
    </row>
    <row r="97" spans="1:10" s="74" customFormat="1" ht="25.5" hidden="1">
      <c r="A97" s="7" t="s">
        <v>101</v>
      </c>
      <c r="B97" s="7" t="s">
        <v>101</v>
      </c>
      <c r="C97" s="7" t="s">
        <v>101</v>
      </c>
      <c r="D97" s="3" t="s">
        <v>100</v>
      </c>
      <c r="E97" s="60"/>
      <c r="F97" s="60"/>
      <c r="G97" s="60"/>
      <c r="H97" s="60"/>
      <c r="I97" s="83"/>
      <c r="J97" s="73"/>
    </row>
    <row r="98" spans="1:10" s="74" customFormat="1" hidden="1">
      <c r="A98" s="2" t="s">
        <v>103</v>
      </c>
      <c r="B98" s="2" t="s">
        <v>103</v>
      </c>
      <c r="C98" s="2" t="s">
        <v>183</v>
      </c>
      <c r="D98" s="11" t="s">
        <v>102</v>
      </c>
      <c r="E98" s="59">
        <f>E99+E100</f>
        <v>0</v>
      </c>
      <c r="F98" s="59">
        <f>F99+F100</f>
        <v>0</v>
      </c>
      <c r="G98" s="59">
        <f>G99+G100</f>
        <v>0</v>
      </c>
      <c r="H98" s="59">
        <f>H99+H100</f>
        <v>0</v>
      </c>
      <c r="I98" s="84"/>
      <c r="J98" s="73"/>
    </row>
    <row r="99" spans="1:10" s="74" customFormat="1" hidden="1">
      <c r="A99" s="6" t="s">
        <v>105</v>
      </c>
      <c r="B99" s="6" t="s">
        <v>105</v>
      </c>
      <c r="C99" s="6">
        <v>5000</v>
      </c>
      <c r="D99" s="3" t="s">
        <v>104</v>
      </c>
      <c r="E99" s="60"/>
      <c r="F99" s="60"/>
      <c r="G99" s="60"/>
      <c r="H99" s="60"/>
      <c r="I99" s="83"/>
      <c r="J99" s="73"/>
    </row>
    <row r="100" spans="1:10" s="74" customFormat="1" hidden="1">
      <c r="A100" s="6" t="s">
        <v>107</v>
      </c>
      <c r="B100" s="6" t="s">
        <v>107</v>
      </c>
      <c r="C100" s="6" t="s">
        <v>184</v>
      </c>
      <c r="D100" s="3" t="s">
        <v>106</v>
      </c>
      <c r="E100" s="61">
        <f>E101+E108+E112+E115</f>
        <v>0</v>
      </c>
      <c r="F100" s="61">
        <f>F101+F108+F112+F115</f>
        <v>0</v>
      </c>
      <c r="G100" s="61">
        <f>G101+G108+G112+G115</f>
        <v>0</v>
      </c>
      <c r="H100" s="61">
        <f>H101+H108+H112+H115</f>
        <v>0</v>
      </c>
      <c r="I100" s="82"/>
      <c r="J100" s="73"/>
    </row>
    <row r="101" spans="1:10" s="74" customFormat="1" hidden="1">
      <c r="A101" s="7" t="s">
        <v>109</v>
      </c>
      <c r="B101" s="7" t="s">
        <v>109</v>
      </c>
      <c r="C101" s="7" t="s">
        <v>109</v>
      </c>
      <c r="D101" s="3" t="s">
        <v>108</v>
      </c>
      <c r="E101" s="61">
        <f>SUM(E102:E104)</f>
        <v>0</v>
      </c>
      <c r="F101" s="61">
        <f>SUM(F102:F104)</f>
        <v>0</v>
      </c>
      <c r="G101" s="61">
        <f>SUM(G102:G104)</f>
        <v>0</v>
      </c>
      <c r="H101" s="61">
        <f>SUM(H102:H104)</f>
        <v>0</v>
      </c>
      <c r="I101" s="82"/>
      <c r="J101" s="73"/>
    </row>
    <row r="102" spans="1:10" s="74" customFormat="1" ht="25.5" hidden="1">
      <c r="A102" s="4" t="s">
        <v>111</v>
      </c>
      <c r="B102" s="4" t="s">
        <v>111</v>
      </c>
      <c r="C102" s="4" t="s">
        <v>111</v>
      </c>
      <c r="D102" s="3" t="s">
        <v>110</v>
      </c>
      <c r="E102" s="60"/>
      <c r="F102" s="60"/>
      <c r="G102" s="60"/>
      <c r="H102" s="60"/>
      <c r="I102" s="83"/>
      <c r="J102" s="73"/>
    </row>
    <row r="103" spans="1:10" s="74" customFormat="1" ht="25.5" hidden="1">
      <c r="A103" s="4" t="s">
        <v>113</v>
      </c>
      <c r="B103" s="4" t="s">
        <v>113</v>
      </c>
      <c r="C103" s="4" t="s">
        <v>113</v>
      </c>
      <c r="D103" s="3" t="s">
        <v>112</v>
      </c>
      <c r="E103" s="60"/>
      <c r="F103" s="60"/>
      <c r="G103" s="60"/>
      <c r="H103" s="60"/>
      <c r="I103" s="83"/>
      <c r="J103" s="73"/>
    </row>
    <row r="104" spans="1:10" s="74" customFormat="1" ht="25.5" hidden="1">
      <c r="A104" s="4" t="s">
        <v>115</v>
      </c>
      <c r="B104" s="4" t="s">
        <v>115</v>
      </c>
      <c r="C104" s="4" t="s">
        <v>115</v>
      </c>
      <c r="D104" s="3" t="s">
        <v>114</v>
      </c>
      <c r="E104" s="60">
        <f>SUM(E105:E107)</f>
        <v>0</v>
      </c>
      <c r="F104" s="60">
        <f>SUM(F105:F107)</f>
        <v>0</v>
      </c>
      <c r="G104" s="60">
        <f>SUM(G105:G107)</f>
        <v>0</v>
      </c>
      <c r="H104" s="60">
        <f>SUM(H105:H107)</f>
        <v>0</v>
      </c>
      <c r="I104" s="83"/>
      <c r="J104" s="73"/>
    </row>
    <row r="105" spans="1:10" s="74" customFormat="1" ht="38.25" hidden="1">
      <c r="A105" s="16" t="s">
        <v>117</v>
      </c>
      <c r="B105" s="16" t="s">
        <v>117</v>
      </c>
      <c r="C105" s="16" t="s">
        <v>117</v>
      </c>
      <c r="D105" s="3" t="s">
        <v>116</v>
      </c>
      <c r="E105" s="60"/>
      <c r="F105" s="60"/>
      <c r="G105" s="60"/>
      <c r="H105" s="60"/>
      <c r="I105" s="83"/>
      <c r="J105" s="73"/>
    </row>
    <row r="106" spans="1:10" s="74" customFormat="1" ht="38.25" hidden="1">
      <c r="A106" s="16" t="s">
        <v>119</v>
      </c>
      <c r="B106" s="16" t="s">
        <v>119</v>
      </c>
      <c r="C106" s="16" t="s">
        <v>119</v>
      </c>
      <c r="D106" s="3" t="s">
        <v>118</v>
      </c>
      <c r="E106" s="60"/>
      <c r="F106" s="60"/>
      <c r="G106" s="60"/>
      <c r="H106" s="60"/>
      <c r="I106" s="83"/>
      <c r="J106" s="73"/>
    </row>
    <row r="107" spans="1:10" s="74" customFormat="1" ht="25.5" hidden="1">
      <c r="A107" s="16" t="s">
        <v>121</v>
      </c>
      <c r="B107" s="16" t="s">
        <v>121</v>
      </c>
      <c r="C107" s="16" t="s">
        <v>121</v>
      </c>
      <c r="D107" s="3" t="s">
        <v>120</v>
      </c>
      <c r="E107" s="60"/>
      <c r="F107" s="60"/>
      <c r="G107" s="60"/>
      <c r="H107" s="60"/>
      <c r="I107" s="83"/>
      <c r="J107" s="73"/>
    </row>
    <row r="108" spans="1:10" s="74" customFormat="1" ht="25.5" hidden="1">
      <c r="A108" s="10" t="s">
        <v>123</v>
      </c>
      <c r="B108" s="10" t="s">
        <v>123</v>
      </c>
      <c r="C108" s="10" t="s">
        <v>123</v>
      </c>
      <c r="D108" s="3" t="s">
        <v>122</v>
      </c>
      <c r="E108" s="60">
        <f>SUM(E109:E111)</f>
        <v>0</v>
      </c>
      <c r="F108" s="60">
        <f>SUM(F109:F111)</f>
        <v>0</v>
      </c>
      <c r="G108" s="60">
        <f>SUM(G109:G111)</f>
        <v>0</v>
      </c>
      <c r="H108" s="60">
        <f>SUM(H109:H111)</f>
        <v>0</v>
      </c>
      <c r="I108" s="83"/>
      <c r="J108" s="73"/>
    </row>
    <row r="109" spans="1:10" s="74" customFormat="1" ht="25.5" hidden="1">
      <c r="A109" s="4" t="s">
        <v>125</v>
      </c>
      <c r="B109" s="4" t="s">
        <v>125</v>
      </c>
      <c r="C109" s="4" t="s">
        <v>125</v>
      </c>
      <c r="D109" s="3" t="s">
        <v>124</v>
      </c>
      <c r="E109" s="60"/>
      <c r="F109" s="60"/>
      <c r="G109" s="60"/>
      <c r="H109" s="60"/>
      <c r="I109" s="83"/>
      <c r="J109" s="73"/>
    </row>
    <row r="110" spans="1:10" s="74" customFormat="1" ht="51" hidden="1">
      <c r="A110" s="4" t="s">
        <v>127</v>
      </c>
      <c r="B110" s="4" t="s">
        <v>127</v>
      </c>
      <c r="C110" s="4" t="s">
        <v>127</v>
      </c>
      <c r="D110" s="3" t="s">
        <v>126</v>
      </c>
      <c r="E110" s="60"/>
      <c r="F110" s="60"/>
      <c r="G110" s="60"/>
      <c r="H110" s="60"/>
      <c r="I110" s="83"/>
      <c r="J110" s="73"/>
    </row>
    <row r="111" spans="1:10" s="74" customFormat="1" ht="51" hidden="1" customHeight="1">
      <c r="A111" s="4" t="s">
        <v>129</v>
      </c>
      <c r="B111" s="4" t="s">
        <v>129</v>
      </c>
      <c r="C111" s="4" t="s">
        <v>129</v>
      </c>
      <c r="D111" s="3" t="s">
        <v>128</v>
      </c>
      <c r="E111" s="60"/>
      <c r="F111" s="60"/>
      <c r="G111" s="60"/>
      <c r="H111" s="60"/>
      <c r="I111" s="83"/>
      <c r="J111" s="73"/>
    </row>
    <row r="112" spans="1:10" s="74" customFormat="1" ht="25.5" hidden="1">
      <c r="A112" s="10" t="s">
        <v>131</v>
      </c>
      <c r="B112" s="10" t="s">
        <v>131</v>
      </c>
      <c r="C112" s="10" t="s">
        <v>131</v>
      </c>
      <c r="D112" s="3" t="s">
        <v>130</v>
      </c>
      <c r="E112" s="60">
        <f>SUM(E113:E114)</f>
        <v>0</v>
      </c>
      <c r="F112" s="60">
        <f>SUM(F113:F114)</f>
        <v>0</v>
      </c>
      <c r="G112" s="60">
        <f>SUM(G113:G114)</f>
        <v>0</v>
      </c>
      <c r="H112" s="60">
        <f>SUM(H113:H114)</f>
        <v>0</v>
      </c>
      <c r="I112" s="83"/>
      <c r="J112" s="73"/>
    </row>
    <row r="113" spans="1:10" s="74" customFormat="1" ht="25.5" hidden="1">
      <c r="A113" s="4" t="s">
        <v>133</v>
      </c>
      <c r="B113" s="4" t="s">
        <v>133</v>
      </c>
      <c r="C113" s="4" t="s">
        <v>133</v>
      </c>
      <c r="D113" s="3" t="s">
        <v>132</v>
      </c>
      <c r="E113" s="60"/>
      <c r="F113" s="60"/>
      <c r="G113" s="60"/>
      <c r="H113" s="60"/>
      <c r="I113" s="83"/>
      <c r="J113" s="73"/>
    </row>
    <row r="114" spans="1:10" s="74" customFormat="1" ht="51" hidden="1">
      <c r="A114" s="4" t="s">
        <v>135</v>
      </c>
      <c r="B114" s="4" t="s">
        <v>135</v>
      </c>
      <c r="C114" s="4" t="s">
        <v>135</v>
      </c>
      <c r="D114" s="3" t="s">
        <v>134</v>
      </c>
      <c r="E114" s="60"/>
      <c r="F114" s="60"/>
      <c r="G114" s="60"/>
      <c r="H114" s="60"/>
      <c r="I114" s="83"/>
      <c r="J114" s="73"/>
    </row>
    <row r="115" spans="1:10" s="74" customFormat="1" ht="25.5" hidden="1">
      <c r="A115" s="17" t="s">
        <v>137</v>
      </c>
      <c r="B115" s="17" t="s">
        <v>137</v>
      </c>
      <c r="C115" s="17" t="s">
        <v>137</v>
      </c>
      <c r="D115" s="53" t="s">
        <v>136</v>
      </c>
      <c r="E115" s="60"/>
      <c r="F115" s="60"/>
      <c r="G115" s="60"/>
      <c r="H115" s="60"/>
      <c r="I115" s="83"/>
      <c r="J115" s="73"/>
    </row>
    <row r="116" spans="1:10" s="74" customFormat="1" ht="36" hidden="1">
      <c r="A116" s="85" t="s">
        <v>186</v>
      </c>
      <c r="B116" s="85" t="s">
        <v>186</v>
      </c>
      <c r="C116" s="86" t="s">
        <v>185</v>
      </c>
      <c r="D116" s="87" t="s">
        <v>138</v>
      </c>
      <c r="E116" s="88">
        <f>E45-E71</f>
        <v>0</v>
      </c>
      <c r="F116" s="88">
        <f>F45-F71</f>
        <v>0</v>
      </c>
      <c r="G116" s="88">
        <f>G45-G71</f>
        <v>0</v>
      </c>
      <c r="H116" s="88">
        <f>H45-H71</f>
        <v>0</v>
      </c>
      <c r="I116" s="89"/>
      <c r="J116" s="73"/>
    </row>
    <row r="117" spans="1:10" s="74" customFormat="1" hidden="1">
      <c r="A117" s="18" t="s">
        <v>140</v>
      </c>
      <c r="B117" s="18" t="s">
        <v>140</v>
      </c>
      <c r="C117" s="18" t="s">
        <v>187</v>
      </c>
      <c r="D117" s="25" t="s">
        <v>139</v>
      </c>
      <c r="E117" s="65">
        <f>E118+E121+E124+E129</f>
        <v>0</v>
      </c>
      <c r="F117" s="65">
        <f>F118+F121+F124+F129</f>
        <v>0</v>
      </c>
      <c r="G117" s="65">
        <f>G118+G121+G124+G129</f>
        <v>0</v>
      </c>
      <c r="H117" s="65">
        <f>H118+H121+H124+H129</f>
        <v>0</v>
      </c>
      <c r="I117" s="90"/>
      <c r="J117" s="73"/>
    </row>
    <row r="118" spans="1:10" s="74" customFormat="1" hidden="1">
      <c r="A118" s="29" t="s">
        <v>142</v>
      </c>
      <c r="B118" s="29" t="s">
        <v>142</v>
      </c>
      <c r="C118" s="29" t="s">
        <v>188</v>
      </c>
      <c r="D118" s="11" t="s">
        <v>141</v>
      </c>
      <c r="E118" s="59">
        <f>SUM(E119:E120)</f>
        <v>0</v>
      </c>
      <c r="F118" s="59">
        <f>SUM(F119:F120)</f>
        <v>0</v>
      </c>
      <c r="G118" s="59">
        <f>SUM(G119:G120)</f>
        <v>0</v>
      </c>
      <c r="H118" s="59">
        <f>SUM(H119:H120)</f>
        <v>0</v>
      </c>
      <c r="I118" s="84"/>
      <c r="J118" s="73"/>
    </row>
    <row r="119" spans="1:10" s="74" customFormat="1" ht="24" hidden="1">
      <c r="A119" s="8" t="s">
        <v>144</v>
      </c>
      <c r="B119" s="8" t="s">
        <v>144</v>
      </c>
      <c r="C119" s="8" t="s">
        <v>189</v>
      </c>
      <c r="D119" s="3" t="s">
        <v>143</v>
      </c>
      <c r="E119" s="60"/>
      <c r="F119" s="60"/>
      <c r="G119" s="60"/>
      <c r="H119" s="60"/>
      <c r="I119" s="83"/>
      <c r="J119" s="73"/>
    </row>
    <row r="120" spans="1:10" s="74" customFormat="1" ht="24" hidden="1">
      <c r="A120" s="8" t="s">
        <v>146</v>
      </c>
      <c r="B120" s="8" t="s">
        <v>146</v>
      </c>
      <c r="C120" s="8" t="s">
        <v>190</v>
      </c>
      <c r="D120" s="3" t="s">
        <v>145</v>
      </c>
      <c r="E120" s="60"/>
      <c r="F120" s="60"/>
      <c r="G120" s="60"/>
      <c r="H120" s="60"/>
      <c r="I120" s="83"/>
      <c r="J120" s="73"/>
    </row>
    <row r="121" spans="1:10" s="74" customFormat="1" hidden="1">
      <c r="A121" s="29" t="s">
        <v>148</v>
      </c>
      <c r="B121" s="29" t="s">
        <v>148</v>
      </c>
      <c r="C121" s="29" t="s">
        <v>191</v>
      </c>
      <c r="D121" s="11" t="s">
        <v>147</v>
      </c>
      <c r="E121" s="59">
        <f>SUM(E122:E123)</f>
        <v>0</v>
      </c>
      <c r="F121" s="59">
        <f>SUM(F122:F123)</f>
        <v>0</v>
      </c>
      <c r="G121" s="59">
        <f>SUM(G122:G123)</f>
        <v>0</v>
      </c>
      <c r="H121" s="59">
        <f>SUM(H122:H123)</f>
        <v>0</v>
      </c>
      <c r="I121" s="84"/>
      <c r="J121" s="73"/>
    </row>
    <row r="122" spans="1:10" s="74" customFormat="1" ht="24" hidden="1">
      <c r="A122" s="8" t="s">
        <v>150</v>
      </c>
      <c r="B122" s="8" t="s">
        <v>150</v>
      </c>
      <c r="C122" s="8" t="s">
        <v>192</v>
      </c>
      <c r="D122" s="3" t="s">
        <v>149</v>
      </c>
      <c r="E122" s="60"/>
      <c r="F122" s="60"/>
      <c r="G122" s="60"/>
      <c r="H122" s="60"/>
      <c r="I122" s="83"/>
      <c r="J122" s="73"/>
    </row>
    <row r="123" spans="1:10" s="74" customFormat="1" ht="24" hidden="1">
      <c r="A123" s="8" t="s">
        <v>152</v>
      </c>
      <c r="B123" s="8" t="s">
        <v>152</v>
      </c>
      <c r="C123" s="8" t="s">
        <v>193</v>
      </c>
      <c r="D123" s="3" t="s">
        <v>151</v>
      </c>
      <c r="E123" s="60"/>
      <c r="F123" s="60"/>
      <c r="G123" s="60"/>
      <c r="H123" s="60"/>
      <c r="I123" s="83"/>
      <c r="J123" s="73"/>
    </row>
    <row r="124" spans="1:10" s="74" customFormat="1" ht="24" hidden="1">
      <c r="A124" s="27" t="s">
        <v>154</v>
      </c>
      <c r="B124" s="27" t="s">
        <v>154</v>
      </c>
      <c r="C124" s="27" t="s">
        <v>194</v>
      </c>
      <c r="D124" s="11" t="s">
        <v>153</v>
      </c>
      <c r="E124" s="59">
        <f>SUM(E125:E128)</f>
        <v>0</v>
      </c>
      <c r="F124" s="59">
        <f>SUM(F125:F128)</f>
        <v>0</v>
      </c>
      <c r="G124" s="59">
        <f>SUM(G125:G128)</f>
        <v>0</v>
      </c>
      <c r="H124" s="59">
        <f>SUM(H125:H128)</f>
        <v>0</v>
      </c>
      <c r="I124" s="84"/>
      <c r="J124" s="73"/>
    </row>
    <row r="125" spans="1:10" s="74" customFormat="1" ht="38.25" hidden="1">
      <c r="A125" s="8" t="s">
        <v>155</v>
      </c>
      <c r="B125" s="8" t="s">
        <v>155</v>
      </c>
      <c r="C125" s="33" t="s">
        <v>195</v>
      </c>
      <c r="D125" s="3" t="s">
        <v>167</v>
      </c>
      <c r="E125" s="61"/>
      <c r="F125" s="61"/>
      <c r="G125" s="61"/>
      <c r="H125" s="61"/>
      <c r="I125" s="82"/>
      <c r="J125" s="73"/>
    </row>
    <row r="126" spans="1:10" s="74" customFormat="1" ht="25.5" hidden="1">
      <c r="A126" s="8" t="s">
        <v>157</v>
      </c>
      <c r="B126" s="8" t="s">
        <v>157</v>
      </c>
      <c r="C126" s="33" t="s">
        <v>196</v>
      </c>
      <c r="D126" s="3" t="s">
        <v>156</v>
      </c>
      <c r="E126" s="61"/>
      <c r="F126" s="61"/>
      <c r="G126" s="61"/>
      <c r="H126" s="61"/>
      <c r="I126" s="82"/>
      <c r="J126" s="73"/>
    </row>
    <row r="127" spans="1:10" s="74" customFormat="1" ht="38.25" hidden="1" customHeight="1">
      <c r="A127" s="28" t="s">
        <v>159</v>
      </c>
      <c r="B127" s="28" t="s">
        <v>159</v>
      </c>
      <c r="C127" s="34" t="s">
        <v>198</v>
      </c>
      <c r="D127" s="26" t="s">
        <v>158</v>
      </c>
      <c r="E127" s="66"/>
      <c r="F127" s="66"/>
      <c r="G127" s="66"/>
      <c r="H127" s="66"/>
      <c r="I127" s="91"/>
      <c r="J127" s="73"/>
    </row>
    <row r="128" spans="1:10" s="74" customFormat="1" ht="25.5" hidden="1">
      <c r="A128" s="8" t="s">
        <v>161</v>
      </c>
      <c r="B128" s="8" t="s">
        <v>161</v>
      </c>
      <c r="C128" s="33" t="s">
        <v>199</v>
      </c>
      <c r="D128" s="3" t="s">
        <v>160</v>
      </c>
      <c r="E128" s="61"/>
      <c r="F128" s="61"/>
      <c r="G128" s="61"/>
      <c r="H128" s="61"/>
      <c r="I128" s="82"/>
      <c r="J128" s="73"/>
    </row>
    <row r="129" spans="1:10" s="74" customFormat="1" ht="24" hidden="1">
      <c r="A129" s="32" t="s">
        <v>162</v>
      </c>
      <c r="B129" s="32" t="s">
        <v>162</v>
      </c>
      <c r="C129" s="32" t="s">
        <v>197</v>
      </c>
      <c r="D129" s="19" t="s">
        <v>168</v>
      </c>
      <c r="E129" s="67"/>
      <c r="F129" s="67"/>
      <c r="G129" s="67"/>
      <c r="H129" s="67"/>
      <c r="I129" s="92"/>
      <c r="J129" s="73"/>
    </row>
    <row r="130" spans="1:10" s="95" customFormat="1" ht="13.5">
      <c r="A130" s="35" t="s">
        <v>204</v>
      </c>
      <c r="B130" s="35"/>
      <c r="C130" s="35" t="s">
        <v>203</v>
      </c>
      <c r="D130" s="55" t="s">
        <v>205</v>
      </c>
      <c r="E130" s="37"/>
      <c r="F130" s="37"/>
      <c r="G130" s="37"/>
      <c r="H130" s="37"/>
      <c r="I130" s="93"/>
      <c r="J130" s="94"/>
    </row>
    <row r="131" spans="1:10" s="74" customFormat="1" ht="24">
      <c r="A131" s="30" t="s">
        <v>1</v>
      </c>
      <c r="B131" s="30" t="s">
        <v>1</v>
      </c>
      <c r="C131" s="30" t="s">
        <v>169</v>
      </c>
      <c r="D131" s="31" t="s">
        <v>0</v>
      </c>
      <c r="E131" s="58">
        <f>E132+E133+E135+E154</f>
        <v>11946867</v>
      </c>
      <c r="F131" s="58">
        <f>F132+F133+F135+F154</f>
        <v>11948643</v>
      </c>
      <c r="G131" s="58">
        <f>G132+G133+G135+G154</f>
        <v>3171808</v>
      </c>
      <c r="H131" s="58">
        <f>H132+H133+H135+H154</f>
        <v>15120451</v>
      </c>
      <c r="I131" s="96">
        <f>H131/E131*100-100</f>
        <v>26.564152760719622</v>
      </c>
      <c r="J131" s="73"/>
    </row>
    <row r="132" spans="1:10" s="74" customFormat="1" ht="25.5" hidden="1">
      <c r="A132" s="2" t="s">
        <v>2</v>
      </c>
      <c r="B132" s="2" t="s">
        <v>2</v>
      </c>
      <c r="C132" s="2" t="s">
        <v>170</v>
      </c>
      <c r="D132" s="1" t="s">
        <v>163</v>
      </c>
      <c r="E132" s="59"/>
      <c r="F132" s="59"/>
      <c r="G132" s="59"/>
      <c r="H132" s="59"/>
      <c r="I132" s="84" t="e">
        <f t="shared" ref="I132:I134" si="10">H132/F132*100-100</f>
        <v>#DIV/0!</v>
      </c>
      <c r="J132" s="73"/>
    </row>
    <row r="133" spans="1:10" s="74" customFormat="1" hidden="1">
      <c r="A133" s="2" t="s">
        <v>4</v>
      </c>
      <c r="B133" s="2" t="s">
        <v>4</v>
      </c>
      <c r="C133" s="2" t="s">
        <v>171</v>
      </c>
      <c r="D133" s="1" t="s">
        <v>3</v>
      </c>
      <c r="E133" s="59"/>
      <c r="F133" s="59"/>
      <c r="G133" s="59"/>
      <c r="H133" s="59"/>
      <c r="I133" s="84" t="e">
        <f t="shared" si="10"/>
        <v>#DIV/0!</v>
      </c>
      <c r="J133" s="73"/>
    </row>
    <row r="134" spans="1:10" s="74" customFormat="1" ht="25.5" hidden="1">
      <c r="A134" s="4" t="s">
        <v>6</v>
      </c>
      <c r="B134" s="4" t="s">
        <v>6</v>
      </c>
      <c r="C134" s="4">
        <v>21210</v>
      </c>
      <c r="D134" s="3" t="s">
        <v>5</v>
      </c>
      <c r="E134" s="60"/>
      <c r="F134" s="60"/>
      <c r="G134" s="60"/>
      <c r="H134" s="60"/>
      <c r="I134" s="83" t="e">
        <f t="shared" si="10"/>
        <v>#DIV/0!</v>
      </c>
      <c r="J134" s="73"/>
    </row>
    <row r="135" spans="1:10" s="74" customFormat="1">
      <c r="A135" s="5" t="s">
        <v>8</v>
      </c>
      <c r="B135" s="5" t="s">
        <v>8</v>
      </c>
      <c r="C135" s="5" t="s">
        <v>172</v>
      </c>
      <c r="D135" s="1" t="s">
        <v>7</v>
      </c>
      <c r="E135" s="59">
        <f>E136+E143+E148</f>
        <v>0</v>
      </c>
      <c r="F135" s="59">
        <f>F136+F143+F148</f>
        <v>1776</v>
      </c>
      <c r="G135" s="59">
        <f>G136+G143+G148</f>
        <v>0</v>
      </c>
      <c r="H135" s="59">
        <f>H136+H143+H148</f>
        <v>1776</v>
      </c>
      <c r="I135" s="84">
        <v>0</v>
      </c>
      <c r="J135" s="73"/>
    </row>
    <row r="136" spans="1:10" s="74" customFormat="1" ht="24" hidden="1">
      <c r="A136" s="6" t="s">
        <v>10</v>
      </c>
      <c r="B136" s="6" t="s">
        <v>10</v>
      </c>
      <c r="C136" s="6">
        <v>18000</v>
      </c>
      <c r="D136" s="3" t="s">
        <v>9</v>
      </c>
      <c r="E136" s="61">
        <f>E137+E142</f>
        <v>0</v>
      </c>
      <c r="F136" s="61">
        <f>F137+F142</f>
        <v>0</v>
      </c>
      <c r="G136" s="61">
        <f>G137+G142</f>
        <v>0</v>
      </c>
      <c r="H136" s="61">
        <f>H137+H142</f>
        <v>0</v>
      </c>
      <c r="I136" s="82" t="e">
        <f t="shared" ref="I136:I179" si="11">H136/E136*100-100</f>
        <v>#DIV/0!</v>
      </c>
      <c r="J136" s="73"/>
    </row>
    <row r="137" spans="1:10" s="74" customFormat="1" hidden="1">
      <c r="A137" s="7" t="s">
        <v>12</v>
      </c>
      <c r="B137" s="7" t="s">
        <v>12</v>
      </c>
      <c r="C137" s="7">
        <v>18100</v>
      </c>
      <c r="D137" s="23" t="s">
        <v>11</v>
      </c>
      <c r="E137" s="61">
        <f>E138</f>
        <v>0</v>
      </c>
      <c r="F137" s="61">
        <f>F138</f>
        <v>0</v>
      </c>
      <c r="G137" s="61">
        <f>G138</f>
        <v>0</v>
      </c>
      <c r="H137" s="61">
        <f>H138</f>
        <v>0</v>
      </c>
      <c r="I137" s="82" t="e">
        <f t="shared" si="11"/>
        <v>#DIV/0!</v>
      </c>
      <c r="J137" s="73"/>
    </row>
    <row r="138" spans="1:10" s="74" customFormat="1" ht="25.5" hidden="1">
      <c r="A138" s="8" t="s">
        <v>14</v>
      </c>
      <c r="B138" s="8" t="s">
        <v>14</v>
      </c>
      <c r="C138" s="8">
        <v>18130</v>
      </c>
      <c r="D138" s="3" t="s">
        <v>13</v>
      </c>
      <c r="E138" s="61">
        <f>SUM(E139:E141)</f>
        <v>0</v>
      </c>
      <c r="F138" s="61">
        <f>SUM(F139:F141)</f>
        <v>0</v>
      </c>
      <c r="G138" s="61">
        <f>SUM(G139:G141)</f>
        <v>0</v>
      </c>
      <c r="H138" s="61">
        <f>SUM(H139:H141)</f>
        <v>0</v>
      </c>
      <c r="I138" s="82" t="e">
        <f t="shared" si="11"/>
        <v>#DIV/0!</v>
      </c>
      <c r="J138" s="73"/>
    </row>
    <row r="139" spans="1:10" s="74" customFormat="1" ht="38.25" hidden="1">
      <c r="A139" s="9" t="s">
        <v>16</v>
      </c>
      <c r="B139" s="9" t="s">
        <v>16</v>
      </c>
      <c r="C139" s="9">
        <v>18131</v>
      </c>
      <c r="D139" s="3" t="s">
        <v>15</v>
      </c>
      <c r="E139" s="60"/>
      <c r="F139" s="60"/>
      <c r="G139" s="60"/>
      <c r="H139" s="60"/>
      <c r="I139" s="83" t="e">
        <f t="shared" si="11"/>
        <v>#DIV/0!</v>
      </c>
      <c r="J139" s="73"/>
    </row>
    <row r="140" spans="1:10" s="74" customFormat="1" ht="25.5" hidden="1">
      <c r="A140" s="9" t="s">
        <v>18</v>
      </c>
      <c r="B140" s="9" t="s">
        <v>18</v>
      </c>
      <c r="C140" s="9">
        <v>18132</v>
      </c>
      <c r="D140" s="3" t="s">
        <v>17</v>
      </c>
      <c r="E140" s="60"/>
      <c r="F140" s="60"/>
      <c r="G140" s="60"/>
      <c r="H140" s="60"/>
      <c r="I140" s="83" t="e">
        <f t="shared" si="11"/>
        <v>#DIV/0!</v>
      </c>
      <c r="J140" s="73"/>
    </row>
    <row r="141" spans="1:10" s="74" customFormat="1" ht="25.5" hidden="1">
      <c r="A141" s="9" t="s">
        <v>20</v>
      </c>
      <c r="B141" s="9" t="s">
        <v>20</v>
      </c>
      <c r="C141" s="9">
        <v>18139</v>
      </c>
      <c r="D141" s="3" t="s">
        <v>19</v>
      </c>
      <c r="E141" s="60"/>
      <c r="F141" s="60"/>
      <c r="G141" s="60"/>
      <c r="H141" s="60"/>
      <c r="I141" s="83" t="e">
        <f t="shared" si="11"/>
        <v>#DIV/0!</v>
      </c>
      <c r="J141" s="73"/>
    </row>
    <row r="142" spans="1:10" s="74" customFormat="1" ht="25.5" hidden="1">
      <c r="A142" s="10" t="s">
        <v>22</v>
      </c>
      <c r="B142" s="10" t="s">
        <v>22</v>
      </c>
      <c r="C142" s="10" t="s">
        <v>22</v>
      </c>
      <c r="D142" s="3" t="s">
        <v>21</v>
      </c>
      <c r="E142" s="60"/>
      <c r="F142" s="60"/>
      <c r="G142" s="60"/>
      <c r="H142" s="60"/>
      <c r="I142" s="83" t="e">
        <f t="shared" si="11"/>
        <v>#DIV/0!</v>
      </c>
      <c r="J142" s="73"/>
    </row>
    <row r="143" spans="1:10" s="74" customFormat="1" ht="24" hidden="1">
      <c r="A143" s="21" t="s">
        <v>24</v>
      </c>
      <c r="B143" s="21" t="s">
        <v>24</v>
      </c>
      <c r="C143" s="21" t="s">
        <v>173</v>
      </c>
      <c r="D143" s="3" t="s">
        <v>23</v>
      </c>
      <c r="E143" s="62">
        <f>E144</f>
        <v>0</v>
      </c>
      <c r="F143" s="62">
        <f>F144</f>
        <v>0</v>
      </c>
      <c r="G143" s="62">
        <f>G144</f>
        <v>0</v>
      </c>
      <c r="H143" s="62">
        <f>H144</f>
        <v>0</v>
      </c>
      <c r="I143" s="97" t="e">
        <f t="shared" si="11"/>
        <v>#DIV/0!</v>
      </c>
      <c r="J143" s="73"/>
    </row>
    <row r="144" spans="1:10" s="74" customFormat="1" ht="25.5" hidden="1">
      <c r="A144" s="22" t="s">
        <v>26</v>
      </c>
      <c r="B144" s="22" t="s">
        <v>26</v>
      </c>
      <c r="C144" s="22" t="s">
        <v>26</v>
      </c>
      <c r="D144" s="3" t="s">
        <v>25</v>
      </c>
      <c r="E144" s="62">
        <f>SUM(E145:E147)</f>
        <v>0</v>
      </c>
      <c r="F144" s="62">
        <f>SUM(F145:F147)</f>
        <v>0</v>
      </c>
      <c r="G144" s="62">
        <f>SUM(G145:G147)</f>
        <v>0</v>
      </c>
      <c r="H144" s="62">
        <f>SUM(H145:H147)</f>
        <v>0</v>
      </c>
      <c r="I144" s="97" t="e">
        <f t="shared" si="11"/>
        <v>#DIV/0!</v>
      </c>
      <c r="J144" s="73"/>
    </row>
    <row r="145" spans="1:10" s="74" customFormat="1" ht="25.5" hidden="1">
      <c r="A145" s="4" t="s">
        <v>28</v>
      </c>
      <c r="B145" s="4" t="s">
        <v>28</v>
      </c>
      <c r="C145" s="4" t="s">
        <v>28</v>
      </c>
      <c r="D145" s="3" t="s">
        <v>27</v>
      </c>
      <c r="E145" s="60"/>
      <c r="F145" s="60"/>
      <c r="G145" s="60"/>
      <c r="H145" s="60"/>
      <c r="I145" s="83" t="e">
        <f t="shared" si="11"/>
        <v>#DIV/0!</v>
      </c>
      <c r="J145" s="73"/>
    </row>
    <row r="146" spans="1:10" s="74" customFormat="1" ht="38.25" hidden="1">
      <c r="A146" s="4" t="s">
        <v>30</v>
      </c>
      <c r="B146" s="4" t="s">
        <v>30</v>
      </c>
      <c r="C146" s="4" t="s">
        <v>30</v>
      </c>
      <c r="D146" s="3" t="s">
        <v>29</v>
      </c>
      <c r="E146" s="60"/>
      <c r="F146" s="60"/>
      <c r="G146" s="60"/>
      <c r="H146" s="60"/>
      <c r="I146" s="83" t="e">
        <f t="shared" si="11"/>
        <v>#DIV/0!</v>
      </c>
      <c r="J146" s="73"/>
    </row>
    <row r="147" spans="1:10" s="74" customFormat="1" ht="63.75" hidden="1">
      <c r="A147" s="4" t="s">
        <v>32</v>
      </c>
      <c r="B147" s="4" t="s">
        <v>32</v>
      </c>
      <c r="C147" s="4" t="s">
        <v>32</v>
      </c>
      <c r="D147" s="3" t="s">
        <v>31</v>
      </c>
      <c r="E147" s="60"/>
      <c r="F147" s="60"/>
      <c r="G147" s="60"/>
      <c r="H147" s="60"/>
      <c r="I147" s="83" t="e">
        <f t="shared" si="11"/>
        <v>#DIV/0!</v>
      </c>
      <c r="J147" s="73"/>
    </row>
    <row r="148" spans="1:10" s="74" customFormat="1" ht="38.25">
      <c r="A148" s="13" t="s">
        <v>33</v>
      </c>
      <c r="B148" s="13" t="s">
        <v>33</v>
      </c>
      <c r="C148" s="13" t="s">
        <v>174</v>
      </c>
      <c r="D148" s="3" t="s">
        <v>164</v>
      </c>
      <c r="E148" s="60">
        <f>E149</f>
        <v>0</v>
      </c>
      <c r="F148" s="60">
        <f>F149</f>
        <v>1776</v>
      </c>
      <c r="G148" s="60">
        <f>G149</f>
        <v>0</v>
      </c>
      <c r="H148" s="60">
        <f>H149</f>
        <v>1776</v>
      </c>
      <c r="I148" s="83">
        <v>0</v>
      </c>
      <c r="J148" s="73"/>
    </row>
    <row r="149" spans="1:10" s="74" customFormat="1" ht="51">
      <c r="A149" s="10" t="s">
        <v>34</v>
      </c>
      <c r="B149" s="10" t="s">
        <v>34</v>
      </c>
      <c r="C149" s="10" t="s">
        <v>34</v>
      </c>
      <c r="D149" s="3" t="s">
        <v>165</v>
      </c>
      <c r="E149" s="60">
        <f>SUM(E150:E153)</f>
        <v>0</v>
      </c>
      <c r="F149" s="60">
        <f>SUM(F150:F153)</f>
        <v>1776</v>
      </c>
      <c r="G149" s="60">
        <f>SUM(G150:G153)</f>
        <v>0</v>
      </c>
      <c r="H149" s="60">
        <f>SUM(H150:H153)</f>
        <v>1776</v>
      </c>
      <c r="I149" s="83">
        <v>0</v>
      </c>
      <c r="J149" s="73"/>
    </row>
    <row r="150" spans="1:10" s="74" customFormat="1" ht="63.75">
      <c r="A150" s="4" t="s">
        <v>35</v>
      </c>
      <c r="B150" s="4" t="s">
        <v>35</v>
      </c>
      <c r="C150" s="4" t="s">
        <v>35</v>
      </c>
      <c r="D150" s="3" t="s">
        <v>166</v>
      </c>
      <c r="E150" s="60">
        <v>0</v>
      </c>
      <c r="F150" s="60">
        <v>1776</v>
      </c>
      <c r="G150" s="60">
        <v>0</v>
      </c>
      <c r="H150" s="60">
        <f>F150+G150</f>
        <v>1776</v>
      </c>
      <c r="I150" s="83">
        <v>0</v>
      </c>
      <c r="J150" s="73"/>
    </row>
    <row r="151" spans="1:10" s="74" customFormat="1" ht="63.75" hidden="1">
      <c r="A151" s="4" t="s">
        <v>37</v>
      </c>
      <c r="B151" s="4" t="s">
        <v>37</v>
      </c>
      <c r="C151" s="4" t="s">
        <v>37</v>
      </c>
      <c r="D151" s="3" t="s">
        <v>36</v>
      </c>
      <c r="E151" s="60"/>
      <c r="F151" s="60"/>
      <c r="G151" s="60"/>
      <c r="H151" s="60"/>
      <c r="I151" s="83" t="e">
        <f t="shared" si="11"/>
        <v>#DIV/0!</v>
      </c>
      <c r="J151" s="73"/>
    </row>
    <row r="152" spans="1:10" s="74" customFormat="1" ht="102" hidden="1">
      <c r="A152" s="4" t="s">
        <v>39</v>
      </c>
      <c r="B152" s="4" t="s">
        <v>39</v>
      </c>
      <c r="C152" s="4" t="s">
        <v>39</v>
      </c>
      <c r="D152" s="3" t="s">
        <v>38</v>
      </c>
      <c r="E152" s="60"/>
      <c r="F152" s="60"/>
      <c r="G152" s="60"/>
      <c r="H152" s="60"/>
      <c r="I152" s="83" t="e">
        <f t="shared" si="11"/>
        <v>#DIV/0!</v>
      </c>
      <c r="J152" s="73"/>
    </row>
    <row r="153" spans="1:10" s="74" customFormat="1" ht="102" hidden="1">
      <c r="A153" s="4" t="s">
        <v>41</v>
      </c>
      <c r="B153" s="4" t="s">
        <v>41</v>
      </c>
      <c r="C153" s="4" t="s">
        <v>41</v>
      </c>
      <c r="D153" s="3" t="s">
        <v>40</v>
      </c>
      <c r="E153" s="60"/>
      <c r="F153" s="60"/>
      <c r="G153" s="60"/>
      <c r="H153" s="60"/>
      <c r="I153" s="83" t="e">
        <f t="shared" si="11"/>
        <v>#DIV/0!</v>
      </c>
      <c r="J153" s="73"/>
    </row>
    <row r="154" spans="1:10" s="74" customFormat="1">
      <c r="A154" s="12" t="s">
        <v>43</v>
      </c>
      <c r="B154" s="12" t="s">
        <v>43</v>
      </c>
      <c r="C154" s="12" t="s">
        <v>175</v>
      </c>
      <c r="D154" s="11" t="s">
        <v>42</v>
      </c>
      <c r="E154" s="63">
        <f>E155+E156</f>
        <v>11946867</v>
      </c>
      <c r="F154" s="63">
        <f>F155+F156</f>
        <v>11946867</v>
      </c>
      <c r="G154" s="63">
        <f>G155+G156</f>
        <v>3171808</v>
      </c>
      <c r="H154" s="63">
        <f>H155+H156</f>
        <v>15118675</v>
      </c>
      <c r="I154" s="98">
        <f t="shared" si="11"/>
        <v>26.549286938575605</v>
      </c>
      <c r="J154" s="73"/>
    </row>
    <row r="155" spans="1:10" s="74" customFormat="1" ht="25.5">
      <c r="A155" s="13" t="s">
        <v>45</v>
      </c>
      <c r="B155" s="13" t="s">
        <v>45</v>
      </c>
      <c r="C155" s="10" t="s">
        <v>45</v>
      </c>
      <c r="D155" s="3" t="s">
        <v>44</v>
      </c>
      <c r="E155" s="60">
        <v>11946867</v>
      </c>
      <c r="F155" s="60">
        <v>11946867</v>
      </c>
      <c r="G155" s="60">
        <f>G157</f>
        <v>3171808</v>
      </c>
      <c r="H155" s="60">
        <f>F155+G155</f>
        <v>15118675</v>
      </c>
      <c r="I155" s="83">
        <f t="shared" si="11"/>
        <v>26.549286938575605</v>
      </c>
      <c r="J155" s="73"/>
    </row>
    <row r="156" spans="1:10" s="74" customFormat="1" ht="25.5" hidden="1">
      <c r="A156" s="13" t="s">
        <v>47</v>
      </c>
      <c r="B156" s="13" t="s">
        <v>47</v>
      </c>
      <c r="C156" s="10" t="s">
        <v>47</v>
      </c>
      <c r="D156" s="3" t="s">
        <v>46</v>
      </c>
      <c r="E156" s="60"/>
      <c r="F156" s="60"/>
      <c r="G156" s="60"/>
      <c r="H156" s="60"/>
      <c r="I156" s="83" t="e">
        <f t="shared" si="11"/>
        <v>#DIV/0!</v>
      </c>
      <c r="J156" s="73"/>
    </row>
    <row r="157" spans="1:10" s="74" customFormat="1">
      <c r="A157" s="14" t="s">
        <v>49</v>
      </c>
      <c r="B157" s="14" t="s">
        <v>49</v>
      </c>
      <c r="C157" s="14" t="s">
        <v>176</v>
      </c>
      <c r="D157" s="24" t="s">
        <v>48</v>
      </c>
      <c r="E157" s="64">
        <f>E158+E184</f>
        <v>11946867</v>
      </c>
      <c r="F157" s="64">
        <f>F158+F184</f>
        <v>11948643</v>
      </c>
      <c r="G157" s="64">
        <f>G158+G184</f>
        <v>3171808</v>
      </c>
      <c r="H157" s="64">
        <f>H158+H184</f>
        <v>15120451</v>
      </c>
      <c r="I157" s="99">
        <f t="shared" si="11"/>
        <v>26.564152760719622</v>
      </c>
      <c r="J157" s="73"/>
    </row>
    <row r="158" spans="1:10" s="74" customFormat="1" ht="24">
      <c r="A158" s="2" t="s">
        <v>51</v>
      </c>
      <c r="B158" s="2" t="s">
        <v>51</v>
      </c>
      <c r="C158" s="2" t="s">
        <v>177</v>
      </c>
      <c r="D158" s="11" t="s">
        <v>50</v>
      </c>
      <c r="E158" s="59">
        <f>E159+E162+E163+E166+E169</f>
        <v>11946867</v>
      </c>
      <c r="F158" s="59">
        <f>F159+F162+F163+F166+F169</f>
        <v>11948643</v>
      </c>
      <c r="G158" s="59">
        <f>G159+G162+G163+G166+G169</f>
        <v>3171808</v>
      </c>
      <c r="H158" s="59">
        <f>H159+H162+H163+H166+H169</f>
        <v>15120451</v>
      </c>
      <c r="I158" s="84">
        <f t="shared" si="11"/>
        <v>26.564152760719622</v>
      </c>
      <c r="J158" s="73"/>
    </row>
    <row r="159" spans="1:10" s="101" customFormat="1">
      <c r="A159" s="2" t="s">
        <v>53</v>
      </c>
      <c r="B159" s="2" t="s">
        <v>53</v>
      </c>
      <c r="C159" s="2" t="s">
        <v>178</v>
      </c>
      <c r="D159" s="11" t="s">
        <v>52</v>
      </c>
      <c r="E159" s="59">
        <f>E160+E161</f>
        <v>258448</v>
      </c>
      <c r="F159" s="59">
        <f>F160+F161</f>
        <v>306296</v>
      </c>
      <c r="G159" s="63">
        <f>G160+G161</f>
        <v>0</v>
      </c>
      <c r="H159" s="59">
        <f>H160+H161</f>
        <v>306296</v>
      </c>
      <c r="I159" s="84">
        <f t="shared" si="11"/>
        <v>18.513588807032761</v>
      </c>
      <c r="J159" s="100"/>
    </row>
    <row r="160" spans="1:10" s="74" customFormat="1">
      <c r="A160" s="15" t="s">
        <v>55</v>
      </c>
      <c r="B160" s="15" t="s">
        <v>55</v>
      </c>
      <c r="C160" s="15">
        <v>1000</v>
      </c>
      <c r="D160" s="3" t="s">
        <v>54</v>
      </c>
      <c r="E160" s="61">
        <f>229083+922</f>
        <v>230005</v>
      </c>
      <c r="F160" s="61">
        <v>278104</v>
      </c>
      <c r="G160" s="60"/>
      <c r="H160" s="60">
        <f t="shared" ref="H160:H161" si="12">F160+G160</f>
        <v>278104</v>
      </c>
      <c r="I160" s="82">
        <f t="shared" si="11"/>
        <v>20.912154083606865</v>
      </c>
      <c r="J160" s="73"/>
    </row>
    <row r="161" spans="1:10" s="74" customFormat="1">
      <c r="A161" s="15" t="s">
        <v>57</v>
      </c>
      <c r="B161" s="15" t="s">
        <v>57</v>
      </c>
      <c r="C161" s="15">
        <v>2000</v>
      </c>
      <c r="D161" s="3" t="s">
        <v>56</v>
      </c>
      <c r="E161" s="61">
        <v>28443</v>
      </c>
      <c r="F161" s="61">
        <v>28192</v>
      </c>
      <c r="G161" s="60"/>
      <c r="H161" s="60">
        <f t="shared" si="12"/>
        <v>28192</v>
      </c>
      <c r="I161" s="82">
        <f t="shared" si="11"/>
        <v>-0.88246668776147885</v>
      </c>
      <c r="J161" s="73"/>
    </row>
    <row r="162" spans="1:10" s="101" customFormat="1" hidden="1">
      <c r="A162" s="2" t="s">
        <v>59</v>
      </c>
      <c r="B162" s="2" t="s">
        <v>59</v>
      </c>
      <c r="C162" s="2">
        <v>4000</v>
      </c>
      <c r="D162" s="11" t="s">
        <v>58</v>
      </c>
      <c r="E162" s="59"/>
      <c r="F162" s="59"/>
      <c r="G162" s="63"/>
      <c r="H162" s="59"/>
      <c r="I162" s="84" t="e">
        <f t="shared" si="11"/>
        <v>#DIV/0!</v>
      </c>
      <c r="J162" s="100"/>
    </row>
    <row r="163" spans="1:10" s="101" customFormat="1" hidden="1">
      <c r="A163" s="2" t="s">
        <v>61</v>
      </c>
      <c r="B163" s="2" t="s">
        <v>61</v>
      </c>
      <c r="C163" s="2" t="s">
        <v>179</v>
      </c>
      <c r="D163" s="11" t="s">
        <v>60</v>
      </c>
      <c r="E163" s="59">
        <f>E164+E165</f>
        <v>0</v>
      </c>
      <c r="F163" s="59">
        <f>F164+F165</f>
        <v>0</v>
      </c>
      <c r="G163" s="63">
        <f>G164+G165</f>
        <v>0</v>
      </c>
      <c r="H163" s="59">
        <f>H164+H165</f>
        <v>0</v>
      </c>
      <c r="I163" s="84" t="e">
        <f t="shared" si="11"/>
        <v>#DIV/0!</v>
      </c>
      <c r="J163" s="100"/>
    </row>
    <row r="164" spans="1:10" s="74" customFormat="1" hidden="1">
      <c r="A164" s="15" t="s">
        <v>63</v>
      </c>
      <c r="B164" s="15" t="s">
        <v>63</v>
      </c>
      <c r="C164" s="15">
        <v>3000</v>
      </c>
      <c r="D164" s="3" t="s">
        <v>62</v>
      </c>
      <c r="E164" s="60"/>
      <c r="F164" s="60"/>
      <c r="G164" s="60"/>
      <c r="H164" s="60"/>
      <c r="I164" s="83" t="e">
        <f t="shared" si="11"/>
        <v>#DIV/0!</v>
      </c>
      <c r="J164" s="73"/>
    </row>
    <row r="165" spans="1:10" s="74" customFormat="1" hidden="1">
      <c r="A165" s="15" t="s">
        <v>65</v>
      </c>
      <c r="B165" s="15" t="s">
        <v>65</v>
      </c>
      <c r="C165" s="15">
        <v>6000</v>
      </c>
      <c r="D165" s="3" t="s">
        <v>64</v>
      </c>
      <c r="E165" s="60"/>
      <c r="F165" s="60"/>
      <c r="G165" s="60"/>
      <c r="H165" s="60"/>
      <c r="I165" s="83" t="e">
        <f t="shared" si="11"/>
        <v>#DIV/0!</v>
      </c>
      <c r="J165" s="73"/>
    </row>
    <row r="166" spans="1:10" s="101" customFormat="1" ht="25.5" hidden="1">
      <c r="A166" s="2" t="s">
        <v>67</v>
      </c>
      <c r="B166" s="2" t="s">
        <v>67</v>
      </c>
      <c r="C166" s="2" t="s">
        <v>180</v>
      </c>
      <c r="D166" s="11" t="s">
        <v>66</v>
      </c>
      <c r="E166" s="59">
        <f>E167+E168</f>
        <v>0</v>
      </c>
      <c r="F166" s="59">
        <f>F167+F168</f>
        <v>0</v>
      </c>
      <c r="G166" s="63">
        <f>G167+G168</f>
        <v>0</v>
      </c>
      <c r="H166" s="59">
        <f>H167+H168</f>
        <v>0</v>
      </c>
      <c r="I166" s="84" t="e">
        <f t="shared" si="11"/>
        <v>#DIV/0!</v>
      </c>
      <c r="J166" s="100"/>
    </row>
    <row r="167" spans="1:10" s="74" customFormat="1" hidden="1">
      <c r="A167" s="7" t="s">
        <v>69</v>
      </c>
      <c r="B167" s="7" t="s">
        <v>69</v>
      </c>
      <c r="C167" s="7">
        <v>7600</v>
      </c>
      <c r="D167" s="3" t="s">
        <v>68</v>
      </c>
      <c r="E167" s="60"/>
      <c r="F167" s="60"/>
      <c r="G167" s="60"/>
      <c r="H167" s="60"/>
      <c r="I167" s="83" t="e">
        <f t="shared" si="11"/>
        <v>#DIV/0!</v>
      </c>
      <c r="J167" s="73"/>
    </row>
    <row r="168" spans="1:10" s="74" customFormat="1" hidden="1">
      <c r="A168" s="7" t="s">
        <v>71</v>
      </c>
      <c r="B168" s="7" t="s">
        <v>71</v>
      </c>
      <c r="C168" s="7">
        <v>7700</v>
      </c>
      <c r="D168" s="3" t="s">
        <v>70</v>
      </c>
      <c r="E168" s="60"/>
      <c r="F168" s="60"/>
      <c r="G168" s="60"/>
      <c r="H168" s="60"/>
      <c r="I168" s="83" t="e">
        <f t="shared" si="11"/>
        <v>#DIV/0!</v>
      </c>
      <c r="J168" s="73"/>
    </row>
    <row r="169" spans="1:10" s="101" customFormat="1">
      <c r="A169" s="2" t="s">
        <v>73</v>
      </c>
      <c r="B169" s="2" t="s">
        <v>73</v>
      </c>
      <c r="C169" s="2" t="s">
        <v>181</v>
      </c>
      <c r="D169" s="11" t="s">
        <v>72</v>
      </c>
      <c r="E169" s="59">
        <f>E170+E176+E180+E183</f>
        <v>11688419</v>
      </c>
      <c r="F169" s="59">
        <f>F170+F176+F180+F183</f>
        <v>11642347</v>
      </c>
      <c r="G169" s="63">
        <f>G170+G176+G180+G183</f>
        <v>3171808</v>
      </c>
      <c r="H169" s="59">
        <f>H170+H176+H180+H183</f>
        <v>14814155</v>
      </c>
      <c r="I169" s="84">
        <f t="shared" si="11"/>
        <v>26.742162477234956</v>
      </c>
      <c r="J169" s="100"/>
    </row>
    <row r="170" spans="1:10" s="74" customFormat="1" hidden="1">
      <c r="A170" s="7" t="s">
        <v>75</v>
      </c>
      <c r="B170" s="7" t="s">
        <v>75</v>
      </c>
      <c r="C170" s="7">
        <v>7100</v>
      </c>
      <c r="D170" s="3" t="s">
        <v>74</v>
      </c>
      <c r="E170" s="61">
        <f>E171+E172</f>
        <v>0</v>
      </c>
      <c r="F170" s="61">
        <f>F171+F172</f>
        <v>0</v>
      </c>
      <c r="G170" s="60">
        <f>G171+G172</f>
        <v>0</v>
      </c>
      <c r="H170" s="61">
        <f>H171+H172</f>
        <v>0</v>
      </c>
      <c r="I170" s="82" t="e">
        <f t="shared" si="11"/>
        <v>#DIV/0!</v>
      </c>
      <c r="J170" s="73"/>
    </row>
    <row r="171" spans="1:10" s="74" customFormat="1" ht="25.5" hidden="1">
      <c r="A171" s="8" t="s">
        <v>77</v>
      </c>
      <c r="B171" s="8" t="s">
        <v>77</v>
      </c>
      <c r="C171" s="8" t="s">
        <v>182</v>
      </c>
      <c r="D171" s="3" t="s">
        <v>76</v>
      </c>
      <c r="E171" s="60"/>
      <c r="F171" s="60"/>
      <c r="G171" s="60"/>
      <c r="H171" s="60"/>
      <c r="I171" s="83" t="e">
        <f t="shared" si="11"/>
        <v>#DIV/0!</v>
      </c>
      <c r="J171" s="73"/>
    </row>
    <row r="172" spans="1:10" s="74" customFormat="1" ht="25.5" hidden="1">
      <c r="A172" s="8" t="s">
        <v>79</v>
      </c>
      <c r="B172" s="8" t="s">
        <v>79</v>
      </c>
      <c r="C172" s="8">
        <v>7130</v>
      </c>
      <c r="D172" s="3" t="s">
        <v>78</v>
      </c>
      <c r="E172" s="61">
        <f>SUM(E173:E175)</f>
        <v>0</v>
      </c>
      <c r="F172" s="61">
        <f>SUM(F173:F175)</f>
        <v>0</v>
      </c>
      <c r="G172" s="60">
        <f>SUM(G173:G175)</f>
        <v>0</v>
      </c>
      <c r="H172" s="61">
        <f>SUM(H173:H175)</f>
        <v>0</v>
      </c>
      <c r="I172" s="82" t="e">
        <f t="shared" si="11"/>
        <v>#DIV/0!</v>
      </c>
      <c r="J172" s="73"/>
    </row>
    <row r="173" spans="1:10" s="74" customFormat="1" ht="38.25" hidden="1">
      <c r="A173" s="9" t="s">
        <v>81</v>
      </c>
      <c r="B173" s="9" t="s">
        <v>81</v>
      </c>
      <c r="C173" s="9">
        <v>7131</v>
      </c>
      <c r="D173" s="3" t="s">
        <v>80</v>
      </c>
      <c r="E173" s="60"/>
      <c r="F173" s="60"/>
      <c r="G173" s="60"/>
      <c r="H173" s="60"/>
      <c r="I173" s="83" t="e">
        <f t="shared" si="11"/>
        <v>#DIV/0!</v>
      </c>
      <c r="J173" s="73"/>
    </row>
    <row r="174" spans="1:10" s="74" customFormat="1" ht="38.25" hidden="1">
      <c r="A174" s="9" t="s">
        <v>83</v>
      </c>
      <c r="B174" s="9" t="s">
        <v>83</v>
      </c>
      <c r="C174" s="9">
        <v>7132</v>
      </c>
      <c r="D174" s="3" t="s">
        <v>82</v>
      </c>
      <c r="E174" s="60"/>
      <c r="F174" s="60"/>
      <c r="G174" s="60"/>
      <c r="H174" s="60"/>
      <c r="I174" s="83" t="e">
        <f t="shared" si="11"/>
        <v>#DIV/0!</v>
      </c>
      <c r="J174" s="73"/>
    </row>
    <row r="175" spans="1:10" s="74" customFormat="1" ht="38.25" hidden="1">
      <c r="A175" s="9" t="s">
        <v>85</v>
      </c>
      <c r="B175" s="9" t="s">
        <v>85</v>
      </c>
      <c r="C175" s="9" t="s">
        <v>85</v>
      </c>
      <c r="D175" s="3" t="s">
        <v>84</v>
      </c>
      <c r="E175" s="60"/>
      <c r="F175" s="60"/>
      <c r="G175" s="60"/>
      <c r="H175" s="60"/>
      <c r="I175" s="83" t="e">
        <f t="shared" si="11"/>
        <v>#DIV/0!</v>
      </c>
      <c r="J175" s="73"/>
    </row>
    <row r="176" spans="1:10" s="74" customFormat="1" ht="25.5">
      <c r="A176" s="7" t="s">
        <v>87</v>
      </c>
      <c r="B176" s="7" t="s">
        <v>87</v>
      </c>
      <c r="C176" s="7" t="s">
        <v>87</v>
      </c>
      <c r="D176" s="3" t="s">
        <v>86</v>
      </c>
      <c r="E176" s="61">
        <f>SUM(E177:E179)</f>
        <v>11688419</v>
      </c>
      <c r="F176" s="61">
        <f>SUM(F177:F179)</f>
        <v>11642347</v>
      </c>
      <c r="G176" s="60">
        <f>SUM(G177:G179)</f>
        <v>3171808</v>
      </c>
      <c r="H176" s="61">
        <f>SUM(H177:H179)</f>
        <v>14814155</v>
      </c>
      <c r="I176" s="82">
        <f t="shared" si="11"/>
        <v>26.742162477234956</v>
      </c>
      <c r="J176" s="73"/>
    </row>
    <row r="177" spans="1:10" s="74" customFormat="1" ht="25.5" hidden="1">
      <c r="A177" s="8" t="s">
        <v>89</v>
      </c>
      <c r="B177" s="8" t="s">
        <v>89</v>
      </c>
      <c r="C177" s="8" t="s">
        <v>89</v>
      </c>
      <c r="D177" s="3" t="s">
        <v>88</v>
      </c>
      <c r="E177" s="60"/>
      <c r="F177" s="60"/>
      <c r="G177" s="60"/>
      <c r="H177" s="60"/>
      <c r="I177" s="83" t="e">
        <f t="shared" si="11"/>
        <v>#DIV/0!</v>
      </c>
      <c r="J177" s="73"/>
    </row>
    <row r="178" spans="1:10" s="74" customFormat="1" ht="51" hidden="1">
      <c r="A178" s="8" t="s">
        <v>91</v>
      </c>
      <c r="B178" s="8" t="s">
        <v>91</v>
      </c>
      <c r="C178" s="8" t="s">
        <v>91</v>
      </c>
      <c r="D178" s="3" t="s">
        <v>90</v>
      </c>
      <c r="E178" s="60"/>
      <c r="F178" s="60"/>
      <c r="G178" s="60"/>
      <c r="H178" s="60"/>
      <c r="I178" s="83" t="e">
        <f t="shared" si="11"/>
        <v>#DIV/0!</v>
      </c>
      <c r="J178" s="73"/>
    </row>
    <row r="179" spans="1:10" s="74" customFormat="1" ht="40.5" customHeight="1">
      <c r="A179" s="8" t="s">
        <v>93</v>
      </c>
      <c r="B179" s="8" t="s">
        <v>93</v>
      </c>
      <c r="C179" s="8" t="s">
        <v>93</v>
      </c>
      <c r="D179" s="3" t="s">
        <v>92</v>
      </c>
      <c r="E179" s="60">
        <v>11688419</v>
      </c>
      <c r="F179" s="60">
        <v>11642347</v>
      </c>
      <c r="G179" s="60">
        <v>3171808</v>
      </c>
      <c r="H179" s="60">
        <f>F179+G179</f>
        <v>14814155</v>
      </c>
      <c r="I179" s="83">
        <f t="shared" si="11"/>
        <v>26.742162477234956</v>
      </c>
      <c r="J179" s="73"/>
    </row>
    <row r="180" spans="1:10" s="74" customFormat="1" ht="25.5" hidden="1">
      <c r="A180" s="7" t="s">
        <v>95</v>
      </c>
      <c r="B180" s="7" t="s">
        <v>95</v>
      </c>
      <c r="C180" s="7" t="s">
        <v>95</v>
      </c>
      <c r="D180" s="3" t="s">
        <v>94</v>
      </c>
      <c r="E180" s="61">
        <f>SUM(E181:E182)</f>
        <v>0</v>
      </c>
      <c r="F180" s="61">
        <f>SUM(F181:F182)</f>
        <v>0</v>
      </c>
      <c r="G180" s="61">
        <f>SUM(G181:G182)</f>
        <v>0</v>
      </c>
      <c r="H180" s="61">
        <f>SUM(H181:H182)</f>
        <v>0</v>
      </c>
      <c r="I180" s="82"/>
      <c r="J180" s="73"/>
    </row>
    <row r="181" spans="1:10" s="74" customFormat="1" ht="25.5" hidden="1">
      <c r="A181" s="8" t="s">
        <v>97</v>
      </c>
      <c r="B181" s="8" t="s">
        <v>97</v>
      </c>
      <c r="C181" s="8" t="s">
        <v>97</v>
      </c>
      <c r="D181" s="3" t="s">
        <v>96</v>
      </c>
      <c r="E181" s="60"/>
      <c r="F181" s="60"/>
      <c r="G181" s="60"/>
      <c r="H181" s="60"/>
      <c r="I181" s="83"/>
      <c r="J181" s="73"/>
    </row>
    <row r="182" spans="1:10" s="74" customFormat="1" ht="51" hidden="1">
      <c r="A182" s="8" t="s">
        <v>99</v>
      </c>
      <c r="B182" s="8" t="s">
        <v>99</v>
      </c>
      <c r="C182" s="8" t="s">
        <v>99</v>
      </c>
      <c r="D182" s="3" t="s">
        <v>98</v>
      </c>
      <c r="E182" s="60"/>
      <c r="F182" s="60"/>
      <c r="G182" s="60"/>
      <c r="H182" s="60"/>
      <c r="I182" s="83"/>
      <c r="J182" s="73"/>
    </row>
    <row r="183" spans="1:10" s="74" customFormat="1" ht="25.5" hidden="1">
      <c r="A183" s="7" t="s">
        <v>101</v>
      </c>
      <c r="B183" s="7" t="s">
        <v>101</v>
      </c>
      <c r="C183" s="7" t="s">
        <v>101</v>
      </c>
      <c r="D183" s="3" t="s">
        <v>100</v>
      </c>
      <c r="E183" s="60"/>
      <c r="F183" s="60"/>
      <c r="G183" s="60"/>
      <c r="H183" s="60"/>
      <c r="I183" s="83"/>
      <c r="J183" s="73"/>
    </row>
    <row r="184" spans="1:10" s="74" customFormat="1" hidden="1">
      <c r="A184" s="2" t="s">
        <v>103</v>
      </c>
      <c r="B184" s="2" t="s">
        <v>103</v>
      </c>
      <c r="C184" s="2" t="s">
        <v>183</v>
      </c>
      <c r="D184" s="11" t="s">
        <v>102</v>
      </c>
      <c r="E184" s="59">
        <f>E185+E186</f>
        <v>0</v>
      </c>
      <c r="F184" s="59">
        <f>F185+F186</f>
        <v>0</v>
      </c>
      <c r="G184" s="59">
        <f>G185+G186</f>
        <v>0</v>
      </c>
      <c r="H184" s="59">
        <f>H185+H186</f>
        <v>0</v>
      </c>
      <c r="I184" s="84"/>
      <c r="J184" s="73"/>
    </row>
    <row r="185" spans="1:10" s="74" customFormat="1" hidden="1">
      <c r="A185" s="6" t="s">
        <v>105</v>
      </c>
      <c r="B185" s="6" t="s">
        <v>105</v>
      </c>
      <c r="C185" s="6">
        <v>5000</v>
      </c>
      <c r="D185" s="3" t="s">
        <v>104</v>
      </c>
      <c r="E185" s="60"/>
      <c r="F185" s="60"/>
      <c r="G185" s="60"/>
      <c r="H185" s="60"/>
      <c r="I185" s="83"/>
      <c r="J185" s="73"/>
    </row>
    <row r="186" spans="1:10" s="74" customFormat="1" hidden="1">
      <c r="A186" s="6" t="s">
        <v>107</v>
      </c>
      <c r="B186" s="6" t="s">
        <v>107</v>
      </c>
      <c r="C186" s="6" t="s">
        <v>184</v>
      </c>
      <c r="D186" s="3" t="s">
        <v>106</v>
      </c>
      <c r="E186" s="61">
        <f>E187+E194+E198+E201</f>
        <v>0</v>
      </c>
      <c r="F186" s="61">
        <f>F187+F194+F198+F201</f>
        <v>0</v>
      </c>
      <c r="G186" s="61">
        <f>G187+G194+G198+G201</f>
        <v>0</v>
      </c>
      <c r="H186" s="61">
        <f>H187+H194+H198+H201</f>
        <v>0</v>
      </c>
      <c r="I186" s="82"/>
      <c r="J186" s="73"/>
    </row>
    <row r="187" spans="1:10" s="74" customFormat="1" hidden="1">
      <c r="A187" s="7" t="s">
        <v>109</v>
      </c>
      <c r="B187" s="7" t="s">
        <v>109</v>
      </c>
      <c r="C187" s="7" t="s">
        <v>109</v>
      </c>
      <c r="D187" s="3" t="s">
        <v>108</v>
      </c>
      <c r="E187" s="61">
        <f>SUM(E188:E190)</f>
        <v>0</v>
      </c>
      <c r="F187" s="61">
        <f>SUM(F188:F190)</f>
        <v>0</v>
      </c>
      <c r="G187" s="61">
        <f>SUM(G188:G190)</f>
        <v>0</v>
      </c>
      <c r="H187" s="61">
        <f>SUM(H188:H190)</f>
        <v>0</v>
      </c>
      <c r="I187" s="82"/>
      <c r="J187" s="73"/>
    </row>
    <row r="188" spans="1:10" s="74" customFormat="1" ht="25.5" hidden="1">
      <c r="A188" s="4" t="s">
        <v>111</v>
      </c>
      <c r="B188" s="4" t="s">
        <v>111</v>
      </c>
      <c r="C188" s="4" t="s">
        <v>111</v>
      </c>
      <c r="D188" s="3" t="s">
        <v>110</v>
      </c>
      <c r="E188" s="60"/>
      <c r="F188" s="60"/>
      <c r="G188" s="60"/>
      <c r="H188" s="60"/>
      <c r="I188" s="83"/>
      <c r="J188" s="73"/>
    </row>
    <row r="189" spans="1:10" s="74" customFormat="1" ht="25.5" hidden="1">
      <c r="A189" s="4" t="s">
        <v>113</v>
      </c>
      <c r="B189" s="4" t="s">
        <v>113</v>
      </c>
      <c r="C189" s="4" t="s">
        <v>113</v>
      </c>
      <c r="D189" s="3" t="s">
        <v>112</v>
      </c>
      <c r="E189" s="60"/>
      <c r="F189" s="60"/>
      <c r="G189" s="60"/>
      <c r="H189" s="60"/>
      <c r="I189" s="83"/>
      <c r="J189" s="73"/>
    </row>
    <row r="190" spans="1:10" s="74" customFormat="1" ht="25.5" hidden="1">
      <c r="A190" s="4" t="s">
        <v>115</v>
      </c>
      <c r="B190" s="4" t="s">
        <v>115</v>
      </c>
      <c r="C190" s="4" t="s">
        <v>115</v>
      </c>
      <c r="D190" s="3" t="s">
        <v>114</v>
      </c>
      <c r="E190" s="60">
        <f>SUM(E191:E193)</f>
        <v>0</v>
      </c>
      <c r="F190" s="60">
        <f>SUM(F191:F193)</f>
        <v>0</v>
      </c>
      <c r="G190" s="60">
        <f>SUM(G191:G193)</f>
        <v>0</v>
      </c>
      <c r="H190" s="60">
        <f>SUM(H191:H193)</f>
        <v>0</v>
      </c>
      <c r="I190" s="83"/>
      <c r="J190" s="73"/>
    </row>
    <row r="191" spans="1:10" s="74" customFormat="1" ht="38.25" hidden="1">
      <c r="A191" s="16" t="s">
        <v>117</v>
      </c>
      <c r="B191" s="16" t="s">
        <v>117</v>
      </c>
      <c r="C191" s="16" t="s">
        <v>117</v>
      </c>
      <c r="D191" s="3" t="s">
        <v>116</v>
      </c>
      <c r="E191" s="60"/>
      <c r="F191" s="60"/>
      <c r="G191" s="60"/>
      <c r="H191" s="60"/>
      <c r="I191" s="83"/>
      <c r="J191" s="73"/>
    </row>
    <row r="192" spans="1:10" s="74" customFormat="1" ht="38.25" hidden="1">
      <c r="A192" s="16" t="s">
        <v>119</v>
      </c>
      <c r="B192" s="16" t="s">
        <v>119</v>
      </c>
      <c r="C192" s="16" t="s">
        <v>119</v>
      </c>
      <c r="D192" s="3" t="s">
        <v>118</v>
      </c>
      <c r="E192" s="60"/>
      <c r="F192" s="60"/>
      <c r="G192" s="60"/>
      <c r="H192" s="60"/>
      <c r="I192" s="83"/>
      <c r="J192" s="73"/>
    </row>
    <row r="193" spans="1:10" s="74" customFormat="1" ht="25.5" hidden="1">
      <c r="A193" s="16" t="s">
        <v>121</v>
      </c>
      <c r="B193" s="16" t="s">
        <v>121</v>
      </c>
      <c r="C193" s="16" t="s">
        <v>121</v>
      </c>
      <c r="D193" s="3" t="s">
        <v>120</v>
      </c>
      <c r="E193" s="60"/>
      <c r="F193" s="60"/>
      <c r="G193" s="60"/>
      <c r="H193" s="60"/>
      <c r="I193" s="83"/>
      <c r="J193" s="73"/>
    </row>
    <row r="194" spans="1:10" s="74" customFormat="1" ht="25.5" hidden="1">
      <c r="A194" s="10" t="s">
        <v>123</v>
      </c>
      <c r="B194" s="10" t="s">
        <v>123</v>
      </c>
      <c r="C194" s="10" t="s">
        <v>123</v>
      </c>
      <c r="D194" s="3" t="s">
        <v>122</v>
      </c>
      <c r="E194" s="60">
        <f>SUM(E195:E197)</f>
        <v>0</v>
      </c>
      <c r="F194" s="60">
        <f>SUM(F195:F197)</f>
        <v>0</v>
      </c>
      <c r="G194" s="60">
        <f>SUM(G195:G197)</f>
        <v>0</v>
      </c>
      <c r="H194" s="60">
        <f>SUM(H195:H197)</f>
        <v>0</v>
      </c>
      <c r="I194" s="83"/>
      <c r="J194" s="73"/>
    </row>
    <row r="195" spans="1:10" s="74" customFormat="1" ht="25.5" hidden="1">
      <c r="A195" s="4" t="s">
        <v>125</v>
      </c>
      <c r="B195" s="4" t="s">
        <v>125</v>
      </c>
      <c r="C195" s="4" t="s">
        <v>125</v>
      </c>
      <c r="D195" s="3" t="s">
        <v>124</v>
      </c>
      <c r="E195" s="60"/>
      <c r="F195" s="60"/>
      <c r="G195" s="60"/>
      <c r="H195" s="60"/>
      <c r="I195" s="83"/>
      <c r="J195" s="73"/>
    </row>
    <row r="196" spans="1:10" s="74" customFormat="1" ht="51" hidden="1">
      <c r="A196" s="4" t="s">
        <v>127</v>
      </c>
      <c r="B196" s="4" t="s">
        <v>127</v>
      </c>
      <c r="C196" s="4" t="s">
        <v>127</v>
      </c>
      <c r="D196" s="3" t="s">
        <v>126</v>
      </c>
      <c r="E196" s="60"/>
      <c r="F196" s="60"/>
      <c r="G196" s="60"/>
      <c r="H196" s="60"/>
      <c r="I196" s="83"/>
      <c r="J196" s="73"/>
    </row>
    <row r="197" spans="1:10" s="74" customFormat="1" ht="51" hidden="1" customHeight="1">
      <c r="A197" s="4" t="s">
        <v>129</v>
      </c>
      <c r="B197" s="4" t="s">
        <v>129</v>
      </c>
      <c r="C197" s="4" t="s">
        <v>129</v>
      </c>
      <c r="D197" s="3" t="s">
        <v>128</v>
      </c>
      <c r="E197" s="60"/>
      <c r="F197" s="60"/>
      <c r="G197" s="60"/>
      <c r="H197" s="60"/>
      <c r="I197" s="83"/>
      <c r="J197" s="73"/>
    </row>
    <row r="198" spans="1:10" s="74" customFormat="1" ht="25.5" hidden="1">
      <c r="A198" s="10" t="s">
        <v>131</v>
      </c>
      <c r="B198" s="10" t="s">
        <v>131</v>
      </c>
      <c r="C198" s="10" t="s">
        <v>131</v>
      </c>
      <c r="D198" s="3" t="s">
        <v>130</v>
      </c>
      <c r="E198" s="60">
        <f>SUM(E199:E200)</f>
        <v>0</v>
      </c>
      <c r="F198" s="60">
        <f>SUM(F199:F200)</f>
        <v>0</v>
      </c>
      <c r="G198" s="60">
        <f>SUM(G199:G200)</f>
        <v>0</v>
      </c>
      <c r="H198" s="60">
        <f>SUM(H199:H200)</f>
        <v>0</v>
      </c>
      <c r="I198" s="83"/>
      <c r="J198" s="73"/>
    </row>
    <row r="199" spans="1:10" s="74" customFormat="1" ht="25.5" hidden="1">
      <c r="A199" s="4" t="s">
        <v>133</v>
      </c>
      <c r="B199" s="4" t="s">
        <v>133</v>
      </c>
      <c r="C199" s="4" t="s">
        <v>133</v>
      </c>
      <c r="D199" s="3" t="s">
        <v>132</v>
      </c>
      <c r="E199" s="60"/>
      <c r="F199" s="60"/>
      <c r="G199" s="60"/>
      <c r="H199" s="60"/>
      <c r="I199" s="83"/>
      <c r="J199" s="73"/>
    </row>
    <row r="200" spans="1:10" s="74" customFormat="1" ht="51" hidden="1">
      <c r="A200" s="4" t="s">
        <v>135</v>
      </c>
      <c r="B200" s="4" t="s">
        <v>135</v>
      </c>
      <c r="C200" s="4" t="s">
        <v>135</v>
      </c>
      <c r="D200" s="3" t="s">
        <v>134</v>
      </c>
      <c r="E200" s="60"/>
      <c r="F200" s="60"/>
      <c r="G200" s="60"/>
      <c r="H200" s="60"/>
      <c r="I200" s="83"/>
      <c r="J200" s="73"/>
    </row>
    <row r="201" spans="1:10" s="74" customFormat="1" ht="25.5" hidden="1">
      <c r="A201" s="17" t="s">
        <v>137</v>
      </c>
      <c r="B201" s="17" t="s">
        <v>137</v>
      </c>
      <c r="C201" s="17" t="s">
        <v>137</v>
      </c>
      <c r="D201" s="53" t="s">
        <v>136</v>
      </c>
      <c r="E201" s="60"/>
      <c r="F201" s="60"/>
      <c r="G201" s="60"/>
      <c r="H201" s="60"/>
      <c r="I201" s="83"/>
      <c r="J201" s="73"/>
    </row>
    <row r="202" spans="1:10" s="74" customFormat="1" ht="36" hidden="1">
      <c r="A202" s="85" t="s">
        <v>186</v>
      </c>
      <c r="B202" s="85" t="s">
        <v>186</v>
      </c>
      <c r="C202" s="86" t="s">
        <v>185</v>
      </c>
      <c r="D202" s="87" t="s">
        <v>138</v>
      </c>
      <c r="E202" s="88">
        <f>E131-E157</f>
        <v>0</v>
      </c>
      <c r="F202" s="88">
        <f>F131-F157</f>
        <v>0</v>
      </c>
      <c r="G202" s="88">
        <f>G131-G157</f>
        <v>0</v>
      </c>
      <c r="H202" s="88">
        <f>H131-H157</f>
        <v>0</v>
      </c>
      <c r="I202" s="89"/>
      <c r="J202" s="73"/>
    </row>
    <row r="203" spans="1:10" s="74" customFormat="1" hidden="1">
      <c r="A203" s="18" t="s">
        <v>140</v>
      </c>
      <c r="B203" s="18" t="s">
        <v>140</v>
      </c>
      <c r="C203" s="18" t="s">
        <v>187</v>
      </c>
      <c r="D203" s="25" t="s">
        <v>139</v>
      </c>
      <c r="E203" s="65">
        <f>E204+E207+E210+E215</f>
        <v>0</v>
      </c>
      <c r="F203" s="65">
        <f>F204+F207+F210+F215</f>
        <v>0</v>
      </c>
      <c r="G203" s="65">
        <f>G204+G207+G210+G215</f>
        <v>0</v>
      </c>
      <c r="H203" s="65">
        <f>H204+H207+H210+H215</f>
        <v>0</v>
      </c>
      <c r="I203" s="90"/>
      <c r="J203" s="73"/>
    </row>
    <row r="204" spans="1:10" s="74" customFormat="1" hidden="1">
      <c r="A204" s="29" t="s">
        <v>142</v>
      </c>
      <c r="B204" s="29" t="s">
        <v>142</v>
      </c>
      <c r="C204" s="29" t="s">
        <v>188</v>
      </c>
      <c r="D204" s="11" t="s">
        <v>141</v>
      </c>
      <c r="E204" s="59">
        <f>SUM(E205:E206)</f>
        <v>0</v>
      </c>
      <c r="F204" s="59">
        <f>SUM(F205:F206)</f>
        <v>0</v>
      </c>
      <c r="G204" s="59">
        <f>SUM(G205:G206)</f>
        <v>0</v>
      </c>
      <c r="H204" s="59">
        <f>SUM(H205:H206)</f>
        <v>0</v>
      </c>
      <c r="I204" s="84"/>
      <c r="J204" s="73"/>
    </row>
    <row r="205" spans="1:10" s="74" customFormat="1" ht="24" hidden="1">
      <c r="A205" s="8" t="s">
        <v>144</v>
      </c>
      <c r="B205" s="8" t="s">
        <v>144</v>
      </c>
      <c r="C205" s="8" t="s">
        <v>189</v>
      </c>
      <c r="D205" s="3" t="s">
        <v>143</v>
      </c>
      <c r="E205" s="60"/>
      <c r="F205" s="60"/>
      <c r="G205" s="60"/>
      <c r="H205" s="60"/>
      <c r="I205" s="83"/>
      <c r="J205" s="73"/>
    </row>
    <row r="206" spans="1:10" s="74" customFormat="1" ht="24" hidden="1">
      <c r="A206" s="8" t="s">
        <v>146</v>
      </c>
      <c r="B206" s="8" t="s">
        <v>146</v>
      </c>
      <c r="C206" s="8" t="s">
        <v>190</v>
      </c>
      <c r="D206" s="3" t="s">
        <v>145</v>
      </c>
      <c r="E206" s="60"/>
      <c r="F206" s="60"/>
      <c r="G206" s="60"/>
      <c r="H206" s="60"/>
      <c r="I206" s="83"/>
      <c r="J206" s="73"/>
    </row>
    <row r="207" spans="1:10" s="74" customFormat="1" hidden="1">
      <c r="A207" s="29" t="s">
        <v>148</v>
      </c>
      <c r="B207" s="29" t="s">
        <v>148</v>
      </c>
      <c r="C207" s="29" t="s">
        <v>191</v>
      </c>
      <c r="D207" s="11" t="s">
        <v>147</v>
      </c>
      <c r="E207" s="59">
        <f>SUM(E208:E209)</f>
        <v>0</v>
      </c>
      <c r="F207" s="59">
        <f>SUM(F208:F209)</f>
        <v>0</v>
      </c>
      <c r="G207" s="59">
        <f>SUM(G208:G209)</f>
        <v>0</v>
      </c>
      <c r="H207" s="59">
        <f>SUM(H208:H209)</f>
        <v>0</v>
      </c>
      <c r="I207" s="84"/>
      <c r="J207" s="73"/>
    </row>
    <row r="208" spans="1:10" s="74" customFormat="1" ht="24" hidden="1">
      <c r="A208" s="8" t="s">
        <v>150</v>
      </c>
      <c r="B208" s="8" t="s">
        <v>150</v>
      </c>
      <c r="C208" s="8" t="s">
        <v>192</v>
      </c>
      <c r="D208" s="3" t="s">
        <v>149</v>
      </c>
      <c r="E208" s="60"/>
      <c r="F208" s="60"/>
      <c r="G208" s="60"/>
      <c r="H208" s="60"/>
      <c r="I208" s="83"/>
      <c r="J208" s="73"/>
    </row>
    <row r="209" spans="1:10" s="74" customFormat="1" ht="24" hidden="1">
      <c r="A209" s="8" t="s">
        <v>152</v>
      </c>
      <c r="B209" s="8" t="s">
        <v>152</v>
      </c>
      <c r="C209" s="8" t="s">
        <v>193</v>
      </c>
      <c r="D209" s="3" t="s">
        <v>151</v>
      </c>
      <c r="E209" s="60"/>
      <c r="F209" s="60"/>
      <c r="G209" s="60"/>
      <c r="H209" s="60"/>
      <c r="I209" s="83"/>
      <c r="J209" s="73"/>
    </row>
    <row r="210" spans="1:10" s="74" customFormat="1" ht="24" hidden="1">
      <c r="A210" s="27" t="s">
        <v>154</v>
      </c>
      <c r="B210" s="27" t="s">
        <v>154</v>
      </c>
      <c r="C210" s="27" t="s">
        <v>194</v>
      </c>
      <c r="D210" s="11" t="s">
        <v>153</v>
      </c>
      <c r="E210" s="59">
        <f>SUM(E211:E214)</f>
        <v>0</v>
      </c>
      <c r="F210" s="59">
        <f>SUM(F211:F214)</f>
        <v>0</v>
      </c>
      <c r="G210" s="59">
        <f>SUM(G211:G214)</f>
        <v>0</v>
      </c>
      <c r="H210" s="59">
        <f>SUM(H211:H214)</f>
        <v>0</v>
      </c>
      <c r="I210" s="84"/>
      <c r="J210" s="73"/>
    </row>
    <row r="211" spans="1:10" s="74" customFormat="1" ht="38.25" hidden="1">
      <c r="A211" s="8" t="s">
        <v>155</v>
      </c>
      <c r="B211" s="8" t="s">
        <v>155</v>
      </c>
      <c r="C211" s="33" t="s">
        <v>195</v>
      </c>
      <c r="D211" s="3" t="s">
        <v>167</v>
      </c>
      <c r="E211" s="61"/>
      <c r="F211" s="61"/>
      <c r="G211" s="61"/>
      <c r="H211" s="61"/>
      <c r="I211" s="82"/>
      <c r="J211" s="73"/>
    </row>
    <row r="212" spans="1:10" s="74" customFormat="1" ht="25.5" hidden="1">
      <c r="A212" s="8" t="s">
        <v>157</v>
      </c>
      <c r="B212" s="8" t="s">
        <v>157</v>
      </c>
      <c r="C212" s="33" t="s">
        <v>196</v>
      </c>
      <c r="D212" s="3" t="s">
        <v>156</v>
      </c>
      <c r="E212" s="61"/>
      <c r="F212" s="61"/>
      <c r="G212" s="61"/>
      <c r="H212" s="61"/>
      <c r="I212" s="82"/>
      <c r="J212" s="73"/>
    </row>
    <row r="213" spans="1:10" s="74" customFormat="1" ht="38.25" hidden="1" customHeight="1">
      <c r="A213" s="28" t="s">
        <v>159</v>
      </c>
      <c r="B213" s="28" t="s">
        <v>159</v>
      </c>
      <c r="C213" s="34" t="s">
        <v>198</v>
      </c>
      <c r="D213" s="26" t="s">
        <v>158</v>
      </c>
      <c r="E213" s="66"/>
      <c r="F213" s="66"/>
      <c r="G213" s="66"/>
      <c r="H213" s="66"/>
      <c r="I213" s="91"/>
      <c r="J213" s="73"/>
    </row>
    <row r="214" spans="1:10" s="74" customFormat="1" ht="25.5" hidden="1">
      <c r="A214" s="8" t="s">
        <v>161</v>
      </c>
      <c r="B214" s="8" t="s">
        <v>161</v>
      </c>
      <c r="C214" s="33" t="s">
        <v>199</v>
      </c>
      <c r="D214" s="3" t="s">
        <v>160</v>
      </c>
      <c r="E214" s="61"/>
      <c r="F214" s="61"/>
      <c r="G214" s="61"/>
      <c r="H214" s="61"/>
      <c r="I214" s="82"/>
      <c r="J214" s="73"/>
    </row>
    <row r="215" spans="1:10" s="74" customFormat="1" ht="24" hidden="1">
      <c r="A215" s="32" t="s">
        <v>162</v>
      </c>
      <c r="B215" s="32" t="s">
        <v>162</v>
      </c>
      <c r="C215" s="32" t="s">
        <v>197</v>
      </c>
      <c r="D215" s="19" t="s">
        <v>168</v>
      </c>
      <c r="E215" s="67"/>
      <c r="F215" s="67"/>
      <c r="G215" s="67"/>
      <c r="H215" s="67"/>
      <c r="I215" s="92"/>
      <c r="J215" s="73"/>
    </row>
    <row r="216" spans="1:10" s="95" customFormat="1" ht="13.5" hidden="1">
      <c r="A216" s="38" t="s">
        <v>208</v>
      </c>
      <c r="B216" s="38"/>
      <c r="C216" s="38" t="s">
        <v>200</v>
      </c>
      <c r="D216" s="54" t="s">
        <v>207</v>
      </c>
      <c r="E216" s="39"/>
      <c r="F216" s="39"/>
      <c r="G216" s="39"/>
      <c r="H216" s="39"/>
      <c r="I216" s="102"/>
      <c r="J216" s="94"/>
    </row>
    <row r="217" spans="1:10" s="74" customFormat="1" ht="24" hidden="1">
      <c r="A217" s="30" t="s">
        <v>1</v>
      </c>
      <c r="B217" s="30" t="s">
        <v>1</v>
      </c>
      <c r="C217" s="30" t="s">
        <v>169</v>
      </c>
      <c r="D217" s="31" t="s">
        <v>0</v>
      </c>
      <c r="E217" s="58">
        <f>E218+E219+E221+E240</f>
        <v>766809</v>
      </c>
      <c r="F217" s="58">
        <f>F218+F219+F221+F240</f>
        <v>766809</v>
      </c>
      <c r="G217" s="58">
        <f>G218+G219+G221+G240</f>
        <v>0</v>
      </c>
      <c r="H217" s="58">
        <f>H218+H219+H221+H240</f>
        <v>766809</v>
      </c>
      <c r="I217" s="96">
        <f t="shared" ref="I217:I271" si="13">H217/E217*100-100</f>
        <v>0</v>
      </c>
      <c r="J217" s="73"/>
    </row>
    <row r="218" spans="1:10" s="74" customFormat="1" ht="25.5" hidden="1">
      <c r="A218" s="2" t="s">
        <v>2</v>
      </c>
      <c r="B218" s="2" t="s">
        <v>2</v>
      </c>
      <c r="C218" s="2" t="s">
        <v>170</v>
      </c>
      <c r="D218" s="1" t="s">
        <v>163</v>
      </c>
      <c r="E218" s="59">
        <f>E304</f>
        <v>60821</v>
      </c>
      <c r="F218" s="59">
        <f>F304</f>
        <v>60821</v>
      </c>
      <c r="G218" s="59">
        <f>G304</f>
        <v>0</v>
      </c>
      <c r="H218" s="59">
        <f>H304</f>
        <v>60821</v>
      </c>
      <c r="I218" s="84">
        <f t="shared" si="13"/>
        <v>0</v>
      </c>
      <c r="J218" s="73"/>
    </row>
    <row r="219" spans="1:10" s="74" customFormat="1" hidden="1">
      <c r="A219" s="2" t="s">
        <v>4</v>
      </c>
      <c r="B219" s="2" t="s">
        <v>4</v>
      </c>
      <c r="C219" s="2" t="s">
        <v>171</v>
      </c>
      <c r="D219" s="1" t="s">
        <v>3</v>
      </c>
      <c r="E219" s="59">
        <f t="shared" ref="E219:H220" si="14">E305</f>
        <v>0</v>
      </c>
      <c r="F219" s="59">
        <f t="shared" si="14"/>
        <v>0</v>
      </c>
      <c r="G219" s="59">
        <f t="shared" si="14"/>
        <v>0</v>
      </c>
      <c r="H219" s="59">
        <f t="shared" si="14"/>
        <v>0</v>
      </c>
      <c r="I219" s="84" t="e">
        <f t="shared" si="13"/>
        <v>#DIV/0!</v>
      </c>
      <c r="J219" s="73"/>
    </row>
    <row r="220" spans="1:10" s="74" customFormat="1" ht="25.5" hidden="1">
      <c r="A220" s="4" t="s">
        <v>6</v>
      </c>
      <c r="B220" s="4" t="s">
        <v>6</v>
      </c>
      <c r="C220" s="4">
        <v>21210</v>
      </c>
      <c r="D220" s="3" t="s">
        <v>5</v>
      </c>
      <c r="E220" s="60">
        <f t="shared" si="14"/>
        <v>0</v>
      </c>
      <c r="F220" s="60">
        <f t="shared" si="14"/>
        <v>0</v>
      </c>
      <c r="G220" s="60">
        <f t="shared" si="14"/>
        <v>0</v>
      </c>
      <c r="H220" s="60">
        <f t="shared" si="14"/>
        <v>0</v>
      </c>
      <c r="I220" s="83" t="e">
        <f t="shared" si="13"/>
        <v>#DIV/0!</v>
      </c>
      <c r="J220" s="73"/>
    </row>
    <row r="221" spans="1:10" s="74" customFormat="1" hidden="1">
      <c r="A221" s="5" t="s">
        <v>8</v>
      </c>
      <c r="B221" s="5" t="s">
        <v>8</v>
      </c>
      <c r="C221" s="5" t="s">
        <v>172</v>
      </c>
      <c r="D221" s="1" t="s">
        <v>7</v>
      </c>
      <c r="E221" s="59">
        <f>E222+E229+E234</f>
        <v>14000</v>
      </c>
      <c r="F221" s="59">
        <f>F222+F229+F234</f>
        <v>14000</v>
      </c>
      <c r="G221" s="59">
        <f>G222+G229+G234</f>
        <v>0</v>
      </c>
      <c r="H221" s="59">
        <f>H222+H229+H234</f>
        <v>14000</v>
      </c>
      <c r="I221" s="84">
        <f t="shared" si="13"/>
        <v>0</v>
      </c>
      <c r="J221" s="73"/>
    </row>
    <row r="222" spans="1:10" s="74" customFormat="1" ht="24" hidden="1">
      <c r="A222" s="6" t="s">
        <v>10</v>
      </c>
      <c r="B222" s="6" t="s">
        <v>10</v>
      </c>
      <c r="C222" s="6">
        <v>18000</v>
      </c>
      <c r="D222" s="3" t="s">
        <v>9</v>
      </c>
      <c r="E222" s="61">
        <f>E223+E228</f>
        <v>14000</v>
      </c>
      <c r="F222" s="61">
        <f>F223+F228</f>
        <v>14000</v>
      </c>
      <c r="G222" s="61">
        <f>G223+G228</f>
        <v>0</v>
      </c>
      <c r="H222" s="61">
        <f>H223+H228</f>
        <v>14000</v>
      </c>
      <c r="I222" s="82">
        <f t="shared" si="13"/>
        <v>0</v>
      </c>
      <c r="J222" s="73"/>
    </row>
    <row r="223" spans="1:10" s="74" customFormat="1" hidden="1">
      <c r="A223" s="7" t="s">
        <v>12</v>
      </c>
      <c r="B223" s="7" t="s">
        <v>12</v>
      </c>
      <c r="C223" s="7">
        <v>18100</v>
      </c>
      <c r="D223" s="23" t="s">
        <v>11</v>
      </c>
      <c r="E223" s="61">
        <f>E224</f>
        <v>14000</v>
      </c>
      <c r="F223" s="61">
        <f>F224</f>
        <v>14000</v>
      </c>
      <c r="G223" s="61">
        <f>G224</f>
        <v>0</v>
      </c>
      <c r="H223" s="61">
        <f>H224</f>
        <v>14000</v>
      </c>
      <c r="I223" s="82">
        <f t="shared" si="13"/>
        <v>0</v>
      </c>
      <c r="J223" s="73"/>
    </row>
    <row r="224" spans="1:10" s="74" customFormat="1" ht="25.5" hidden="1">
      <c r="A224" s="8" t="s">
        <v>14</v>
      </c>
      <c r="B224" s="8" t="s">
        <v>14</v>
      </c>
      <c r="C224" s="8">
        <v>18130</v>
      </c>
      <c r="D224" s="3" t="s">
        <v>13</v>
      </c>
      <c r="E224" s="61">
        <f>SUM(E225:E227)</f>
        <v>14000</v>
      </c>
      <c r="F224" s="61">
        <f>SUM(F225:F227)</f>
        <v>14000</v>
      </c>
      <c r="G224" s="61">
        <f>SUM(G225:G227)</f>
        <v>0</v>
      </c>
      <c r="H224" s="61">
        <f>SUM(H225:H227)</f>
        <v>14000</v>
      </c>
      <c r="I224" s="82">
        <f t="shared" si="13"/>
        <v>0</v>
      </c>
      <c r="J224" s="73"/>
    </row>
    <row r="225" spans="1:10" s="74" customFormat="1" ht="38.25" hidden="1">
      <c r="A225" s="9" t="s">
        <v>16</v>
      </c>
      <c r="B225" s="9" t="s">
        <v>16</v>
      </c>
      <c r="C225" s="9">
        <v>18131</v>
      </c>
      <c r="D225" s="3" t="s">
        <v>15</v>
      </c>
      <c r="E225" s="60">
        <f t="shared" ref="E225:H228" si="15">E311</f>
        <v>14000</v>
      </c>
      <c r="F225" s="60">
        <f t="shared" si="15"/>
        <v>14000</v>
      </c>
      <c r="G225" s="60">
        <f t="shared" si="15"/>
        <v>0</v>
      </c>
      <c r="H225" s="60">
        <f t="shared" si="15"/>
        <v>14000</v>
      </c>
      <c r="I225" s="83">
        <f t="shared" si="13"/>
        <v>0</v>
      </c>
      <c r="J225" s="73"/>
    </row>
    <row r="226" spans="1:10" s="74" customFormat="1" ht="25.5" hidden="1">
      <c r="A226" s="9" t="s">
        <v>18</v>
      </c>
      <c r="B226" s="9" t="s">
        <v>18</v>
      </c>
      <c r="C226" s="9">
        <v>18132</v>
      </c>
      <c r="D226" s="3" t="s">
        <v>17</v>
      </c>
      <c r="E226" s="60">
        <f t="shared" si="15"/>
        <v>0</v>
      </c>
      <c r="F226" s="60">
        <f t="shared" si="15"/>
        <v>0</v>
      </c>
      <c r="G226" s="60">
        <f t="shared" si="15"/>
        <v>0</v>
      </c>
      <c r="H226" s="60">
        <f t="shared" si="15"/>
        <v>0</v>
      </c>
      <c r="I226" s="83" t="e">
        <f t="shared" si="13"/>
        <v>#DIV/0!</v>
      </c>
      <c r="J226" s="73"/>
    </row>
    <row r="227" spans="1:10" s="74" customFormat="1" ht="25.5" hidden="1">
      <c r="A227" s="9" t="s">
        <v>20</v>
      </c>
      <c r="B227" s="9" t="s">
        <v>20</v>
      </c>
      <c r="C227" s="9">
        <v>18139</v>
      </c>
      <c r="D227" s="3" t="s">
        <v>19</v>
      </c>
      <c r="E227" s="60">
        <f t="shared" si="15"/>
        <v>0</v>
      </c>
      <c r="F227" s="60">
        <f t="shared" si="15"/>
        <v>0</v>
      </c>
      <c r="G227" s="60">
        <f t="shared" si="15"/>
        <v>0</v>
      </c>
      <c r="H227" s="60">
        <f t="shared" si="15"/>
        <v>0</v>
      </c>
      <c r="I227" s="83" t="e">
        <f t="shared" si="13"/>
        <v>#DIV/0!</v>
      </c>
      <c r="J227" s="73"/>
    </row>
    <row r="228" spans="1:10" s="74" customFormat="1" ht="25.5" hidden="1">
      <c r="A228" s="10" t="s">
        <v>22</v>
      </c>
      <c r="B228" s="10" t="s">
        <v>22</v>
      </c>
      <c r="C228" s="10" t="s">
        <v>22</v>
      </c>
      <c r="D228" s="3" t="s">
        <v>21</v>
      </c>
      <c r="E228" s="60">
        <f t="shared" si="15"/>
        <v>0</v>
      </c>
      <c r="F228" s="60">
        <f t="shared" si="15"/>
        <v>0</v>
      </c>
      <c r="G228" s="60">
        <f t="shared" si="15"/>
        <v>0</v>
      </c>
      <c r="H228" s="60">
        <f t="shared" si="15"/>
        <v>0</v>
      </c>
      <c r="I228" s="83" t="e">
        <f t="shared" si="13"/>
        <v>#DIV/0!</v>
      </c>
      <c r="J228" s="73"/>
    </row>
    <row r="229" spans="1:10" s="74" customFormat="1" ht="24" hidden="1">
      <c r="A229" s="21" t="s">
        <v>24</v>
      </c>
      <c r="B229" s="21" t="s">
        <v>24</v>
      </c>
      <c r="C229" s="21" t="s">
        <v>173</v>
      </c>
      <c r="D229" s="3" t="s">
        <v>23</v>
      </c>
      <c r="E229" s="62">
        <f>E230</f>
        <v>0</v>
      </c>
      <c r="F229" s="62">
        <f>F230</f>
        <v>0</v>
      </c>
      <c r="G229" s="62">
        <f>G230</f>
        <v>0</v>
      </c>
      <c r="H229" s="62">
        <f>H230</f>
        <v>0</v>
      </c>
      <c r="I229" s="97" t="e">
        <f t="shared" si="13"/>
        <v>#DIV/0!</v>
      </c>
      <c r="J229" s="73"/>
    </row>
    <row r="230" spans="1:10" s="74" customFormat="1" ht="25.5" hidden="1">
      <c r="A230" s="22" t="s">
        <v>26</v>
      </c>
      <c r="B230" s="22" t="s">
        <v>26</v>
      </c>
      <c r="C230" s="22" t="s">
        <v>26</v>
      </c>
      <c r="D230" s="3" t="s">
        <v>25</v>
      </c>
      <c r="E230" s="62">
        <f>SUM(E231:E233)</f>
        <v>0</v>
      </c>
      <c r="F230" s="62">
        <f>SUM(F231:F233)</f>
        <v>0</v>
      </c>
      <c r="G230" s="62">
        <f>SUM(G231:G233)</f>
        <v>0</v>
      </c>
      <c r="H230" s="62">
        <f>SUM(H231:H233)</f>
        <v>0</v>
      </c>
      <c r="I230" s="97" t="e">
        <f t="shared" si="13"/>
        <v>#DIV/0!</v>
      </c>
      <c r="J230" s="73"/>
    </row>
    <row r="231" spans="1:10" s="74" customFormat="1" ht="25.5" hidden="1">
      <c r="A231" s="4" t="s">
        <v>28</v>
      </c>
      <c r="B231" s="4" t="s">
        <v>28</v>
      </c>
      <c r="C231" s="4" t="s">
        <v>28</v>
      </c>
      <c r="D231" s="3" t="s">
        <v>27</v>
      </c>
      <c r="E231" s="60">
        <f t="shared" ref="E231:H233" si="16">E317</f>
        <v>0</v>
      </c>
      <c r="F231" s="60">
        <f t="shared" si="16"/>
        <v>0</v>
      </c>
      <c r="G231" s="60">
        <f t="shared" si="16"/>
        <v>0</v>
      </c>
      <c r="H231" s="60">
        <f t="shared" si="16"/>
        <v>0</v>
      </c>
      <c r="I231" s="83" t="e">
        <f t="shared" si="13"/>
        <v>#DIV/0!</v>
      </c>
      <c r="J231" s="73"/>
    </row>
    <row r="232" spans="1:10" s="74" customFormat="1" ht="38.25" hidden="1">
      <c r="A232" s="4" t="s">
        <v>30</v>
      </c>
      <c r="B232" s="4" t="s">
        <v>30</v>
      </c>
      <c r="C232" s="4" t="s">
        <v>30</v>
      </c>
      <c r="D232" s="3" t="s">
        <v>29</v>
      </c>
      <c r="E232" s="60">
        <f t="shared" si="16"/>
        <v>0</v>
      </c>
      <c r="F232" s="60">
        <f t="shared" si="16"/>
        <v>0</v>
      </c>
      <c r="G232" s="60">
        <f t="shared" si="16"/>
        <v>0</v>
      </c>
      <c r="H232" s="60">
        <f t="shared" si="16"/>
        <v>0</v>
      </c>
      <c r="I232" s="83" t="e">
        <f t="shared" si="13"/>
        <v>#DIV/0!</v>
      </c>
      <c r="J232" s="73"/>
    </row>
    <row r="233" spans="1:10" s="74" customFormat="1" ht="63.75" hidden="1">
      <c r="A233" s="4" t="s">
        <v>32</v>
      </c>
      <c r="B233" s="4" t="s">
        <v>32</v>
      </c>
      <c r="C233" s="4" t="s">
        <v>32</v>
      </c>
      <c r="D233" s="3" t="s">
        <v>31</v>
      </c>
      <c r="E233" s="60">
        <f t="shared" si="16"/>
        <v>0</v>
      </c>
      <c r="F233" s="60">
        <f t="shared" si="16"/>
        <v>0</v>
      </c>
      <c r="G233" s="60">
        <f t="shared" si="16"/>
        <v>0</v>
      </c>
      <c r="H233" s="60">
        <f t="shared" si="16"/>
        <v>0</v>
      </c>
      <c r="I233" s="83" t="e">
        <f t="shared" si="13"/>
        <v>#DIV/0!</v>
      </c>
      <c r="J233" s="73"/>
    </row>
    <row r="234" spans="1:10" s="74" customFormat="1" ht="38.25" hidden="1">
      <c r="A234" s="13" t="s">
        <v>33</v>
      </c>
      <c r="B234" s="13" t="s">
        <v>33</v>
      </c>
      <c r="C234" s="13" t="s">
        <v>174</v>
      </c>
      <c r="D234" s="3" t="s">
        <v>164</v>
      </c>
      <c r="E234" s="60">
        <f>E235</f>
        <v>0</v>
      </c>
      <c r="F234" s="60">
        <f>F235</f>
        <v>0</v>
      </c>
      <c r="G234" s="60">
        <f>G235</f>
        <v>0</v>
      </c>
      <c r="H234" s="60">
        <f>H235</f>
        <v>0</v>
      </c>
      <c r="I234" s="83" t="e">
        <f t="shared" si="13"/>
        <v>#DIV/0!</v>
      </c>
      <c r="J234" s="73"/>
    </row>
    <row r="235" spans="1:10" s="74" customFormat="1" ht="51" hidden="1">
      <c r="A235" s="10" t="s">
        <v>34</v>
      </c>
      <c r="B235" s="10" t="s">
        <v>34</v>
      </c>
      <c r="C235" s="10" t="s">
        <v>34</v>
      </c>
      <c r="D235" s="3" t="s">
        <v>165</v>
      </c>
      <c r="E235" s="60">
        <f>SUM(E236:E239)</f>
        <v>0</v>
      </c>
      <c r="F235" s="60">
        <f>SUM(F236:F239)</f>
        <v>0</v>
      </c>
      <c r="G235" s="60">
        <f>SUM(G236:G239)</f>
        <v>0</v>
      </c>
      <c r="H235" s="60">
        <f>SUM(H236:H239)</f>
        <v>0</v>
      </c>
      <c r="I235" s="83" t="e">
        <f t="shared" si="13"/>
        <v>#DIV/0!</v>
      </c>
      <c r="J235" s="73"/>
    </row>
    <row r="236" spans="1:10" s="74" customFormat="1" ht="63.75" hidden="1">
      <c r="A236" s="4" t="s">
        <v>35</v>
      </c>
      <c r="B236" s="4" t="s">
        <v>35</v>
      </c>
      <c r="C236" s="4" t="s">
        <v>35</v>
      </c>
      <c r="D236" s="3" t="s">
        <v>166</v>
      </c>
      <c r="E236" s="60">
        <f t="shared" ref="E236:H239" si="17">E322</f>
        <v>0</v>
      </c>
      <c r="F236" s="60">
        <f t="shared" si="17"/>
        <v>0</v>
      </c>
      <c r="G236" s="60">
        <f t="shared" si="17"/>
        <v>0</v>
      </c>
      <c r="H236" s="60">
        <f t="shared" si="17"/>
        <v>0</v>
      </c>
      <c r="I236" s="83" t="e">
        <f t="shared" si="13"/>
        <v>#DIV/0!</v>
      </c>
      <c r="J236" s="73"/>
    </row>
    <row r="237" spans="1:10" s="74" customFormat="1" ht="63.75" hidden="1">
      <c r="A237" s="4" t="s">
        <v>37</v>
      </c>
      <c r="B237" s="4" t="s">
        <v>37</v>
      </c>
      <c r="C237" s="4" t="s">
        <v>37</v>
      </c>
      <c r="D237" s="3" t="s">
        <v>36</v>
      </c>
      <c r="E237" s="60">
        <f t="shared" si="17"/>
        <v>0</v>
      </c>
      <c r="F237" s="60">
        <f t="shared" si="17"/>
        <v>0</v>
      </c>
      <c r="G237" s="60">
        <f t="shared" si="17"/>
        <v>0</v>
      </c>
      <c r="H237" s="60">
        <f t="shared" si="17"/>
        <v>0</v>
      </c>
      <c r="I237" s="83" t="e">
        <f t="shared" si="13"/>
        <v>#DIV/0!</v>
      </c>
      <c r="J237" s="73"/>
    </row>
    <row r="238" spans="1:10" s="74" customFormat="1" ht="102" hidden="1">
      <c r="A238" s="4" t="s">
        <v>39</v>
      </c>
      <c r="B238" s="4" t="s">
        <v>39</v>
      </c>
      <c r="C238" s="4" t="s">
        <v>39</v>
      </c>
      <c r="D238" s="3" t="s">
        <v>38</v>
      </c>
      <c r="E238" s="60">
        <f t="shared" si="17"/>
        <v>0</v>
      </c>
      <c r="F238" s="60">
        <f t="shared" si="17"/>
        <v>0</v>
      </c>
      <c r="G238" s="60">
        <f t="shared" si="17"/>
        <v>0</v>
      </c>
      <c r="H238" s="60">
        <f t="shared" si="17"/>
        <v>0</v>
      </c>
      <c r="I238" s="83" t="e">
        <f t="shared" si="13"/>
        <v>#DIV/0!</v>
      </c>
      <c r="J238" s="73"/>
    </row>
    <row r="239" spans="1:10" s="74" customFormat="1" ht="102" hidden="1">
      <c r="A239" s="4" t="s">
        <v>41</v>
      </c>
      <c r="B239" s="4" t="s">
        <v>41</v>
      </c>
      <c r="C239" s="4" t="s">
        <v>41</v>
      </c>
      <c r="D239" s="3" t="s">
        <v>40</v>
      </c>
      <c r="E239" s="60">
        <f t="shared" si="17"/>
        <v>0</v>
      </c>
      <c r="F239" s="60">
        <f t="shared" si="17"/>
        <v>0</v>
      </c>
      <c r="G239" s="60">
        <f t="shared" si="17"/>
        <v>0</v>
      </c>
      <c r="H239" s="60">
        <f t="shared" si="17"/>
        <v>0</v>
      </c>
      <c r="I239" s="83" t="e">
        <f t="shared" si="13"/>
        <v>#DIV/0!</v>
      </c>
      <c r="J239" s="73"/>
    </row>
    <row r="240" spans="1:10" s="74" customFormat="1" hidden="1">
      <c r="A240" s="12" t="s">
        <v>43</v>
      </c>
      <c r="B240" s="12" t="s">
        <v>43</v>
      </c>
      <c r="C240" s="12" t="s">
        <v>175</v>
      </c>
      <c r="D240" s="11" t="s">
        <v>42</v>
      </c>
      <c r="E240" s="63">
        <f>E241+E242</f>
        <v>691988</v>
      </c>
      <c r="F240" s="63">
        <f>F241+F242</f>
        <v>691988</v>
      </c>
      <c r="G240" s="63">
        <f>G241+G242</f>
        <v>0</v>
      </c>
      <c r="H240" s="63">
        <f>H241+H242</f>
        <v>691988</v>
      </c>
      <c r="I240" s="98">
        <f t="shared" si="13"/>
        <v>0</v>
      </c>
      <c r="J240" s="73"/>
    </row>
    <row r="241" spans="1:10" s="74" customFormat="1" ht="25.5" hidden="1">
      <c r="A241" s="13" t="s">
        <v>45</v>
      </c>
      <c r="B241" s="13" t="s">
        <v>45</v>
      </c>
      <c r="C241" s="10" t="s">
        <v>45</v>
      </c>
      <c r="D241" s="3" t="s">
        <v>44</v>
      </c>
      <c r="E241" s="60">
        <f t="shared" ref="E241:H242" si="18">E327</f>
        <v>691988</v>
      </c>
      <c r="F241" s="60">
        <f t="shared" si="18"/>
        <v>691988</v>
      </c>
      <c r="G241" s="60">
        <f t="shared" si="18"/>
        <v>0</v>
      </c>
      <c r="H241" s="60">
        <f t="shared" si="18"/>
        <v>691988</v>
      </c>
      <c r="I241" s="83">
        <f t="shared" si="13"/>
        <v>0</v>
      </c>
      <c r="J241" s="73"/>
    </row>
    <row r="242" spans="1:10" s="74" customFormat="1" ht="25.5" hidden="1">
      <c r="A242" s="13" t="s">
        <v>47</v>
      </c>
      <c r="B242" s="13" t="s">
        <v>47</v>
      </c>
      <c r="C242" s="10" t="s">
        <v>47</v>
      </c>
      <c r="D242" s="3" t="s">
        <v>46</v>
      </c>
      <c r="E242" s="60">
        <f t="shared" si="18"/>
        <v>0</v>
      </c>
      <c r="F242" s="60">
        <f t="shared" si="18"/>
        <v>0</v>
      </c>
      <c r="G242" s="60">
        <f t="shared" si="18"/>
        <v>0</v>
      </c>
      <c r="H242" s="60">
        <f t="shared" si="18"/>
        <v>0</v>
      </c>
      <c r="I242" s="83" t="e">
        <f t="shared" si="13"/>
        <v>#DIV/0!</v>
      </c>
      <c r="J242" s="73"/>
    </row>
    <row r="243" spans="1:10" s="74" customFormat="1" hidden="1">
      <c r="A243" s="14" t="s">
        <v>49</v>
      </c>
      <c r="B243" s="14" t="s">
        <v>49</v>
      </c>
      <c r="C243" s="14" t="s">
        <v>176</v>
      </c>
      <c r="D243" s="24" t="s">
        <v>48</v>
      </c>
      <c r="E243" s="64">
        <f>E244+E270</f>
        <v>766809</v>
      </c>
      <c r="F243" s="64">
        <f>F244+F270</f>
        <v>766809</v>
      </c>
      <c r="G243" s="64">
        <f>G244+G270</f>
        <v>0</v>
      </c>
      <c r="H243" s="64">
        <f>H244+H270</f>
        <v>766809</v>
      </c>
      <c r="I243" s="99">
        <f t="shared" si="13"/>
        <v>0</v>
      </c>
      <c r="J243" s="73"/>
    </row>
    <row r="244" spans="1:10" s="74" customFormat="1" ht="24" hidden="1">
      <c r="A244" s="2" t="s">
        <v>51</v>
      </c>
      <c r="B244" s="2" t="s">
        <v>51</v>
      </c>
      <c r="C244" s="2" t="s">
        <v>177</v>
      </c>
      <c r="D244" s="11" t="s">
        <v>50</v>
      </c>
      <c r="E244" s="59">
        <f>E245+E248+E249+E252+E255</f>
        <v>752580</v>
      </c>
      <c r="F244" s="59">
        <f>F245+F248+F249+F252+F255</f>
        <v>752580</v>
      </c>
      <c r="G244" s="59">
        <f>G245+G248+G249+G252+G255</f>
        <v>0</v>
      </c>
      <c r="H244" s="59">
        <f>H245+H248+H249+H252+H255</f>
        <v>752580</v>
      </c>
      <c r="I244" s="84">
        <f t="shared" si="13"/>
        <v>0</v>
      </c>
      <c r="J244" s="73"/>
    </row>
    <row r="245" spans="1:10" s="101" customFormat="1" hidden="1">
      <c r="A245" s="2" t="s">
        <v>53</v>
      </c>
      <c r="B245" s="2" t="s">
        <v>53</v>
      </c>
      <c r="C245" s="2" t="s">
        <v>178</v>
      </c>
      <c r="D245" s="11" t="s">
        <v>52</v>
      </c>
      <c r="E245" s="59">
        <f>E246+E247</f>
        <v>752580</v>
      </c>
      <c r="F245" s="59">
        <f>F246+F247</f>
        <v>752580</v>
      </c>
      <c r="G245" s="59">
        <f>G246+G247</f>
        <v>0</v>
      </c>
      <c r="H245" s="59">
        <f>H246+H247</f>
        <v>752580</v>
      </c>
      <c r="I245" s="84">
        <f t="shared" si="13"/>
        <v>0</v>
      </c>
      <c r="J245" s="100"/>
    </row>
    <row r="246" spans="1:10" s="74" customFormat="1" hidden="1">
      <c r="A246" s="15" t="s">
        <v>55</v>
      </c>
      <c r="B246" s="15" t="s">
        <v>55</v>
      </c>
      <c r="C246" s="15">
        <v>1000</v>
      </c>
      <c r="D246" s="3" t="s">
        <v>54</v>
      </c>
      <c r="E246" s="61">
        <f t="shared" ref="E246:H248" si="19">E332</f>
        <v>616629</v>
      </c>
      <c r="F246" s="61">
        <f t="shared" si="19"/>
        <v>616629</v>
      </c>
      <c r="G246" s="61">
        <f t="shared" si="19"/>
        <v>0</v>
      </c>
      <c r="H246" s="61">
        <f t="shared" si="19"/>
        <v>616629</v>
      </c>
      <c r="I246" s="82">
        <f t="shared" si="13"/>
        <v>0</v>
      </c>
      <c r="J246" s="73"/>
    </row>
    <row r="247" spans="1:10" s="74" customFormat="1" hidden="1">
      <c r="A247" s="15" t="s">
        <v>57</v>
      </c>
      <c r="B247" s="15" t="s">
        <v>57</v>
      </c>
      <c r="C247" s="15">
        <v>2000</v>
      </c>
      <c r="D247" s="3" t="s">
        <v>56</v>
      </c>
      <c r="E247" s="61">
        <f t="shared" si="19"/>
        <v>135951</v>
      </c>
      <c r="F247" s="61">
        <f t="shared" si="19"/>
        <v>135951</v>
      </c>
      <c r="G247" s="61">
        <f t="shared" si="19"/>
        <v>0</v>
      </c>
      <c r="H247" s="61">
        <f t="shared" si="19"/>
        <v>135951</v>
      </c>
      <c r="I247" s="82">
        <f t="shared" si="13"/>
        <v>0</v>
      </c>
      <c r="J247" s="73"/>
    </row>
    <row r="248" spans="1:10" s="101" customFormat="1" hidden="1">
      <c r="A248" s="2" t="s">
        <v>59</v>
      </c>
      <c r="B248" s="2" t="s">
        <v>59</v>
      </c>
      <c r="C248" s="2">
        <v>4000</v>
      </c>
      <c r="D248" s="11" t="s">
        <v>58</v>
      </c>
      <c r="E248" s="59">
        <f t="shared" si="19"/>
        <v>0</v>
      </c>
      <c r="F248" s="59">
        <f t="shared" si="19"/>
        <v>0</v>
      </c>
      <c r="G248" s="59">
        <f t="shared" si="19"/>
        <v>0</v>
      </c>
      <c r="H248" s="59">
        <f t="shared" si="19"/>
        <v>0</v>
      </c>
      <c r="I248" s="84" t="e">
        <f t="shared" si="13"/>
        <v>#DIV/0!</v>
      </c>
      <c r="J248" s="100"/>
    </row>
    <row r="249" spans="1:10" s="101" customFormat="1" hidden="1">
      <c r="A249" s="2" t="s">
        <v>61</v>
      </c>
      <c r="B249" s="2" t="s">
        <v>61</v>
      </c>
      <c r="C249" s="2" t="s">
        <v>179</v>
      </c>
      <c r="D249" s="11" t="s">
        <v>60</v>
      </c>
      <c r="E249" s="59">
        <f>E250+E251</f>
        <v>0</v>
      </c>
      <c r="F249" s="59">
        <f>F250+F251</f>
        <v>0</v>
      </c>
      <c r="G249" s="59">
        <f>G250+G251</f>
        <v>0</v>
      </c>
      <c r="H249" s="59">
        <f>H250+H251</f>
        <v>0</v>
      </c>
      <c r="I249" s="84" t="e">
        <f t="shared" si="13"/>
        <v>#DIV/0!</v>
      </c>
      <c r="J249" s="100"/>
    </row>
    <row r="250" spans="1:10" s="74" customFormat="1" hidden="1">
      <c r="A250" s="15" t="s">
        <v>63</v>
      </c>
      <c r="B250" s="15" t="s">
        <v>63</v>
      </c>
      <c r="C250" s="15">
        <v>3000</v>
      </c>
      <c r="D250" s="3" t="s">
        <v>62</v>
      </c>
      <c r="E250" s="60">
        <f t="shared" ref="E250:H251" si="20">E336</f>
        <v>0</v>
      </c>
      <c r="F250" s="60">
        <f t="shared" si="20"/>
        <v>0</v>
      </c>
      <c r="G250" s="60">
        <f t="shared" si="20"/>
        <v>0</v>
      </c>
      <c r="H250" s="60">
        <f t="shared" si="20"/>
        <v>0</v>
      </c>
      <c r="I250" s="83" t="e">
        <f t="shared" si="13"/>
        <v>#DIV/0!</v>
      </c>
      <c r="J250" s="73"/>
    </row>
    <row r="251" spans="1:10" s="74" customFormat="1" hidden="1">
      <c r="A251" s="15" t="s">
        <v>65</v>
      </c>
      <c r="B251" s="15" t="s">
        <v>65</v>
      </c>
      <c r="C251" s="15">
        <v>6000</v>
      </c>
      <c r="D251" s="3" t="s">
        <v>64</v>
      </c>
      <c r="E251" s="60">
        <f t="shared" si="20"/>
        <v>0</v>
      </c>
      <c r="F251" s="60">
        <f t="shared" si="20"/>
        <v>0</v>
      </c>
      <c r="G251" s="60">
        <f t="shared" si="20"/>
        <v>0</v>
      </c>
      <c r="H251" s="60">
        <f t="shared" si="20"/>
        <v>0</v>
      </c>
      <c r="I251" s="83" t="e">
        <f t="shared" si="13"/>
        <v>#DIV/0!</v>
      </c>
      <c r="J251" s="73"/>
    </row>
    <row r="252" spans="1:10" s="101" customFormat="1" ht="25.5" hidden="1">
      <c r="A252" s="2" t="s">
        <v>67</v>
      </c>
      <c r="B252" s="2" t="s">
        <v>67</v>
      </c>
      <c r="C252" s="2" t="s">
        <v>180</v>
      </c>
      <c r="D252" s="11" t="s">
        <v>66</v>
      </c>
      <c r="E252" s="59">
        <f>E253+E254</f>
        <v>0</v>
      </c>
      <c r="F252" s="59">
        <f>F253+F254</f>
        <v>0</v>
      </c>
      <c r="G252" s="59">
        <f>G253+G254</f>
        <v>0</v>
      </c>
      <c r="H252" s="59">
        <f>H253+H254</f>
        <v>0</v>
      </c>
      <c r="I252" s="84" t="e">
        <f t="shared" si="13"/>
        <v>#DIV/0!</v>
      </c>
      <c r="J252" s="100"/>
    </row>
    <row r="253" spans="1:10" s="74" customFormat="1" hidden="1">
      <c r="A253" s="7" t="s">
        <v>69</v>
      </c>
      <c r="B253" s="7" t="s">
        <v>69</v>
      </c>
      <c r="C253" s="7">
        <v>7600</v>
      </c>
      <c r="D253" s="3" t="s">
        <v>68</v>
      </c>
      <c r="E253" s="60">
        <f t="shared" ref="E253:H254" si="21">E339</f>
        <v>0</v>
      </c>
      <c r="F253" s="60">
        <f t="shared" si="21"/>
        <v>0</v>
      </c>
      <c r="G253" s="60">
        <f t="shared" si="21"/>
        <v>0</v>
      </c>
      <c r="H253" s="60">
        <f t="shared" si="21"/>
        <v>0</v>
      </c>
      <c r="I253" s="83" t="e">
        <f t="shared" si="13"/>
        <v>#DIV/0!</v>
      </c>
      <c r="J253" s="73"/>
    </row>
    <row r="254" spans="1:10" s="74" customFormat="1" hidden="1">
      <c r="A254" s="7" t="s">
        <v>71</v>
      </c>
      <c r="B254" s="7" t="s">
        <v>71</v>
      </c>
      <c r="C254" s="7">
        <v>7700</v>
      </c>
      <c r="D254" s="3" t="s">
        <v>70</v>
      </c>
      <c r="E254" s="60">
        <f t="shared" si="21"/>
        <v>0</v>
      </c>
      <c r="F254" s="60">
        <f t="shared" si="21"/>
        <v>0</v>
      </c>
      <c r="G254" s="60">
        <f t="shared" si="21"/>
        <v>0</v>
      </c>
      <c r="H254" s="60">
        <f t="shared" si="21"/>
        <v>0</v>
      </c>
      <c r="I254" s="83" t="e">
        <f t="shared" si="13"/>
        <v>#DIV/0!</v>
      </c>
      <c r="J254" s="73"/>
    </row>
    <row r="255" spans="1:10" s="101" customFormat="1" hidden="1">
      <c r="A255" s="2" t="s">
        <v>73</v>
      </c>
      <c r="B255" s="2" t="s">
        <v>73</v>
      </c>
      <c r="C255" s="2" t="s">
        <v>181</v>
      </c>
      <c r="D255" s="11" t="s">
        <v>72</v>
      </c>
      <c r="E255" s="59">
        <f>E256+E262+E266+E269</f>
        <v>0</v>
      </c>
      <c r="F255" s="59">
        <f>F256+F262+F266+F269</f>
        <v>0</v>
      </c>
      <c r="G255" s="59">
        <f>G256+G262+G266+G269</f>
        <v>0</v>
      </c>
      <c r="H255" s="59">
        <f>H256+H262+H266+H269</f>
        <v>0</v>
      </c>
      <c r="I255" s="84" t="e">
        <f t="shared" si="13"/>
        <v>#DIV/0!</v>
      </c>
      <c r="J255" s="100"/>
    </row>
    <row r="256" spans="1:10" s="74" customFormat="1" hidden="1">
      <c r="A256" s="7" t="s">
        <v>75</v>
      </c>
      <c r="B256" s="7" t="s">
        <v>75</v>
      </c>
      <c r="C256" s="7">
        <v>7100</v>
      </c>
      <c r="D256" s="3" t="s">
        <v>74</v>
      </c>
      <c r="E256" s="61">
        <f>E257+E258</f>
        <v>0</v>
      </c>
      <c r="F256" s="61">
        <f>F257+F258</f>
        <v>0</v>
      </c>
      <c r="G256" s="61">
        <f>G257+G258</f>
        <v>0</v>
      </c>
      <c r="H256" s="61">
        <f>H257+H258</f>
        <v>0</v>
      </c>
      <c r="I256" s="82" t="e">
        <f t="shared" si="13"/>
        <v>#DIV/0!</v>
      </c>
      <c r="J256" s="73"/>
    </row>
    <row r="257" spans="1:10" s="74" customFormat="1" ht="25.5" hidden="1">
      <c r="A257" s="8" t="s">
        <v>77</v>
      </c>
      <c r="B257" s="8" t="s">
        <v>77</v>
      </c>
      <c r="C257" s="8" t="s">
        <v>182</v>
      </c>
      <c r="D257" s="3" t="s">
        <v>76</v>
      </c>
      <c r="E257" s="60">
        <f t="shared" ref="E257:H257" si="22">E343</f>
        <v>0</v>
      </c>
      <c r="F257" s="60">
        <f t="shared" si="22"/>
        <v>0</v>
      </c>
      <c r="G257" s="60">
        <f t="shared" si="22"/>
        <v>0</v>
      </c>
      <c r="H257" s="60">
        <f t="shared" si="22"/>
        <v>0</v>
      </c>
      <c r="I257" s="83" t="e">
        <f t="shared" si="13"/>
        <v>#DIV/0!</v>
      </c>
      <c r="J257" s="73"/>
    </row>
    <row r="258" spans="1:10" s="74" customFormat="1" ht="25.5" hidden="1">
      <c r="A258" s="8" t="s">
        <v>79</v>
      </c>
      <c r="B258" s="8" t="s">
        <v>79</v>
      </c>
      <c r="C258" s="8">
        <v>7130</v>
      </c>
      <c r="D258" s="3" t="s">
        <v>78</v>
      </c>
      <c r="E258" s="61">
        <f>SUM(E259:E261)</f>
        <v>0</v>
      </c>
      <c r="F258" s="61">
        <f>SUM(F259:F261)</f>
        <v>0</v>
      </c>
      <c r="G258" s="61">
        <f>SUM(G259:G261)</f>
        <v>0</v>
      </c>
      <c r="H258" s="61">
        <f>SUM(H259:H261)</f>
        <v>0</v>
      </c>
      <c r="I258" s="82" t="e">
        <f t="shared" si="13"/>
        <v>#DIV/0!</v>
      </c>
      <c r="J258" s="73"/>
    </row>
    <row r="259" spans="1:10" s="74" customFormat="1" ht="38.25" hidden="1">
      <c r="A259" s="9" t="s">
        <v>81</v>
      </c>
      <c r="B259" s="9" t="s">
        <v>81</v>
      </c>
      <c r="C259" s="9">
        <v>7131</v>
      </c>
      <c r="D259" s="3" t="s">
        <v>80</v>
      </c>
      <c r="E259" s="60">
        <f t="shared" ref="E259:H261" si="23">E345</f>
        <v>0</v>
      </c>
      <c r="F259" s="60">
        <f t="shared" si="23"/>
        <v>0</v>
      </c>
      <c r="G259" s="60">
        <f t="shared" si="23"/>
        <v>0</v>
      </c>
      <c r="H259" s="60">
        <f t="shared" si="23"/>
        <v>0</v>
      </c>
      <c r="I259" s="83" t="e">
        <f t="shared" si="13"/>
        <v>#DIV/0!</v>
      </c>
      <c r="J259" s="73"/>
    </row>
    <row r="260" spans="1:10" s="74" customFormat="1" ht="38.25" hidden="1">
      <c r="A260" s="9" t="s">
        <v>83</v>
      </c>
      <c r="B260" s="9" t="s">
        <v>83</v>
      </c>
      <c r="C260" s="9">
        <v>7132</v>
      </c>
      <c r="D260" s="3" t="s">
        <v>82</v>
      </c>
      <c r="E260" s="60">
        <f t="shared" si="23"/>
        <v>0</v>
      </c>
      <c r="F260" s="60">
        <f t="shared" si="23"/>
        <v>0</v>
      </c>
      <c r="G260" s="60">
        <f t="shared" si="23"/>
        <v>0</v>
      </c>
      <c r="H260" s="60">
        <f t="shared" si="23"/>
        <v>0</v>
      </c>
      <c r="I260" s="83" t="e">
        <f t="shared" si="13"/>
        <v>#DIV/0!</v>
      </c>
      <c r="J260" s="73"/>
    </row>
    <row r="261" spans="1:10" s="74" customFormat="1" ht="38.25" hidden="1">
      <c r="A261" s="9" t="s">
        <v>85</v>
      </c>
      <c r="B261" s="9" t="s">
        <v>85</v>
      </c>
      <c r="C261" s="9" t="s">
        <v>85</v>
      </c>
      <c r="D261" s="3" t="s">
        <v>84</v>
      </c>
      <c r="E261" s="60">
        <f t="shared" si="23"/>
        <v>0</v>
      </c>
      <c r="F261" s="60">
        <f t="shared" si="23"/>
        <v>0</v>
      </c>
      <c r="G261" s="60">
        <f t="shared" si="23"/>
        <v>0</v>
      </c>
      <c r="H261" s="60">
        <f t="shared" si="23"/>
        <v>0</v>
      </c>
      <c r="I261" s="83" t="e">
        <f t="shared" si="13"/>
        <v>#DIV/0!</v>
      </c>
      <c r="J261" s="73"/>
    </row>
    <row r="262" spans="1:10" s="74" customFormat="1" ht="25.5" hidden="1">
      <c r="A262" s="7" t="s">
        <v>87</v>
      </c>
      <c r="B262" s="7" t="s">
        <v>87</v>
      </c>
      <c r="C262" s="7" t="s">
        <v>87</v>
      </c>
      <c r="D262" s="3" t="s">
        <v>86</v>
      </c>
      <c r="E262" s="61">
        <f>SUM(E263:E265)</f>
        <v>0</v>
      </c>
      <c r="F262" s="61">
        <f>SUM(F263:F265)</f>
        <v>0</v>
      </c>
      <c r="G262" s="61">
        <f>SUM(G263:G265)</f>
        <v>0</v>
      </c>
      <c r="H262" s="61">
        <f>SUM(H263:H265)</f>
        <v>0</v>
      </c>
      <c r="I262" s="82" t="e">
        <f t="shared" si="13"/>
        <v>#DIV/0!</v>
      </c>
      <c r="J262" s="73"/>
    </row>
    <row r="263" spans="1:10" s="74" customFormat="1" ht="25.5" hidden="1">
      <c r="A263" s="8" t="s">
        <v>89</v>
      </c>
      <c r="B263" s="8" t="s">
        <v>89</v>
      </c>
      <c r="C263" s="8" t="s">
        <v>89</v>
      </c>
      <c r="D263" s="3" t="s">
        <v>88</v>
      </c>
      <c r="E263" s="60">
        <f t="shared" ref="E263:H265" si="24">E349</f>
        <v>0</v>
      </c>
      <c r="F263" s="60">
        <f t="shared" si="24"/>
        <v>0</v>
      </c>
      <c r="G263" s="60">
        <f t="shared" si="24"/>
        <v>0</v>
      </c>
      <c r="H263" s="60">
        <f t="shared" si="24"/>
        <v>0</v>
      </c>
      <c r="I263" s="83" t="e">
        <f t="shared" si="13"/>
        <v>#DIV/0!</v>
      </c>
      <c r="J263" s="73"/>
    </row>
    <row r="264" spans="1:10" s="74" customFormat="1" ht="51" hidden="1">
      <c r="A264" s="8" t="s">
        <v>91</v>
      </c>
      <c r="B264" s="8" t="s">
        <v>91</v>
      </c>
      <c r="C264" s="8" t="s">
        <v>91</v>
      </c>
      <c r="D264" s="3" t="s">
        <v>90</v>
      </c>
      <c r="E264" s="60">
        <f t="shared" si="24"/>
        <v>0</v>
      </c>
      <c r="F264" s="60">
        <f t="shared" si="24"/>
        <v>0</v>
      </c>
      <c r="G264" s="60">
        <f t="shared" si="24"/>
        <v>0</v>
      </c>
      <c r="H264" s="60">
        <f t="shared" si="24"/>
        <v>0</v>
      </c>
      <c r="I264" s="83" t="e">
        <f t="shared" si="13"/>
        <v>#DIV/0!</v>
      </c>
      <c r="J264" s="73"/>
    </row>
    <row r="265" spans="1:10" s="74" customFormat="1" ht="51" hidden="1">
      <c r="A265" s="8" t="s">
        <v>93</v>
      </c>
      <c r="B265" s="8" t="s">
        <v>93</v>
      </c>
      <c r="C265" s="8" t="s">
        <v>93</v>
      </c>
      <c r="D265" s="3" t="s">
        <v>92</v>
      </c>
      <c r="E265" s="60">
        <f t="shared" si="24"/>
        <v>0</v>
      </c>
      <c r="F265" s="60">
        <f t="shared" si="24"/>
        <v>0</v>
      </c>
      <c r="G265" s="60">
        <f t="shared" si="24"/>
        <v>0</v>
      </c>
      <c r="H265" s="60">
        <f t="shared" si="24"/>
        <v>0</v>
      </c>
      <c r="I265" s="83" t="e">
        <f t="shared" si="13"/>
        <v>#DIV/0!</v>
      </c>
      <c r="J265" s="73"/>
    </row>
    <row r="266" spans="1:10" s="74" customFormat="1" ht="25.5" hidden="1">
      <c r="A266" s="7" t="s">
        <v>95</v>
      </c>
      <c r="B266" s="7" t="s">
        <v>95</v>
      </c>
      <c r="C266" s="7" t="s">
        <v>95</v>
      </c>
      <c r="D266" s="3" t="s">
        <v>94</v>
      </c>
      <c r="E266" s="61">
        <f>SUM(E267:E268)</f>
        <v>0</v>
      </c>
      <c r="F266" s="61">
        <f>SUM(F267:F268)</f>
        <v>0</v>
      </c>
      <c r="G266" s="61">
        <f>SUM(G267:G268)</f>
        <v>0</v>
      </c>
      <c r="H266" s="61">
        <f>SUM(H267:H268)</f>
        <v>0</v>
      </c>
      <c r="I266" s="82" t="e">
        <f t="shared" si="13"/>
        <v>#DIV/0!</v>
      </c>
      <c r="J266" s="73"/>
    </row>
    <row r="267" spans="1:10" s="74" customFormat="1" ht="25.5" hidden="1">
      <c r="A267" s="8" t="s">
        <v>97</v>
      </c>
      <c r="B267" s="8" t="s">
        <v>97</v>
      </c>
      <c r="C267" s="8" t="s">
        <v>97</v>
      </c>
      <c r="D267" s="3" t="s">
        <v>96</v>
      </c>
      <c r="E267" s="60">
        <f t="shared" ref="E267:H269" si="25">E353</f>
        <v>0</v>
      </c>
      <c r="F267" s="60">
        <f t="shared" si="25"/>
        <v>0</v>
      </c>
      <c r="G267" s="60">
        <f t="shared" si="25"/>
        <v>0</v>
      </c>
      <c r="H267" s="60">
        <f t="shared" si="25"/>
        <v>0</v>
      </c>
      <c r="I267" s="83" t="e">
        <f t="shared" si="13"/>
        <v>#DIV/0!</v>
      </c>
      <c r="J267" s="73"/>
    </row>
    <row r="268" spans="1:10" s="74" customFormat="1" ht="51" hidden="1">
      <c r="A268" s="8" t="s">
        <v>99</v>
      </c>
      <c r="B268" s="8" t="s">
        <v>99</v>
      </c>
      <c r="C268" s="8" t="s">
        <v>99</v>
      </c>
      <c r="D268" s="3" t="s">
        <v>98</v>
      </c>
      <c r="E268" s="60">
        <f t="shared" si="25"/>
        <v>0</v>
      </c>
      <c r="F268" s="60">
        <f t="shared" si="25"/>
        <v>0</v>
      </c>
      <c r="G268" s="60">
        <f t="shared" si="25"/>
        <v>0</v>
      </c>
      <c r="H268" s="60">
        <f t="shared" si="25"/>
        <v>0</v>
      </c>
      <c r="I268" s="83" t="e">
        <f t="shared" si="13"/>
        <v>#DIV/0!</v>
      </c>
      <c r="J268" s="73"/>
    </row>
    <row r="269" spans="1:10" s="74" customFormat="1" ht="25.5" hidden="1">
      <c r="A269" s="7" t="s">
        <v>101</v>
      </c>
      <c r="B269" s="7" t="s">
        <v>101</v>
      </c>
      <c r="C269" s="7" t="s">
        <v>101</v>
      </c>
      <c r="D269" s="3" t="s">
        <v>100</v>
      </c>
      <c r="E269" s="60">
        <f t="shared" si="25"/>
        <v>0</v>
      </c>
      <c r="F269" s="60">
        <f t="shared" si="25"/>
        <v>0</v>
      </c>
      <c r="G269" s="60">
        <f t="shared" si="25"/>
        <v>0</v>
      </c>
      <c r="H269" s="60">
        <f t="shared" si="25"/>
        <v>0</v>
      </c>
      <c r="I269" s="83" t="e">
        <f t="shared" si="13"/>
        <v>#DIV/0!</v>
      </c>
      <c r="J269" s="73"/>
    </row>
    <row r="270" spans="1:10" s="74" customFormat="1" hidden="1">
      <c r="A270" s="2" t="s">
        <v>103</v>
      </c>
      <c r="B270" s="2" t="s">
        <v>103</v>
      </c>
      <c r="C270" s="2" t="s">
        <v>183</v>
      </c>
      <c r="D270" s="11" t="s">
        <v>102</v>
      </c>
      <c r="E270" s="59">
        <f>E271+E272</f>
        <v>14229</v>
      </c>
      <c r="F270" s="59">
        <f>F271+F272</f>
        <v>14229</v>
      </c>
      <c r="G270" s="59">
        <f>G271+G272</f>
        <v>0</v>
      </c>
      <c r="H270" s="59">
        <f>H271+H272</f>
        <v>14229</v>
      </c>
      <c r="I270" s="84">
        <f t="shared" si="13"/>
        <v>0</v>
      </c>
      <c r="J270" s="73"/>
    </row>
    <row r="271" spans="1:10" s="74" customFormat="1" hidden="1">
      <c r="A271" s="6" t="s">
        <v>105</v>
      </c>
      <c r="B271" s="6" t="s">
        <v>105</v>
      </c>
      <c r="C271" s="6">
        <v>5000</v>
      </c>
      <c r="D271" s="3" t="s">
        <v>104</v>
      </c>
      <c r="E271" s="60">
        <f t="shared" ref="E271:H271" si="26">E357</f>
        <v>14229</v>
      </c>
      <c r="F271" s="60">
        <f t="shared" si="26"/>
        <v>14229</v>
      </c>
      <c r="G271" s="60">
        <f t="shared" si="26"/>
        <v>0</v>
      </c>
      <c r="H271" s="60">
        <f t="shared" si="26"/>
        <v>14229</v>
      </c>
      <c r="I271" s="83">
        <f t="shared" si="13"/>
        <v>0</v>
      </c>
      <c r="J271" s="73"/>
    </row>
    <row r="272" spans="1:10" s="74" customFormat="1" hidden="1">
      <c r="A272" s="6" t="s">
        <v>107</v>
      </c>
      <c r="B272" s="6" t="s">
        <v>107</v>
      </c>
      <c r="C272" s="6" t="s">
        <v>184</v>
      </c>
      <c r="D272" s="3" t="s">
        <v>106</v>
      </c>
      <c r="E272" s="61">
        <f>E273+E280+E284+E287</f>
        <v>0</v>
      </c>
      <c r="F272" s="61">
        <f>F273+F280+F284+F287</f>
        <v>0</v>
      </c>
      <c r="G272" s="61">
        <f>G273+G280+G284+G287</f>
        <v>0</v>
      </c>
      <c r="H272" s="61">
        <f>H273+H280+H284+H287</f>
        <v>0</v>
      </c>
      <c r="I272" s="82"/>
      <c r="J272" s="73"/>
    </row>
    <row r="273" spans="1:10" s="74" customFormat="1" hidden="1">
      <c r="A273" s="7" t="s">
        <v>109</v>
      </c>
      <c r="B273" s="7" t="s">
        <v>109</v>
      </c>
      <c r="C273" s="7" t="s">
        <v>109</v>
      </c>
      <c r="D273" s="3" t="s">
        <v>108</v>
      </c>
      <c r="E273" s="61">
        <f>SUM(E274:E276)</f>
        <v>0</v>
      </c>
      <c r="F273" s="61">
        <f>SUM(F274:F276)</f>
        <v>0</v>
      </c>
      <c r="G273" s="61">
        <f>SUM(G274:G276)</f>
        <v>0</v>
      </c>
      <c r="H273" s="61">
        <f>SUM(H274:H276)</f>
        <v>0</v>
      </c>
      <c r="I273" s="82"/>
      <c r="J273" s="73"/>
    </row>
    <row r="274" spans="1:10" s="74" customFormat="1" ht="25.5" hidden="1">
      <c r="A274" s="4" t="s">
        <v>111</v>
      </c>
      <c r="B274" s="4" t="s">
        <v>111</v>
      </c>
      <c r="C274" s="4" t="s">
        <v>111</v>
      </c>
      <c r="D274" s="3" t="s">
        <v>110</v>
      </c>
      <c r="E274" s="60">
        <f t="shared" ref="E274:H275" si="27">E360</f>
        <v>0</v>
      </c>
      <c r="F274" s="60">
        <f t="shared" si="27"/>
        <v>0</v>
      </c>
      <c r="G274" s="60">
        <f t="shared" si="27"/>
        <v>0</v>
      </c>
      <c r="H274" s="60">
        <f t="shared" si="27"/>
        <v>0</v>
      </c>
      <c r="I274" s="83"/>
      <c r="J274" s="73"/>
    </row>
    <row r="275" spans="1:10" s="74" customFormat="1" ht="25.5" hidden="1">
      <c r="A275" s="4" t="s">
        <v>113</v>
      </c>
      <c r="B275" s="4" t="s">
        <v>113</v>
      </c>
      <c r="C275" s="4" t="s">
        <v>113</v>
      </c>
      <c r="D275" s="3" t="s">
        <v>112</v>
      </c>
      <c r="E275" s="60">
        <f t="shared" si="27"/>
        <v>0</v>
      </c>
      <c r="F275" s="60">
        <f t="shared" si="27"/>
        <v>0</v>
      </c>
      <c r="G275" s="60">
        <f t="shared" si="27"/>
        <v>0</v>
      </c>
      <c r="H275" s="60">
        <f t="shared" si="27"/>
        <v>0</v>
      </c>
      <c r="I275" s="83"/>
      <c r="J275" s="73"/>
    </row>
    <row r="276" spans="1:10" s="74" customFormat="1" ht="25.5" hidden="1">
      <c r="A276" s="4" t="s">
        <v>115</v>
      </c>
      <c r="B276" s="4" t="s">
        <v>115</v>
      </c>
      <c r="C276" s="4" t="s">
        <v>115</v>
      </c>
      <c r="D276" s="3" t="s">
        <v>114</v>
      </c>
      <c r="E276" s="60">
        <f>SUM(E277:E279)</f>
        <v>0</v>
      </c>
      <c r="F276" s="60">
        <f>SUM(F277:F279)</f>
        <v>0</v>
      </c>
      <c r="G276" s="60">
        <f>SUM(G277:G279)</f>
        <v>0</v>
      </c>
      <c r="H276" s="60">
        <f>SUM(H277:H279)</f>
        <v>0</v>
      </c>
      <c r="I276" s="83"/>
      <c r="J276" s="73"/>
    </row>
    <row r="277" spans="1:10" s="74" customFormat="1" ht="38.25" hidden="1">
      <c r="A277" s="16" t="s">
        <v>117</v>
      </c>
      <c r="B277" s="16" t="s">
        <v>117</v>
      </c>
      <c r="C277" s="16" t="s">
        <v>117</v>
      </c>
      <c r="D277" s="3" t="s">
        <v>116</v>
      </c>
      <c r="E277" s="60">
        <f t="shared" ref="E277:H279" si="28">E363</f>
        <v>0</v>
      </c>
      <c r="F277" s="60">
        <f t="shared" si="28"/>
        <v>0</v>
      </c>
      <c r="G277" s="60">
        <f t="shared" si="28"/>
        <v>0</v>
      </c>
      <c r="H277" s="60">
        <f t="shared" si="28"/>
        <v>0</v>
      </c>
      <c r="I277" s="83"/>
      <c r="J277" s="73"/>
    </row>
    <row r="278" spans="1:10" s="74" customFormat="1" ht="38.25" hidden="1">
      <c r="A278" s="16" t="s">
        <v>119</v>
      </c>
      <c r="B278" s="16" t="s">
        <v>119</v>
      </c>
      <c r="C278" s="16" t="s">
        <v>119</v>
      </c>
      <c r="D278" s="3" t="s">
        <v>118</v>
      </c>
      <c r="E278" s="60">
        <f t="shared" si="28"/>
        <v>0</v>
      </c>
      <c r="F278" s="60">
        <f t="shared" si="28"/>
        <v>0</v>
      </c>
      <c r="G278" s="60">
        <f t="shared" si="28"/>
        <v>0</v>
      </c>
      <c r="H278" s="60">
        <f t="shared" si="28"/>
        <v>0</v>
      </c>
      <c r="I278" s="83"/>
      <c r="J278" s="73"/>
    </row>
    <row r="279" spans="1:10" s="74" customFormat="1" ht="25.5" hidden="1">
      <c r="A279" s="16" t="s">
        <v>121</v>
      </c>
      <c r="B279" s="16" t="s">
        <v>121</v>
      </c>
      <c r="C279" s="16" t="s">
        <v>121</v>
      </c>
      <c r="D279" s="3" t="s">
        <v>120</v>
      </c>
      <c r="E279" s="60">
        <f t="shared" si="28"/>
        <v>0</v>
      </c>
      <c r="F279" s="60">
        <f t="shared" si="28"/>
        <v>0</v>
      </c>
      <c r="G279" s="60">
        <f t="shared" si="28"/>
        <v>0</v>
      </c>
      <c r="H279" s="60">
        <f t="shared" si="28"/>
        <v>0</v>
      </c>
      <c r="I279" s="83"/>
      <c r="J279" s="73"/>
    </row>
    <row r="280" spans="1:10" s="74" customFormat="1" ht="25.5" hidden="1">
      <c r="A280" s="10" t="s">
        <v>123</v>
      </c>
      <c r="B280" s="10" t="s">
        <v>123</v>
      </c>
      <c r="C280" s="10" t="s">
        <v>123</v>
      </c>
      <c r="D280" s="3" t="s">
        <v>122</v>
      </c>
      <c r="E280" s="60">
        <f>SUM(E281:E283)</f>
        <v>0</v>
      </c>
      <c r="F280" s="60">
        <f>SUM(F281:F283)</f>
        <v>0</v>
      </c>
      <c r="G280" s="60">
        <f>SUM(G281:G283)</f>
        <v>0</v>
      </c>
      <c r="H280" s="60">
        <f>SUM(H281:H283)</f>
        <v>0</v>
      </c>
      <c r="I280" s="83"/>
      <c r="J280" s="73"/>
    </row>
    <row r="281" spans="1:10" s="74" customFormat="1" ht="25.5" hidden="1">
      <c r="A281" s="4" t="s">
        <v>125</v>
      </c>
      <c r="B281" s="4" t="s">
        <v>125</v>
      </c>
      <c r="C281" s="4" t="s">
        <v>125</v>
      </c>
      <c r="D281" s="3" t="s">
        <v>124</v>
      </c>
      <c r="E281" s="60">
        <f t="shared" ref="E281:H283" si="29">E367</f>
        <v>0</v>
      </c>
      <c r="F281" s="60">
        <f t="shared" si="29"/>
        <v>0</v>
      </c>
      <c r="G281" s="60">
        <f t="shared" si="29"/>
        <v>0</v>
      </c>
      <c r="H281" s="60">
        <f t="shared" si="29"/>
        <v>0</v>
      </c>
      <c r="I281" s="83"/>
      <c r="J281" s="73"/>
    </row>
    <row r="282" spans="1:10" s="74" customFormat="1" ht="51" hidden="1">
      <c r="A282" s="4" t="s">
        <v>127</v>
      </c>
      <c r="B282" s="4" t="s">
        <v>127</v>
      </c>
      <c r="C282" s="4" t="s">
        <v>127</v>
      </c>
      <c r="D282" s="3" t="s">
        <v>126</v>
      </c>
      <c r="E282" s="60">
        <f t="shared" si="29"/>
        <v>0</v>
      </c>
      <c r="F282" s="60">
        <f t="shared" si="29"/>
        <v>0</v>
      </c>
      <c r="G282" s="60">
        <f t="shared" si="29"/>
        <v>0</v>
      </c>
      <c r="H282" s="60">
        <f t="shared" si="29"/>
        <v>0</v>
      </c>
      <c r="I282" s="83"/>
      <c r="J282" s="73"/>
    </row>
    <row r="283" spans="1:10" s="74" customFormat="1" ht="51" hidden="1" customHeight="1">
      <c r="A283" s="4" t="s">
        <v>129</v>
      </c>
      <c r="B283" s="4" t="s">
        <v>129</v>
      </c>
      <c r="C283" s="4" t="s">
        <v>129</v>
      </c>
      <c r="D283" s="3" t="s">
        <v>128</v>
      </c>
      <c r="E283" s="60">
        <f t="shared" si="29"/>
        <v>0</v>
      </c>
      <c r="F283" s="60">
        <f t="shared" si="29"/>
        <v>0</v>
      </c>
      <c r="G283" s="60">
        <f t="shared" si="29"/>
        <v>0</v>
      </c>
      <c r="H283" s="60">
        <f t="shared" si="29"/>
        <v>0</v>
      </c>
      <c r="I283" s="83"/>
      <c r="J283" s="73"/>
    </row>
    <row r="284" spans="1:10" s="74" customFormat="1" ht="25.5" hidden="1">
      <c r="A284" s="10" t="s">
        <v>131</v>
      </c>
      <c r="B284" s="10" t="s">
        <v>131</v>
      </c>
      <c r="C284" s="10" t="s">
        <v>131</v>
      </c>
      <c r="D284" s="3" t="s">
        <v>130</v>
      </c>
      <c r="E284" s="60">
        <f>SUM(E285:E286)</f>
        <v>0</v>
      </c>
      <c r="F284" s="60">
        <f>SUM(F285:F286)</f>
        <v>0</v>
      </c>
      <c r="G284" s="60">
        <f>SUM(G285:G286)</f>
        <v>0</v>
      </c>
      <c r="H284" s="60">
        <f>SUM(H285:H286)</f>
        <v>0</v>
      </c>
      <c r="I284" s="83"/>
      <c r="J284" s="73"/>
    </row>
    <row r="285" spans="1:10" s="74" customFormat="1" ht="25.5" hidden="1">
      <c r="A285" s="4" t="s">
        <v>133</v>
      </c>
      <c r="B285" s="4" t="s">
        <v>133</v>
      </c>
      <c r="C285" s="4" t="s">
        <v>133</v>
      </c>
      <c r="D285" s="3" t="s">
        <v>132</v>
      </c>
      <c r="E285" s="60">
        <f t="shared" ref="E285:H287" si="30">E371</f>
        <v>0</v>
      </c>
      <c r="F285" s="60">
        <f t="shared" si="30"/>
        <v>0</v>
      </c>
      <c r="G285" s="60">
        <f t="shared" si="30"/>
        <v>0</v>
      </c>
      <c r="H285" s="60">
        <f t="shared" si="30"/>
        <v>0</v>
      </c>
      <c r="I285" s="83"/>
      <c r="J285" s="73"/>
    </row>
    <row r="286" spans="1:10" s="74" customFormat="1" ht="51" hidden="1">
      <c r="A286" s="4" t="s">
        <v>135</v>
      </c>
      <c r="B286" s="4" t="s">
        <v>135</v>
      </c>
      <c r="C286" s="4" t="s">
        <v>135</v>
      </c>
      <c r="D286" s="3" t="s">
        <v>134</v>
      </c>
      <c r="E286" s="60">
        <f t="shared" si="30"/>
        <v>0</v>
      </c>
      <c r="F286" s="60">
        <f t="shared" si="30"/>
        <v>0</v>
      </c>
      <c r="G286" s="60">
        <f t="shared" si="30"/>
        <v>0</v>
      </c>
      <c r="H286" s="60">
        <f t="shared" si="30"/>
        <v>0</v>
      </c>
      <c r="I286" s="83"/>
      <c r="J286" s="73"/>
    </row>
    <row r="287" spans="1:10" s="74" customFormat="1" ht="25.5" hidden="1">
      <c r="A287" s="17" t="s">
        <v>137</v>
      </c>
      <c r="B287" s="17" t="s">
        <v>137</v>
      </c>
      <c r="C287" s="17" t="s">
        <v>137</v>
      </c>
      <c r="D287" s="53" t="s">
        <v>136</v>
      </c>
      <c r="E287" s="60">
        <f t="shared" si="30"/>
        <v>0</v>
      </c>
      <c r="F287" s="60">
        <f t="shared" si="30"/>
        <v>0</v>
      </c>
      <c r="G287" s="60">
        <f t="shared" si="30"/>
        <v>0</v>
      </c>
      <c r="H287" s="60">
        <f t="shared" si="30"/>
        <v>0</v>
      </c>
      <c r="I287" s="83"/>
      <c r="J287" s="73"/>
    </row>
    <row r="288" spans="1:10" s="74" customFormat="1" ht="36" hidden="1">
      <c r="A288" s="85" t="s">
        <v>186</v>
      </c>
      <c r="B288" s="85" t="s">
        <v>186</v>
      </c>
      <c r="C288" s="86" t="s">
        <v>185</v>
      </c>
      <c r="D288" s="87" t="s">
        <v>138</v>
      </c>
      <c r="E288" s="88">
        <f>E217-E243</f>
        <v>0</v>
      </c>
      <c r="F288" s="88">
        <f>F217-F243</f>
        <v>0</v>
      </c>
      <c r="G288" s="88">
        <f>G217-G243</f>
        <v>0</v>
      </c>
      <c r="H288" s="88">
        <f>H217-H243</f>
        <v>0</v>
      </c>
      <c r="I288" s="89"/>
      <c r="J288" s="73"/>
    </row>
    <row r="289" spans="1:10" s="74" customFormat="1" hidden="1">
      <c r="A289" s="18" t="s">
        <v>140</v>
      </c>
      <c r="B289" s="18" t="s">
        <v>140</v>
      </c>
      <c r="C289" s="18" t="s">
        <v>187</v>
      </c>
      <c r="D289" s="25" t="s">
        <v>139</v>
      </c>
      <c r="E289" s="65">
        <f>E290+E293+E296+E301</f>
        <v>0</v>
      </c>
      <c r="F289" s="65">
        <f>F290+F293+F296+F301</f>
        <v>0</v>
      </c>
      <c r="G289" s="65">
        <f>G290+G293+G296+G301</f>
        <v>0</v>
      </c>
      <c r="H289" s="65">
        <f>H290+H293+H296+H301</f>
        <v>0</v>
      </c>
      <c r="I289" s="90"/>
      <c r="J289" s="73"/>
    </row>
    <row r="290" spans="1:10" s="74" customFormat="1" hidden="1">
      <c r="A290" s="29" t="s">
        <v>142</v>
      </c>
      <c r="B290" s="29" t="s">
        <v>142</v>
      </c>
      <c r="C290" s="29" t="s">
        <v>188</v>
      </c>
      <c r="D290" s="11" t="s">
        <v>141</v>
      </c>
      <c r="E290" s="59">
        <f>SUM(E291:E292)</f>
        <v>0</v>
      </c>
      <c r="F290" s="59">
        <f>SUM(F291:F292)</f>
        <v>0</v>
      </c>
      <c r="G290" s="59">
        <f>SUM(G291:G292)</f>
        <v>0</v>
      </c>
      <c r="H290" s="59">
        <f>SUM(H291:H292)</f>
        <v>0</v>
      </c>
      <c r="I290" s="84"/>
      <c r="J290" s="73"/>
    </row>
    <row r="291" spans="1:10" s="74" customFormat="1" ht="24" hidden="1">
      <c r="A291" s="8" t="s">
        <v>144</v>
      </c>
      <c r="B291" s="8" t="s">
        <v>144</v>
      </c>
      <c r="C291" s="8" t="s">
        <v>189</v>
      </c>
      <c r="D291" s="3" t="s">
        <v>143</v>
      </c>
      <c r="E291" s="60">
        <f t="shared" ref="E291:H292" si="31">E377</f>
        <v>0</v>
      </c>
      <c r="F291" s="60">
        <f t="shared" si="31"/>
        <v>0</v>
      </c>
      <c r="G291" s="60">
        <f t="shared" si="31"/>
        <v>0</v>
      </c>
      <c r="H291" s="60">
        <f t="shared" si="31"/>
        <v>0</v>
      </c>
      <c r="I291" s="83"/>
      <c r="J291" s="73"/>
    </row>
    <row r="292" spans="1:10" s="74" customFormat="1" ht="24" hidden="1">
      <c r="A292" s="8" t="s">
        <v>146</v>
      </c>
      <c r="B292" s="8" t="s">
        <v>146</v>
      </c>
      <c r="C292" s="8" t="s">
        <v>190</v>
      </c>
      <c r="D292" s="3" t="s">
        <v>145</v>
      </c>
      <c r="E292" s="60">
        <f t="shared" si="31"/>
        <v>0</v>
      </c>
      <c r="F292" s="60">
        <f t="shared" si="31"/>
        <v>0</v>
      </c>
      <c r="G292" s="60">
        <f t="shared" si="31"/>
        <v>0</v>
      </c>
      <c r="H292" s="60">
        <f t="shared" si="31"/>
        <v>0</v>
      </c>
      <c r="I292" s="83"/>
      <c r="J292" s="73"/>
    </row>
    <row r="293" spans="1:10" s="74" customFormat="1" hidden="1">
      <c r="A293" s="29" t="s">
        <v>148</v>
      </c>
      <c r="B293" s="29" t="s">
        <v>148</v>
      </c>
      <c r="C293" s="29" t="s">
        <v>191</v>
      </c>
      <c r="D293" s="11" t="s">
        <v>147</v>
      </c>
      <c r="E293" s="59">
        <f>SUM(E294:E295)</f>
        <v>0</v>
      </c>
      <c r="F293" s="59">
        <f>SUM(F294:F295)</f>
        <v>0</v>
      </c>
      <c r="G293" s="59">
        <f>SUM(G294:G295)</f>
        <v>0</v>
      </c>
      <c r="H293" s="59">
        <f>SUM(H294:H295)</f>
        <v>0</v>
      </c>
      <c r="I293" s="84"/>
      <c r="J293" s="73"/>
    </row>
    <row r="294" spans="1:10" s="74" customFormat="1" ht="24" hidden="1">
      <c r="A294" s="8" t="s">
        <v>150</v>
      </c>
      <c r="B294" s="8" t="s">
        <v>150</v>
      </c>
      <c r="C294" s="8" t="s">
        <v>192</v>
      </c>
      <c r="D294" s="3" t="s">
        <v>149</v>
      </c>
      <c r="E294" s="60">
        <f t="shared" ref="E294:H295" si="32">E380</f>
        <v>0</v>
      </c>
      <c r="F294" s="60">
        <f t="shared" si="32"/>
        <v>0</v>
      </c>
      <c r="G294" s="60">
        <f t="shared" si="32"/>
        <v>0</v>
      </c>
      <c r="H294" s="60">
        <f t="shared" si="32"/>
        <v>0</v>
      </c>
      <c r="I294" s="83"/>
      <c r="J294" s="73"/>
    </row>
    <row r="295" spans="1:10" s="74" customFormat="1" ht="24" hidden="1">
      <c r="A295" s="8" t="s">
        <v>152</v>
      </c>
      <c r="B295" s="8" t="s">
        <v>152</v>
      </c>
      <c r="C295" s="8" t="s">
        <v>193</v>
      </c>
      <c r="D295" s="3" t="s">
        <v>151</v>
      </c>
      <c r="E295" s="60">
        <f t="shared" si="32"/>
        <v>0</v>
      </c>
      <c r="F295" s="60">
        <f t="shared" si="32"/>
        <v>0</v>
      </c>
      <c r="G295" s="60">
        <f t="shared" si="32"/>
        <v>0</v>
      </c>
      <c r="H295" s="60">
        <f t="shared" si="32"/>
        <v>0</v>
      </c>
      <c r="I295" s="83"/>
      <c r="J295" s="73"/>
    </row>
    <row r="296" spans="1:10" s="74" customFormat="1" ht="24" hidden="1">
      <c r="A296" s="27" t="s">
        <v>154</v>
      </c>
      <c r="B296" s="27" t="s">
        <v>154</v>
      </c>
      <c r="C296" s="27" t="s">
        <v>194</v>
      </c>
      <c r="D296" s="11" t="s">
        <v>153</v>
      </c>
      <c r="E296" s="59">
        <f>SUM(E297:E300)</f>
        <v>0</v>
      </c>
      <c r="F296" s="59">
        <f>SUM(F297:F300)</f>
        <v>0</v>
      </c>
      <c r="G296" s="59">
        <f>SUM(G297:G300)</f>
        <v>0</v>
      </c>
      <c r="H296" s="59">
        <f>SUM(H297:H300)</f>
        <v>0</v>
      </c>
      <c r="I296" s="84"/>
      <c r="J296" s="73"/>
    </row>
    <row r="297" spans="1:10" s="74" customFormat="1" ht="38.25" hidden="1">
      <c r="A297" s="8" t="s">
        <v>155</v>
      </c>
      <c r="B297" s="8" t="s">
        <v>155</v>
      </c>
      <c r="C297" s="33" t="s">
        <v>195</v>
      </c>
      <c r="D297" s="3" t="s">
        <v>167</v>
      </c>
      <c r="E297" s="61">
        <f t="shared" ref="E297:H301" si="33">E383</f>
        <v>0</v>
      </c>
      <c r="F297" s="61">
        <f t="shared" si="33"/>
        <v>0</v>
      </c>
      <c r="G297" s="61">
        <f t="shared" si="33"/>
        <v>0</v>
      </c>
      <c r="H297" s="61">
        <f t="shared" si="33"/>
        <v>0</v>
      </c>
      <c r="I297" s="82"/>
      <c r="J297" s="73"/>
    </row>
    <row r="298" spans="1:10" s="74" customFormat="1" ht="25.5" hidden="1">
      <c r="A298" s="8" t="s">
        <v>157</v>
      </c>
      <c r="B298" s="8" t="s">
        <v>157</v>
      </c>
      <c r="C298" s="33" t="s">
        <v>196</v>
      </c>
      <c r="D298" s="3" t="s">
        <v>156</v>
      </c>
      <c r="E298" s="61">
        <f t="shared" si="33"/>
        <v>0</v>
      </c>
      <c r="F298" s="61">
        <f t="shared" si="33"/>
        <v>0</v>
      </c>
      <c r="G298" s="61">
        <f t="shared" si="33"/>
        <v>0</v>
      </c>
      <c r="H298" s="61">
        <f t="shared" si="33"/>
        <v>0</v>
      </c>
      <c r="I298" s="82"/>
      <c r="J298" s="73"/>
    </row>
    <row r="299" spans="1:10" s="74" customFormat="1" ht="38.25" hidden="1" customHeight="1">
      <c r="A299" s="28" t="s">
        <v>159</v>
      </c>
      <c r="B299" s="28" t="s">
        <v>159</v>
      </c>
      <c r="C299" s="34" t="s">
        <v>198</v>
      </c>
      <c r="D299" s="26" t="s">
        <v>158</v>
      </c>
      <c r="E299" s="66">
        <f t="shared" si="33"/>
        <v>0</v>
      </c>
      <c r="F299" s="66">
        <f t="shared" si="33"/>
        <v>0</v>
      </c>
      <c r="G299" s="66">
        <f t="shared" si="33"/>
        <v>0</v>
      </c>
      <c r="H299" s="66">
        <f t="shared" si="33"/>
        <v>0</v>
      </c>
      <c r="I299" s="91"/>
      <c r="J299" s="73"/>
    </row>
    <row r="300" spans="1:10" s="74" customFormat="1" ht="25.5" hidden="1">
      <c r="A300" s="8" t="s">
        <v>161</v>
      </c>
      <c r="B300" s="8" t="s">
        <v>161</v>
      </c>
      <c r="C300" s="33" t="s">
        <v>199</v>
      </c>
      <c r="D300" s="3" t="s">
        <v>160</v>
      </c>
      <c r="E300" s="61">
        <f t="shared" si="33"/>
        <v>0</v>
      </c>
      <c r="F300" s="61">
        <f t="shared" si="33"/>
        <v>0</v>
      </c>
      <c r="G300" s="61">
        <f t="shared" si="33"/>
        <v>0</v>
      </c>
      <c r="H300" s="61">
        <f t="shared" si="33"/>
        <v>0</v>
      </c>
      <c r="I300" s="82"/>
      <c r="J300" s="73"/>
    </row>
    <row r="301" spans="1:10" s="74" customFormat="1" ht="24" hidden="1">
      <c r="A301" s="32" t="s">
        <v>162</v>
      </c>
      <c r="B301" s="32" t="s">
        <v>162</v>
      </c>
      <c r="C301" s="32" t="s">
        <v>197</v>
      </c>
      <c r="D301" s="19" t="s">
        <v>168</v>
      </c>
      <c r="E301" s="67">
        <f t="shared" si="33"/>
        <v>0</v>
      </c>
      <c r="F301" s="67">
        <f t="shared" si="33"/>
        <v>0</v>
      </c>
      <c r="G301" s="67">
        <f t="shared" si="33"/>
        <v>0</v>
      </c>
      <c r="H301" s="67">
        <f t="shared" si="33"/>
        <v>0</v>
      </c>
      <c r="I301" s="92"/>
      <c r="J301" s="73"/>
    </row>
    <row r="302" spans="1:10" s="95" customFormat="1" ht="13.5" hidden="1">
      <c r="A302" s="35" t="s">
        <v>211</v>
      </c>
      <c r="B302" s="35"/>
      <c r="C302" s="35" t="s">
        <v>210</v>
      </c>
      <c r="D302" s="55" t="s">
        <v>209</v>
      </c>
      <c r="E302" s="37"/>
      <c r="F302" s="37"/>
      <c r="G302" s="37"/>
      <c r="H302" s="37"/>
      <c r="I302" s="93"/>
      <c r="J302" s="94"/>
    </row>
    <row r="303" spans="1:10" s="74" customFormat="1" ht="24" hidden="1">
      <c r="A303" s="30" t="s">
        <v>1</v>
      </c>
      <c r="B303" s="30" t="s">
        <v>1</v>
      </c>
      <c r="C303" s="30" t="s">
        <v>169</v>
      </c>
      <c r="D303" s="31" t="s">
        <v>0</v>
      </c>
      <c r="E303" s="58">
        <f>E304+E305+E307+E326</f>
        <v>766809</v>
      </c>
      <c r="F303" s="58">
        <f>F304+F305+F307+F326</f>
        <v>766809</v>
      </c>
      <c r="G303" s="58">
        <f>G304+G305+G307+G326</f>
        <v>0</v>
      </c>
      <c r="H303" s="58">
        <f>H304+H305+H307+H326</f>
        <v>766809</v>
      </c>
      <c r="I303" s="96">
        <f t="shared" ref="I303:I357" si="34">H303/E303*100-100</f>
        <v>0</v>
      </c>
      <c r="J303" s="73"/>
    </row>
    <row r="304" spans="1:10" s="74" customFormat="1" ht="25.5" hidden="1">
      <c r="A304" s="2" t="s">
        <v>2</v>
      </c>
      <c r="B304" s="2" t="s">
        <v>2</v>
      </c>
      <c r="C304" s="2" t="s">
        <v>170</v>
      </c>
      <c r="D304" s="1" t="s">
        <v>163</v>
      </c>
      <c r="E304" s="59">
        <f>64915-4094</f>
        <v>60821</v>
      </c>
      <c r="F304" s="59">
        <f>64915-4094</f>
        <v>60821</v>
      </c>
      <c r="G304" s="59"/>
      <c r="H304" s="59">
        <f>F304+G304</f>
        <v>60821</v>
      </c>
      <c r="I304" s="84">
        <f t="shared" si="34"/>
        <v>0</v>
      </c>
      <c r="J304" s="73"/>
    </row>
    <row r="305" spans="1:10" s="74" customFormat="1" hidden="1">
      <c r="A305" s="2" t="s">
        <v>4</v>
      </c>
      <c r="B305" s="2" t="s">
        <v>4</v>
      </c>
      <c r="C305" s="2" t="s">
        <v>171</v>
      </c>
      <c r="D305" s="1" t="s">
        <v>3</v>
      </c>
      <c r="E305" s="59"/>
      <c r="F305" s="59"/>
      <c r="G305" s="59"/>
      <c r="H305" s="59"/>
      <c r="I305" s="84" t="e">
        <f t="shared" si="34"/>
        <v>#DIV/0!</v>
      </c>
      <c r="J305" s="73"/>
    </row>
    <row r="306" spans="1:10" s="74" customFormat="1" ht="25.5" hidden="1">
      <c r="A306" s="4" t="s">
        <v>6</v>
      </c>
      <c r="B306" s="4" t="s">
        <v>6</v>
      </c>
      <c r="C306" s="4">
        <v>21210</v>
      </c>
      <c r="D306" s="3" t="s">
        <v>5</v>
      </c>
      <c r="E306" s="60"/>
      <c r="F306" s="60"/>
      <c r="G306" s="60"/>
      <c r="H306" s="60"/>
      <c r="I306" s="83" t="e">
        <f t="shared" si="34"/>
        <v>#DIV/0!</v>
      </c>
      <c r="J306" s="73"/>
    </row>
    <row r="307" spans="1:10" s="74" customFormat="1" hidden="1">
      <c r="A307" s="5" t="s">
        <v>8</v>
      </c>
      <c r="B307" s="5" t="s">
        <v>8</v>
      </c>
      <c r="C307" s="5" t="s">
        <v>172</v>
      </c>
      <c r="D307" s="1" t="s">
        <v>7</v>
      </c>
      <c r="E307" s="59">
        <f>E308+E315+E320</f>
        <v>14000</v>
      </c>
      <c r="F307" s="59">
        <f>F308+F315+F320</f>
        <v>14000</v>
      </c>
      <c r="G307" s="59">
        <f>G308+G315+G320</f>
        <v>0</v>
      </c>
      <c r="H307" s="59">
        <f>H308+H315+H320</f>
        <v>14000</v>
      </c>
      <c r="I307" s="84">
        <f t="shared" si="34"/>
        <v>0</v>
      </c>
      <c r="J307" s="73"/>
    </row>
    <row r="308" spans="1:10" s="74" customFormat="1" ht="24" hidden="1">
      <c r="A308" s="6" t="s">
        <v>10</v>
      </c>
      <c r="B308" s="6" t="s">
        <v>10</v>
      </c>
      <c r="C308" s="6">
        <v>18000</v>
      </c>
      <c r="D308" s="3" t="s">
        <v>9</v>
      </c>
      <c r="E308" s="61">
        <f>E309+E314</f>
        <v>14000</v>
      </c>
      <c r="F308" s="61">
        <f>F309+F314</f>
        <v>14000</v>
      </c>
      <c r="G308" s="61">
        <f>G309+G314</f>
        <v>0</v>
      </c>
      <c r="H308" s="61">
        <f>H309+H314</f>
        <v>14000</v>
      </c>
      <c r="I308" s="82">
        <f t="shared" si="34"/>
        <v>0</v>
      </c>
      <c r="J308" s="73"/>
    </row>
    <row r="309" spans="1:10" s="74" customFormat="1" hidden="1">
      <c r="A309" s="7" t="s">
        <v>12</v>
      </c>
      <c r="B309" s="7" t="s">
        <v>12</v>
      </c>
      <c r="C309" s="7">
        <v>18100</v>
      </c>
      <c r="D309" s="23" t="s">
        <v>11</v>
      </c>
      <c r="E309" s="61">
        <f>E310</f>
        <v>14000</v>
      </c>
      <c r="F309" s="61">
        <f>F310</f>
        <v>14000</v>
      </c>
      <c r="G309" s="61">
        <f>G310</f>
        <v>0</v>
      </c>
      <c r="H309" s="61">
        <f>H310</f>
        <v>14000</v>
      </c>
      <c r="I309" s="82">
        <f t="shared" si="34"/>
        <v>0</v>
      </c>
      <c r="J309" s="73"/>
    </row>
    <row r="310" spans="1:10" s="74" customFormat="1" ht="25.5" hidden="1">
      <c r="A310" s="8" t="s">
        <v>14</v>
      </c>
      <c r="B310" s="8" t="s">
        <v>14</v>
      </c>
      <c r="C310" s="8">
        <v>18130</v>
      </c>
      <c r="D310" s="3" t="s">
        <v>13</v>
      </c>
      <c r="E310" s="61">
        <f>SUM(E311:E313)</f>
        <v>14000</v>
      </c>
      <c r="F310" s="61">
        <f>SUM(F311:F313)</f>
        <v>14000</v>
      </c>
      <c r="G310" s="61">
        <f>SUM(G311:G313)</f>
        <v>0</v>
      </c>
      <c r="H310" s="61">
        <f>SUM(H311:H313)</f>
        <v>14000</v>
      </c>
      <c r="I310" s="82">
        <f t="shared" si="34"/>
        <v>0</v>
      </c>
      <c r="J310" s="73"/>
    </row>
    <row r="311" spans="1:10" s="74" customFormat="1" ht="38.25" hidden="1">
      <c r="A311" s="9" t="s">
        <v>16</v>
      </c>
      <c r="B311" s="9" t="s">
        <v>16</v>
      </c>
      <c r="C311" s="9">
        <v>18131</v>
      </c>
      <c r="D311" s="3" t="s">
        <v>15</v>
      </c>
      <c r="E311" s="60">
        <v>14000</v>
      </c>
      <c r="F311" s="60">
        <v>14000</v>
      </c>
      <c r="G311" s="60"/>
      <c r="H311" s="60">
        <f>F311+G311</f>
        <v>14000</v>
      </c>
      <c r="I311" s="83">
        <f t="shared" si="34"/>
        <v>0</v>
      </c>
      <c r="J311" s="73"/>
    </row>
    <row r="312" spans="1:10" s="74" customFormat="1" ht="25.5" hidden="1">
      <c r="A312" s="9" t="s">
        <v>18</v>
      </c>
      <c r="B312" s="9" t="s">
        <v>18</v>
      </c>
      <c r="C312" s="9">
        <v>18132</v>
      </c>
      <c r="D312" s="3" t="s">
        <v>17</v>
      </c>
      <c r="E312" s="60"/>
      <c r="F312" s="60"/>
      <c r="G312" s="60"/>
      <c r="H312" s="60"/>
      <c r="I312" s="83" t="e">
        <f t="shared" si="34"/>
        <v>#DIV/0!</v>
      </c>
      <c r="J312" s="73"/>
    </row>
    <row r="313" spans="1:10" s="74" customFormat="1" ht="25.5" hidden="1">
      <c r="A313" s="9" t="s">
        <v>20</v>
      </c>
      <c r="B313" s="9" t="s">
        <v>20</v>
      </c>
      <c r="C313" s="9">
        <v>18139</v>
      </c>
      <c r="D313" s="3" t="s">
        <v>19</v>
      </c>
      <c r="E313" s="60"/>
      <c r="F313" s="60"/>
      <c r="G313" s="60"/>
      <c r="H313" s="60"/>
      <c r="I313" s="83" t="e">
        <f t="shared" si="34"/>
        <v>#DIV/0!</v>
      </c>
      <c r="J313" s="73"/>
    </row>
    <row r="314" spans="1:10" s="74" customFormat="1" ht="25.5" hidden="1">
      <c r="A314" s="10" t="s">
        <v>22</v>
      </c>
      <c r="B314" s="10" t="s">
        <v>22</v>
      </c>
      <c r="C314" s="10" t="s">
        <v>22</v>
      </c>
      <c r="D314" s="3" t="s">
        <v>21</v>
      </c>
      <c r="E314" s="60"/>
      <c r="F314" s="60"/>
      <c r="G314" s="60"/>
      <c r="H314" s="60"/>
      <c r="I314" s="83" t="e">
        <f t="shared" si="34"/>
        <v>#DIV/0!</v>
      </c>
      <c r="J314" s="73"/>
    </row>
    <row r="315" spans="1:10" s="74" customFormat="1" ht="24" hidden="1">
      <c r="A315" s="21" t="s">
        <v>24</v>
      </c>
      <c r="B315" s="21" t="s">
        <v>24</v>
      </c>
      <c r="C315" s="21" t="s">
        <v>173</v>
      </c>
      <c r="D315" s="3" t="s">
        <v>23</v>
      </c>
      <c r="E315" s="62">
        <f>E316</f>
        <v>0</v>
      </c>
      <c r="F315" s="62">
        <f>F316</f>
        <v>0</v>
      </c>
      <c r="G315" s="62">
        <f>G316</f>
        <v>0</v>
      </c>
      <c r="H315" s="62">
        <f>H316</f>
        <v>0</v>
      </c>
      <c r="I315" s="97" t="e">
        <f t="shared" si="34"/>
        <v>#DIV/0!</v>
      </c>
      <c r="J315" s="73"/>
    </row>
    <row r="316" spans="1:10" s="74" customFormat="1" ht="25.5" hidden="1">
      <c r="A316" s="22" t="s">
        <v>26</v>
      </c>
      <c r="B316" s="22" t="s">
        <v>26</v>
      </c>
      <c r="C316" s="22" t="s">
        <v>26</v>
      </c>
      <c r="D316" s="3" t="s">
        <v>25</v>
      </c>
      <c r="E316" s="62">
        <f>SUM(E317:E319)</f>
        <v>0</v>
      </c>
      <c r="F316" s="62">
        <f>SUM(F317:F319)</f>
        <v>0</v>
      </c>
      <c r="G316" s="62">
        <f>SUM(G317:G319)</f>
        <v>0</v>
      </c>
      <c r="H316" s="62">
        <f>SUM(H317:H319)</f>
        <v>0</v>
      </c>
      <c r="I316" s="97" t="e">
        <f t="shared" si="34"/>
        <v>#DIV/0!</v>
      </c>
      <c r="J316" s="73"/>
    </row>
    <row r="317" spans="1:10" s="74" customFormat="1" ht="25.5" hidden="1">
      <c r="A317" s="4" t="s">
        <v>28</v>
      </c>
      <c r="B317" s="4" t="s">
        <v>28</v>
      </c>
      <c r="C317" s="4" t="s">
        <v>28</v>
      </c>
      <c r="D317" s="3" t="s">
        <v>27</v>
      </c>
      <c r="E317" s="60"/>
      <c r="F317" s="60"/>
      <c r="G317" s="60"/>
      <c r="H317" s="60"/>
      <c r="I317" s="83" t="e">
        <f t="shared" si="34"/>
        <v>#DIV/0!</v>
      </c>
      <c r="J317" s="73"/>
    </row>
    <row r="318" spans="1:10" s="74" customFormat="1" ht="38.25" hidden="1">
      <c r="A318" s="4" t="s">
        <v>30</v>
      </c>
      <c r="B318" s="4" t="s">
        <v>30</v>
      </c>
      <c r="C318" s="4" t="s">
        <v>30</v>
      </c>
      <c r="D318" s="3" t="s">
        <v>29</v>
      </c>
      <c r="E318" s="60"/>
      <c r="F318" s="60"/>
      <c r="G318" s="60"/>
      <c r="H318" s="60"/>
      <c r="I318" s="83" t="e">
        <f t="shared" si="34"/>
        <v>#DIV/0!</v>
      </c>
      <c r="J318" s="73"/>
    </row>
    <row r="319" spans="1:10" s="74" customFormat="1" ht="63.75" hidden="1">
      <c r="A319" s="4" t="s">
        <v>32</v>
      </c>
      <c r="B319" s="4" t="s">
        <v>32</v>
      </c>
      <c r="C319" s="4" t="s">
        <v>32</v>
      </c>
      <c r="D319" s="3" t="s">
        <v>31</v>
      </c>
      <c r="E319" s="60"/>
      <c r="F319" s="60"/>
      <c r="G319" s="60"/>
      <c r="H319" s="60"/>
      <c r="I319" s="83" t="e">
        <f t="shared" si="34"/>
        <v>#DIV/0!</v>
      </c>
      <c r="J319" s="73"/>
    </row>
    <row r="320" spans="1:10" s="74" customFormat="1" ht="38.25" hidden="1">
      <c r="A320" s="13" t="s">
        <v>33</v>
      </c>
      <c r="B320" s="13" t="s">
        <v>33</v>
      </c>
      <c r="C320" s="13" t="s">
        <v>174</v>
      </c>
      <c r="D320" s="3" t="s">
        <v>164</v>
      </c>
      <c r="E320" s="60">
        <f>E321</f>
        <v>0</v>
      </c>
      <c r="F320" s="60">
        <f>F321</f>
        <v>0</v>
      </c>
      <c r="G320" s="60">
        <f>G321</f>
        <v>0</v>
      </c>
      <c r="H320" s="60">
        <f>H321</f>
        <v>0</v>
      </c>
      <c r="I320" s="83" t="e">
        <f t="shared" si="34"/>
        <v>#DIV/0!</v>
      </c>
      <c r="J320" s="73"/>
    </row>
    <row r="321" spans="1:10" s="74" customFormat="1" ht="51" hidden="1">
      <c r="A321" s="10" t="s">
        <v>34</v>
      </c>
      <c r="B321" s="10" t="s">
        <v>34</v>
      </c>
      <c r="C321" s="10" t="s">
        <v>34</v>
      </c>
      <c r="D321" s="3" t="s">
        <v>165</v>
      </c>
      <c r="E321" s="60">
        <f>SUM(E322:E325)</f>
        <v>0</v>
      </c>
      <c r="F321" s="60">
        <f>SUM(F322:F325)</f>
        <v>0</v>
      </c>
      <c r="G321" s="60">
        <f>SUM(G322:G325)</f>
        <v>0</v>
      </c>
      <c r="H321" s="60">
        <f>SUM(H322:H325)</f>
        <v>0</v>
      </c>
      <c r="I321" s="83" t="e">
        <f t="shared" si="34"/>
        <v>#DIV/0!</v>
      </c>
      <c r="J321" s="73"/>
    </row>
    <row r="322" spans="1:10" s="74" customFormat="1" ht="63.75" hidden="1">
      <c r="A322" s="4" t="s">
        <v>35</v>
      </c>
      <c r="B322" s="4" t="s">
        <v>35</v>
      </c>
      <c r="C322" s="4" t="s">
        <v>35</v>
      </c>
      <c r="D322" s="3" t="s">
        <v>166</v>
      </c>
      <c r="E322" s="60"/>
      <c r="F322" s="60"/>
      <c r="G322" s="60"/>
      <c r="H322" s="60"/>
      <c r="I322" s="83" t="e">
        <f t="shared" si="34"/>
        <v>#DIV/0!</v>
      </c>
      <c r="J322" s="73"/>
    </row>
    <row r="323" spans="1:10" s="74" customFormat="1" ht="63.75" hidden="1">
      <c r="A323" s="4" t="s">
        <v>37</v>
      </c>
      <c r="B323" s="4" t="s">
        <v>37</v>
      </c>
      <c r="C323" s="4" t="s">
        <v>37</v>
      </c>
      <c r="D323" s="3" t="s">
        <v>36</v>
      </c>
      <c r="E323" s="60"/>
      <c r="F323" s="60"/>
      <c r="G323" s="60"/>
      <c r="H323" s="60"/>
      <c r="I323" s="83" t="e">
        <f t="shared" si="34"/>
        <v>#DIV/0!</v>
      </c>
      <c r="J323" s="73"/>
    </row>
    <row r="324" spans="1:10" s="74" customFormat="1" ht="102" hidden="1">
      <c r="A324" s="4" t="s">
        <v>39</v>
      </c>
      <c r="B324" s="4" t="s">
        <v>39</v>
      </c>
      <c r="C324" s="4" t="s">
        <v>39</v>
      </c>
      <c r="D324" s="3" t="s">
        <v>38</v>
      </c>
      <c r="E324" s="60"/>
      <c r="F324" s="60"/>
      <c r="G324" s="60"/>
      <c r="H324" s="60"/>
      <c r="I324" s="83" t="e">
        <f t="shared" si="34"/>
        <v>#DIV/0!</v>
      </c>
      <c r="J324" s="73"/>
    </row>
    <row r="325" spans="1:10" s="74" customFormat="1" ht="102" hidden="1">
      <c r="A325" s="4" t="s">
        <v>41</v>
      </c>
      <c r="B325" s="4" t="s">
        <v>41</v>
      </c>
      <c r="C325" s="4" t="s">
        <v>41</v>
      </c>
      <c r="D325" s="3" t="s">
        <v>40</v>
      </c>
      <c r="E325" s="60"/>
      <c r="F325" s="60"/>
      <c r="G325" s="60"/>
      <c r="H325" s="60"/>
      <c r="I325" s="83" t="e">
        <f t="shared" si="34"/>
        <v>#DIV/0!</v>
      </c>
      <c r="J325" s="73"/>
    </row>
    <row r="326" spans="1:10" s="74" customFormat="1" hidden="1">
      <c r="A326" s="12" t="s">
        <v>43</v>
      </c>
      <c r="B326" s="12" t="s">
        <v>43</v>
      </c>
      <c r="C326" s="12" t="s">
        <v>175</v>
      </c>
      <c r="D326" s="11" t="s">
        <v>42</v>
      </c>
      <c r="E326" s="63">
        <f>E327+E328</f>
        <v>691988</v>
      </c>
      <c r="F326" s="63">
        <f>F327+F328</f>
        <v>691988</v>
      </c>
      <c r="G326" s="63">
        <f>G327+G328</f>
        <v>0</v>
      </c>
      <c r="H326" s="63">
        <f>H327+H328</f>
        <v>691988</v>
      </c>
      <c r="I326" s="98">
        <f t="shared" si="34"/>
        <v>0</v>
      </c>
      <c r="J326" s="73"/>
    </row>
    <row r="327" spans="1:10" s="74" customFormat="1" ht="25.5" hidden="1">
      <c r="A327" s="13" t="s">
        <v>45</v>
      </c>
      <c r="B327" s="13" t="s">
        <v>45</v>
      </c>
      <c r="C327" s="10" t="s">
        <v>45</v>
      </c>
      <c r="D327" s="3" t="s">
        <v>44</v>
      </c>
      <c r="E327" s="60">
        <f>673114+13015+5859</f>
        <v>691988</v>
      </c>
      <c r="F327" s="60">
        <f>673114+13015+5859</f>
        <v>691988</v>
      </c>
      <c r="G327" s="60"/>
      <c r="H327" s="60">
        <f>F327+G327</f>
        <v>691988</v>
      </c>
      <c r="I327" s="83">
        <f t="shared" si="34"/>
        <v>0</v>
      </c>
      <c r="J327" s="73"/>
    </row>
    <row r="328" spans="1:10" s="74" customFormat="1" ht="25.5" hidden="1">
      <c r="A328" s="13" t="s">
        <v>47</v>
      </c>
      <c r="B328" s="13" t="s">
        <v>47</v>
      </c>
      <c r="C328" s="10" t="s">
        <v>47</v>
      </c>
      <c r="D328" s="3" t="s">
        <v>46</v>
      </c>
      <c r="E328" s="60"/>
      <c r="F328" s="60"/>
      <c r="G328" s="60"/>
      <c r="H328" s="60"/>
      <c r="I328" s="83" t="e">
        <f t="shared" si="34"/>
        <v>#DIV/0!</v>
      </c>
      <c r="J328" s="73"/>
    </row>
    <row r="329" spans="1:10" s="74" customFormat="1" hidden="1">
      <c r="A329" s="14" t="s">
        <v>49</v>
      </c>
      <c r="B329" s="14" t="s">
        <v>49</v>
      </c>
      <c r="C329" s="14" t="s">
        <v>176</v>
      </c>
      <c r="D329" s="24" t="s">
        <v>48</v>
      </c>
      <c r="E329" s="64">
        <f>E330+E356</f>
        <v>766809</v>
      </c>
      <c r="F329" s="64">
        <f>F330+F356</f>
        <v>766809</v>
      </c>
      <c r="G329" s="64">
        <f>G330+G356</f>
        <v>0</v>
      </c>
      <c r="H329" s="64">
        <f>H330+H356</f>
        <v>766809</v>
      </c>
      <c r="I329" s="99">
        <f t="shared" si="34"/>
        <v>0</v>
      </c>
      <c r="J329" s="73"/>
    </row>
    <row r="330" spans="1:10" s="74" customFormat="1" ht="24" hidden="1">
      <c r="A330" s="2" t="s">
        <v>51</v>
      </c>
      <c r="B330" s="2" t="s">
        <v>51</v>
      </c>
      <c r="C330" s="2" t="s">
        <v>177</v>
      </c>
      <c r="D330" s="11" t="s">
        <v>50</v>
      </c>
      <c r="E330" s="59">
        <f>E331+E334+E335+E338+E341</f>
        <v>752580</v>
      </c>
      <c r="F330" s="59">
        <f>F331+F334+F335+F338+F341</f>
        <v>752580</v>
      </c>
      <c r="G330" s="59">
        <f>G331+G334+G335+G338+G341</f>
        <v>0</v>
      </c>
      <c r="H330" s="59">
        <f>H331+H334+H335+H338+H341</f>
        <v>752580</v>
      </c>
      <c r="I330" s="84">
        <f t="shared" si="34"/>
        <v>0</v>
      </c>
      <c r="J330" s="73"/>
    </row>
    <row r="331" spans="1:10" s="101" customFormat="1" hidden="1">
      <c r="A331" s="2" t="s">
        <v>53</v>
      </c>
      <c r="B331" s="2" t="s">
        <v>53</v>
      </c>
      <c r="C331" s="2" t="s">
        <v>178</v>
      </c>
      <c r="D331" s="11" t="s">
        <v>52</v>
      </c>
      <c r="E331" s="59">
        <f>E332+E333</f>
        <v>752580</v>
      </c>
      <c r="F331" s="59">
        <f>F332+F333</f>
        <v>752580</v>
      </c>
      <c r="G331" s="59">
        <f>G332+G333</f>
        <v>0</v>
      </c>
      <c r="H331" s="59">
        <f>H332+H333</f>
        <v>752580</v>
      </c>
      <c r="I331" s="84">
        <f t="shared" si="34"/>
        <v>0</v>
      </c>
      <c r="J331" s="100"/>
    </row>
    <row r="332" spans="1:10" s="74" customFormat="1" hidden="1">
      <c r="A332" s="15" t="s">
        <v>55</v>
      </c>
      <c r="B332" s="15" t="s">
        <v>55</v>
      </c>
      <c r="C332" s="15">
        <v>1000</v>
      </c>
      <c r="D332" s="3" t="s">
        <v>54</v>
      </c>
      <c r="E332" s="61">
        <f>603614+13015</f>
        <v>616629</v>
      </c>
      <c r="F332" s="61">
        <f>603614+13015</f>
        <v>616629</v>
      </c>
      <c r="G332" s="61"/>
      <c r="H332" s="60">
        <f t="shared" ref="H332:H333" si="35">F332+G332</f>
        <v>616629</v>
      </c>
      <c r="I332" s="82">
        <f t="shared" si="34"/>
        <v>0</v>
      </c>
      <c r="J332" s="73"/>
    </row>
    <row r="333" spans="1:10" s="74" customFormat="1" hidden="1">
      <c r="A333" s="15" t="s">
        <v>57</v>
      </c>
      <c r="B333" s="15" t="s">
        <v>57</v>
      </c>
      <c r="C333" s="15">
        <v>2000</v>
      </c>
      <c r="D333" s="3" t="s">
        <v>56</v>
      </c>
      <c r="E333" s="61">
        <f>134186-4094+5859</f>
        <v>135951</v>
      </c>
      <c r="F333" s="61">
        <f>134186-4094+5859</f>
        <v>135951</v>
      </c>
      <c r="G333" s="61"/>
      <c r="H333" s="60">
        <f t="shared" si="35"/>
        <v>135951</v>
      </c>
      <c r="I333" s="82">
        <f t="shared" si="34"/>
        <v>0</v>
      </c>
      <c r="J333" s="73"/>
    </row>
    <row r="334" spans="1:10" s="101" customFormat="1" hidden="1">
      <c r="A334" s="2" t="s">
        <v>59</v>
      </c>
      <c r="B334" s="2" t="s">
        <v>59</v>
      </c>
      <c r="C334" s="2">
        <v>4000</v>
      </c>
      <c r="D334" s="11" t="s">
        <v>58</v>
      </c>
      <c r="E334" s="59"/>
      <c r="F334" s="59"/>
      <c r="G334" s="59"/>
      <c r="H334" s="59"/>
      <c r="I334" s="84" t="e">
        <f t="shared" si="34"/>
        <v>#DIV/0!</v>
      </c>
      <c r="J334" s="100"/>
    </row>
    <row r="335" spans="1:10" s="101" customFormat="1" hidden="1">
      <c r="A335" s="2" t="s">
        <v>61</v>
      </c>
      <c r="B335" s="2" t="s">
        <v>61</v>
      </c>
      <c r="C335" s="2" t="s">
        <v>179</v>
      </c>
      <c r="D335" s="11" t="s">
        <v>60</v>
      </c>
      <c r="E335" s="59">
        <f>E336+E337</f>
        <v>0</v>
      </c>
      <c r="F335" s="59">
        <f>F336+F337</f>
        <v>0</v>
      </c>
      <c r="G335" s="59">
        <f>G336+G337</f>
        <v>0</v>
      </c>
      <c r="H335" s="59">
        <f>H336+H337</f>
        <v>0</v>
      </c>
      <c r="I335" s="84" t="e">
        <f t="shared" si="34"/>
        <v>#DIV/0!</v>
      </c>
      <c r="J335" s="100"/>
    </row>
    <row r="336" spans="1:10" s="74" customFormat="1" hidden="1">
      <c r="A336" s="15" t="s">
        <v>63</v>
      </c>
      <c r="B336" s="15" t="s">
        <v>63</v>
      </c>
      <c r="C336" s="15">
        <v>3000</v>
      </c>
      <c r="D336" s="3" t="s">
        <v>62</v>
      </c>
      <c r="E336" s="60"/>
      <c r="F336" s="60"/>
      <c r="G336" s="60"/>
      <c r="H336" s="60"/>
      <c r="I336" s="83" t="e">
        <f t="shared" si="34"/>
        <v>#DIV/0!</v>
      </c>
      <c r="J336" s="73"/>
    </row>
    <row r="337" spans="1:10" s="74" customFormat="1" hidden="1">
      <c r="A337" s="15" t="s">
        <v>65</v>
      </c>
      <c r="B337" s="15" t="s">
        <v>65</v>
      </c>
      <c r="C337" s="15">
        <v>6000</v>
      </c>
      <c r="D337" s="3" t="s">
        <v>64</v>
      </c>
      <c r="E337" s="60"/>
      <c r="F337" s="60"/>
      <c r="G337" s="60"/>
      <c r="H337" s="60"/>
      <c r="I337" s="83" t="e">
        <f t="shared" si="34"/>
        <v>#DIV/0!</v>
      </c>
      <c r="J337" s="73"/>
    </row>
    <row r="338" spans="1:10" s="101" customFormat="1" ht="25.5" hidden="1">
      <c r="A338" s="2" t="s">
        <v>67</v>
      </c>
      <c r="B338" s="2" t="s">
        <v>67</v>
      </c>
      <c r="C338" s="2" t="s">
        <v>180</v>
      </c>
      <c r="D338" s="11" t="s">
        <v>66</v>
      </c>
      <c r="E338" s="59">
        <f>E339+E340</f>
        <v>0</v>
      </c>
      <c r="F338" s="59">
        <f>F339+F340</f>
        <v>0</v>
      </c>
      <c r="G338" s="59">
        <f>G339+G340</f>
        <v>0</v>
      </c>
      <c r="H338" s="59">
        <f>H339+H340</f>
        <v>0</v>
      </c>
      <c r="I338" s="84" t="e">
        <f t="shared" si="34"/>
        <v>#DIV/0!</v>
      </c>
      <c r="J338" s="100"/>
    </row>
    <row r="339" spans="1:10" s="74" customFormat="1" hidden="1">
      <c r="A339" s="7" t="s">
        <v>69</v>
      </c>
      <c r="B339" s="7" t="s">
        <v>69</v>
      </c>
      <c r="C339" s="7">
        <v>7600</v>
      </c>
      <c r="D339" s="3" t="s">
        <v>68</v>
      </c>
      <c r="E339" s="60"/>
      <c r="F339" s="60"/>
      <c r="G339" s="60"/>
      <c r="H339" s="60"/>
      <c r="I339" s="83" t="e">
        <f t="shared" si="34"/>
        <v>#DIV/0!</v>
      </c>
      <c r="J339" s="73"/>
    </row>
    <row r="340" spans="1:10" s="74" customFormat="1" hidden="1">
      <c r="A340" s="7" t="s">
        <v>71</v>
      </c>
      <c r="B340" s="7" t="s">
        <v>71</v>
      </c>
      <c r="C340" s="7">
        <v>7700</v>
      </c>
      <c r="D340" s="3" t="s">
        <v>70</v>
      </c>
      <c r="E340" s="60"/>
      <c r="F340" s="60"/>
      <c r="G340" s="60"/>
      <c r="H340" s="60"/>
      <c r="I340" s="83" t="e">
        <f t="shared" si="34"/>
        <v>#DIV/0!</v>
      </c>
      <c r="J340" s="73"/>
    </row>
    <row r="341" spans="1:10" s="101" customFormat="1" hidden="1">
      <c r="A341" s="2" t="s">
        <v>73</v>
      </c>
      <c r="B341" s="2" t="s">
        <v>73</v>
      </c>
      <c r="C341" s="2" t="s">
        <v>181</v>
      </c>
      <c r="D341" s="11" t="s">
        <v>72</v>
      </c>
      <c r="E341" s="59">
        <f>E342+E348+E352+E355</f>
        <v>0</v>
      </c>
      <c r="F341" s="59">
        <f>F342+F348+F352+F355</f>
        <v>0</v>
      </c>
      <c r="G341" s="59">
        <f>G342+G348+G352+G355</f>
        <v>0</v>
      </c>
      <c r="H341" s="59">
        <f>H342+H348+H352+H355</f>
        <v>0</v>
      </c>
      <c r="I341" s="84" t="e">
        <f t="shared" si="34"/>
        <v>#DIV/0!</v>
      </c>
      <c r="J341" s="100"/>
    </row>
    <row r="342" spans="1:10" s="74" customFormat="1" hidden="1">
      <c r="A342" s="7" t="s">
        <v>75</v>
      </c>
      <c r="B342" s="7" t="s">
        <v>75</v>
      </c>
      <c r="C342" s="7">
        <v>7100</v>
      </c>
      <c r="D342" s="3" t="s">
        <v>74</v>
      </c>
      <c r="E342" s="61">
        <f>E343+E344</f>
        <v>0</v>
      </c>
      <c r="F342" s="61">
        <f>F343+F344</f>
        <v>0</v>
      </c>
      <c r="G342" s="61">
        <f>G343+G344</f>
        <v>0</v>
      </c>
      <c r="H342" s="61">
        <f>H343+H344</f>
        <v>0</v>
      </c>
      <c r="I342" s="82" t="e">
        <f t="shared" si="34"/>
        <v>#DIV/0!</v>
      </c>
      <c r="J342" s="73"/>
    </row>
    <row r="343" spans="1:10" s="74" customFormat="1" ht="25.5" hidden="1">
      <c r="A343" s="8" t="s">
        <v>77</v>
      </c>
      <c r="B343" s="8" t="s">
        <v>77</v>
      </c>
      <c r="C343" s="8" t="s">
        <v>182</v>
      </c>
      <c r="D343" s="3" t="s">
        <v>76</v>
      </c>
      <c r="E343" s="60"/>
      <c r="F343" s="60"/>
      <c r="G343" s="60"/>
      <c r="H343" s="60"/>
      <c r="I343" s="83" t="e">
        <f t="shared" si="34"/>
        <v>#DIV/0!</v>
      </c>
      <c r="J343" s="73"/>
    </row>
    <row r="344" spans="1:10" s="74" customFormat="1" ht="25.5" hidden="1">
      <c r="A344" s="8" t="s">
        <v>79</v>
      </c>
      <c r="B344" s="8" t="s">
        <v>79</v>
      </c>
      <c r="C344" s="8">
        <v>7130</v>
      </c>
      <c r="D344" s="3" t="s">
        <v>78</v>
      </c>
      <c r="E344" s="61">
        <f>SUM(E345:E347)</f>
        <v>0</v>
      </c>
      <c r="F344" s="61">
        <f>SUM(F345:F347)</f>
        <v>0</v>
      </c>
      <c r="G344" s="61">
        <f>SUM(G345:G347)</f>
        <v>0</v>
      </c>
      <c r="H344" s="61">
        <f>SUM(H345:H347)</f>
        <v>0</v>
      </c>
      <c r="I344" s="82" t="e">
        <f t="shared" si="34"/>
        <v>#DIV/0!</v>
      </c>
      <c r="J344" s="73"/>
    </row>
    <row r="345" spans="1:10" s="74" customFormat="1" ht="38.25" hidden="1">
      <c r="A345" s="9" t="s">
        <v>81</v>
      </c>
      <c r="B345" s="9" t="s">
        <v>81</v>
      </c>
      <c r="C345" s="9">
        <v>7131</v>
      </c>
      <c r="D345" s="3" t="s">
        <v>80</v>
      </c>
      <c r="E345" s="60"/>
      <c r="F345" s="60"/>
      <c r="G345" s="60"/>
      <c r="H345" s="60"/>
      <c r="I345" s="83" t="e">
        <f t="shared" si="34"/>
        <v>#DIV/0!</v>
      </c>
      <c r="J345" s="73"/>
    </row>
    <row r="346" spans="1:10" s="74" customFormat="1" ht="38.25" hidden="1">
      <c r="A346" s="9" t="s">
        <v>83</v>
      </c>
      <c r="B346" s="9" t="s">
        <v>83</v>
      </c>
      <c r="C346" s="9">
        <v>7132</v>
      </c>
      <c r="D346" s="3" t="s">
        <v>82</v>
      </c>
      <c r="E346" s="60"/>
      <c r="F346" s="60"/>
      <c r="G346" s="60"/>
      <c r="H346" s="60"/>
      <c r="I346" s="83" t="e">
        <f t="shared" si="34"/>
        <v>#DIV/0!</v>
      </c>
      <c r="J346" s="73"/>
    </row>
    <row r="347" spans="1:10" s="74" customFormat="1" ht="38.25" hidden="1">
      <c r="A347" s="9" t="s">
        <v>85</v>
      </c>
      <c r="B347" s="9" t="s">
        <v>85</v>
      </c>
      <c r="C347" s="9" t="s">
        <v>85</v>
      </c>
      <c r="D347" s="3" t="s">
        <v>84</v>
      </c>
      <c r="E347" s="60"/>
      <c r="F347" s="60"/>
      <c r="G347" s="60"/>
      <c r="H347" s="60"/>
      <c r="I347" s="83" t="e">
        <f t="shared" si="34"/>
        <v>#DIV/0!</v>
      </c>
      <c r="J347" s="73"/>
    </row>
    <row r="348" spans="1:10" s="74" customFormat="1" ht="25.5" hidden="1">
      <c r="A348" s="7" t="s">
        <v>87</v>
      </c>
      <c r="B348" s="7" t="s">
        <v>87</v>
      </c>
      <c r="C348" s="7" t="s">
        <v>87</v>
      </c>
      <c r="D348" s="3" t="s">
        <v>86</v>
      </c>
      <c r="E348" s="61">
        <f>SUM(E349:E351)</f>
        <v>0</v>
      </c>
      <c r="F348" s="61">
        <f>SUM(F349:F351)</f>
        <v>0</v>
      </c>
      <c r="G348" s="61">
        <f>SUM(G349:G351)</f>
        <v>0</v>
      </c>
      <c r="H348" s="61">
        <f>SUM(H349:H351)</f>
        <v>0</v>
      </c>
      <c r="I348" s="82" t="e">
        <f t="shared" si="34"/>
        <v>#DIV/0!</v>
      </c>
      <c r="J348" s="73"/>
    </row>
    <row r="349" spans="1:10" s="74" customFormat="1" ht="25.5" hidden="1">
      <c r="A349" s="8" t="s">
        <v>89</v>
      </c>
      <c r="B349" s="8" t="s">
        <v>89</v>
      </c>
      <c r="C349" s="8" t="s">
        <v>89</v>
      </c>
      <c r="D349" s="3" t="s">
        <v>88</v>
      </c>
      <c r="E349" s="60"/>
      <c r="F349" s="60"/>
      <c r="G349" s="60"/>
      <c r="H349" s="60"/>
      <c r="I349" s="83" t="e">
        <f t="shared" si="34"/>
        <v>#DIV/0!</v>
      </c>
      <c r="J349" s="73"/>
    </row>
    <row r="350" spans="1:10" s="74" customFormat="1" ht="51" hidden="1">
      <c r="A350" s="8" t="s">
        <v>91</v>
      </c>
      <c r="B350" s="8" t="s">
        <v>91</v>
      </c>
      <c r="C350" s="8" t="s">
        <v>91</v>
      </c>
      <c r="D350" s="3" t="s">
        <v>90</v>
      </c>
      <c r="E350" s="60"/>
      <c r="F350" s="60"/>
      <c r="G350" s="60"/>
      <c r="H350" s="60"/>
      <c r="I350" s="83" t="e">
        <f t="shared" si="34"/>
        <v>#DIV/0!</v>
      </c>
      <c r="J350" s="73"/>
    </row>
    <row r="351" spans="1:10" s="74" customFormat="1" ht="51" hidden="1">
      <c r="A351" s="8" t="s">
        <v>93</v>
      </c>
      <c r="B351" s="8" t="s">
        <v>93</v>
      </c>
      <c r="C351" s="8" t="s">
        <v>93</v>
      </c>
      <c r="D351" s="3" t="s">
        <v>92</v>
      </c>
      <c r="E351" s="60"/>
      <c r="F351" s="60"/>
      <c r="G351" s="60"/>
      <c r="H351" s="60"/>
      <c r="I351" s="83" t="e">
        <f t="shared" si="34"/>
        <v>#DIV/0!</v>
      </c>
      <c r="J351" s="73"/>
    </row>
    <row r="352" spans="1:10" s="74" customFormat="1" ht="25.5" hidden="1">
      <c r="A352" s="7" t="s">
        <v>95</v>
      </c>
      <c r="B352" s="7" t="s">
        <v>95</v>
      </c>
      <c r="C352" s="7" t="s">
        <v>95</v>
      </c>
      <c r="D352" s="3" t="s">
        <v>94</v>
      </c>
      <c r="E352" s="61">
        <f>SUM(E353:E354)</f>
        <v>0</v>
      </c>
      <c r="F352" s="61">
        <f>SUM(F353:F354)</f>
        <v>0</v>
      </c>
      <c r="G352" s="61">
        <f>SUM(G353:G354)</f>
        <v>0</v>
      </c>
      <c r="H352" s="61">
        <f>SUM(H353:H354)</f>
        <v>0</v>
      </c>
      <c r="I352" s="82" t="e">
        <f t="shared" si="34"/>
        <v>#DIV/0!</v>
      </c>
      <c r="J352" s="73"/>
    </row>
    <row r="353" spans="1:10" s="74" customFormat="1" ht="25.5" hidden="1">
      <c r="A353" s="8" t="s">
        <v>97</v>
      </c>
      <c r="B353" s="8" t="s">
        <v>97</v>
      </c>
      <c r="C353" s="8" t="s">
        <v>97</v>
      </c>
      <c r="D353" s="3" t="s">
        <v>96</v>
      </c>
      <c r="E353" s="60"/>
      <c r="F353" s="60"/>
      <c r="G353" s="60"/>
      <c r="H353" s="60"/>
      <c r="I353" s="83" t="e">
        <f t="shared" si="34"/>
        <v>#DIV/0!</v>
      </c>
      <c r="J353" s="73"/>
    </row>
    <row r="354" spans="1:10" s="74" customFormat="1" ht="51" hidden="1">
      <c r="A354" s="8" t="s">
        <v>99</v>
      </c>
      <c r="B354" s="8" t="s">
        <v>99</v>
      </c>
      <c r="C354" s="8" t="s">
        <v>99</v>
      </c>
      <c r="D354" s="3" t="s">
        <v>98</v>
      </c>
      <c r="E354" s="60"/>
      <c r="F354" s="60"/>
      <c r="G354" s="60"/>
      <c r="H354" s="60"/>
      <c r="I354" s="83" t="e">
        <f t="shared" si="34"/>
        <v>#DIV/0!</v>
      </c>
      <c r="J354" s="73"/>
    </row>
    <row r="355" spans="1:10" s="74" customFormat="1" ht="25.5" hidden="1">
      <c r="A355" s="7" t="s">
        <v>101</v>
      </c>
      <c r="B355" s="7" t="s">
        <v>101</v>
      </c>
      <c r="C355" s="7" t="s">
        <v>101</v>
      </c>
      <c r="D355" s="3" t="s">
        <v>100</v>
      </c>
      <c r="E355" s="60"/>
      <c r="F355" s="60"/>
      <c r="G355" s="60"/>
      <c r="H355" s="60"/>
      <c r="I355" s="83" t="e">
        <f t="shared" si="34"/>
        <v>#DIV/0!</v>
      </c>
      <c r="J355" s="73"/>
    </row>
    <row r="356" spans="1:10" s="74" customFormat="1" hidden="1">
      <c r="A356" s="2" t="s">
        <v>103</v>
      </c>
      <c r="B356" s="2" t="s">
        <v>103</v>
      </c>
      <c r="C356" s="2" t="s">
        <v>183</v>
      </c>
      <c r="D356" s="11" t="s">
        <v>102</v>
      </c>
      <c r="E356" s="59">
        <f>E357+E358</f>
        <v>14229</v>
      </c>
      <c r="F356" s="59">
        <f>F357+F358</f>
        <v>14229</v>
      </c>
      <c r="G356" s="59">
        <f>G357+G358</f>
        <v>0</v>
      </c>
      <c r="H356" s="59">
        <f>H357+H358</f>
        <v>14229</v>
      </c>
      <c r="I356" s="84">
        <f t="shared" si="34"/>
        <v>0</v>
      </c>
      <c r="J356" s="73"/>
    </row>
    <row r="357" spans="1:10" s="74" customFormat="1" hidden="1">
      <c r="A357" s="6" t="s">
        <v>105</v>
      </c>
      <c r="B357" s="6" t="s">
        <v>105</v>
      </c>
      <c r="C357" s="6">
        <v>5000</v>
      </c>
      <c r="D357" s="3" t="s">
        <v>104</v>
      </c>
      <c r="E357" s="60">
        <v>14229</v>
      </c>
      <c r="F357" s="60">
        <v>14229</v>
      </c>
      <c r="G357" s="60"/>
      <c r="H357" s="60">
        <f>F357+G357</f>
        <v>14229</v>
      </c>
      <c r="I357" s="83">
        <f t="shared" si="34"/>
        <v>0</v>
      </c>
      <c r="J357" s="73"/>
    </row>
    <row r="358" spans="1:10" s="74" customFormat="1" hidden="1">
      <c r="A358" s="6" t="s">
        <v>107</v>
      </c>
      <c r="B358" s="6" t="s">
        <v>107</v>
      </c>
      <c r="C358" s="6" t="s">
        <v>184</v>
      </c>
      <c r="D358" s="3" t="s">
        <v>106</v>
      </c>
      <c r="E358" s="61">
        <f>E359+E366+E370+E373</f>
        <v>0</v>
      </c>
      <c r="F358" s="61">
        <f>F359+F366+F370+F373</f>
        <v>0</v>
      </c>
      <c r="G358" s="61">
        <f>G359+G366+G370+G373</f>
        <v>0</v>
      </c>
      <c r="H358" s="61">
        <f>H359+H366+H370+H373</f>
        <v>0</v>
      </c>
      <c r="I358" s="82"/>
      <c r="J358" s="73"/>
    </row>
    <row r="359" spans="1:10" s="74" customFormat="1" hidden="1">
      <c r="A359" s="7" t="s">
        <v>109</v>
      </c>
      <c r="B359" s="7" t="s">
        <v>109</v>
      </c>
      <c r="C359" s="7" t="s">
        <v>109</v>
      </c>
      <c r="D359" s="3" t="s">
        <v>108</v>
      </c>
      <c r="E359" s="61">
        <f>SUM(E360:E362)</f>
        <v>0</v>
      </c>
      <c r="F359" s="61">
        <f>SUM(F360:F362)</f>
        <v>0</v>
      </c>
      <c r="G359" s="61">
        <f>SUM(G360:G362)</f>
        <v>0</v>
      </c>
      <c r="H359" s="61">
        <f>SUM(H360:H362)</f>
        <v>0</v>
      </c>
      <c r="I359" s="82"/>
      <c r="J359" s="73"/>
    </row>
    <row r="360" spans="1:10" s="74" customFormat="1" ht="25.5" hidden="1">
      <c r="A360" s="4" t="s">
        <v>111</v>
      </c>
      <c r="B360" s="4" t="s">
        <v>111</v>
      </c>
      <c r="C360" s="4" t="s">
        <v>111</v>
      </c>
      <c r="D360" s="3" t="s">
        <v>110</v>
      </c>
      <c r="E360" s="60"/>
      <c r="F360" s="60"/>
      <c r="G360" s="60"/>
      <c r="H360" s="60"/>
      <c r="I360" s="83"/>
      <c r="J360" s="73"/>
    </row>
    <row r="361" spans="1:10" s="74" customFormat="1" ht="25.5" hidden="1">
      <c r="A361" s="4" t="s">
        <v>113</v>
      </c>
      <c r="B361" s="4" t="s">
        <v>113</v>
      </c>
      <c r="C361" s="4" t="s">
        <v>113</v>
      </c>
      <c r="D361" s="3" t="s">
        <v>112</v>
      </c>
      <c r="E361" s="60"/>
      <c r="F361" s="60"/>
      <c r="G361" s="60"/>
      <c r="H361" s="60"/>
      <c r="I361" s="83"/>
      <c r="J361" s="73"/>
    </row>
    <row r="362" spans="1:10" s="74" customFormat="1" ht="25.5" hidden="1">
      <c r="A362" s="4" t="s">
        <v>115</v>
      </c>
      <c r="B362" s="4" t="s">
        <v>115</v>
      </c>
      <c r="C362" s="4" t="s">
        <v>115</v>
      </c>
      <c r="D362" s="3" t="s">
        <v>114</v>
      </c>
      <c r="E362" s="60">
        <f>SUM(E363:E365)</f>
        <v>0</v>
      </c>
      <c r="F362" s="60">
        <f>SUM(F363:F365)</f>
        <v>0</v>
      </c>
      <c r="G362" s="60">
        <f>SUM(G363:G365)</f>
        <v>0</v>
      </c>
      <c r="H362" s="60">
        <f>SUM(H363:H365)</f>
        <v>0</v>
      </c>
      <c r="I362" s="83"/>
      <c r="J362" s="73"/>
    </row>
    <row r="363" spans="1:10" s="74" customFormat="1" ht="38.25" hidden="1">
      <c r="A363" s="16" t="s">
        <v>117</v>
      </c>
      <c r="B363" s="16" t="s">
        <v>117</v>
      </c>
      <c r="C363" s="16" t="s">
        <v>117</v>
      </c>
      <c r="D363" s="3" t="s">
        <v>116</v>
      </c>
      <c r="E363" s="60"/>
      <c r="F363" s="60"/>
      <c r="G363" s="60"/>
      <c r="H363" s="60"/>
      <c r="I363" s="83"/>
      <c r="J363" s="73"/>
    </row>
    <row r="364" spans="1:10" s="74" customFormat="1" ht="38.25" hidden="1">
      <c r="A364" s="16" t="s">
        <v>119</v>
      </c>
      <c r="B364" s="16" t="s">
        <v>119</v>
      </c>
      <c r="C364" s="16" t="s">
        <v>119</v>
      </c>
      <c r="D364" s="3" t="s">
        <v>118</v>
      </c>
      <c r="E364" s="60"/>
      <c r="F364" s="60"/>
      <c r="G364" s="60"/>
      <c r="H364" s="60"/>
      <c r="I364" s="83"/>
      <c r="J364" s="73"/>
    </row>
    <row r="365" spans="1:10" s="74" customFormat="1" ht="25.5" hidden="1">
      <c r="A365" s="16" t="s">
        <v>121</v>
      </c>
      <c r="B365" s="16" t="s">
        <v>121</v>
      </c>
      <c r="C365" s="16" t="s">
        <v>121</v>
      </c>
      <c r="D365" s="3" t="s">
        <v>120</v>
      </c>
      <c r="E365" s="60"/>
      <c r="F365" s="60"/>
      <c r="G365" s="60"/>
      <c r="H365" s="60"/>
      <c r="I365" s="83"/>
      <c r="J365" s="73"/>
    </row>
    <row r="366" spans="1:10" s="74" customFormat="1" ht="25.5" hidden="1">
      <c r="A366" s="10" t="s">
        <v>123</v>
      </c>
      <c r="B366" s="10" t="s">
        <v>123</v>
      </c>
      <c r="C366" s="10" t="s">
        <v>123</v>
      </c>
      <c r="D366" s="3" t="s">
        <v>122</v>
      </c>
      <c r="E366" s="60">
        <f>SUM(E367:E369)</f>
        <v>0</v>
      </c>
      <c r="F366" s="60">
        <f>SUM(F367:F369)</f>
        <v>0</v>
      </c>
      <c r="G366" s="60">
        <f>SUM(G367:G369)</f>
        <v>0</v>
      </c>
      <c r="H366" s="60">
        <f>SUM(H367:H369)</f>
        <v>0</v>
      </c>
      <c r="I366" s="83"/>
      <c r="J366" s="73"/>
    </row>
    <row r="367" spans="1:10" s="74" customFormat="1" ht="25.5" hidden="1">
      <c r="A367" s="4" t="s">
        <v>125</v>
      </c>
      <c r="B367" s="4" t="s">
        <v>125</v>
      </c>
      <c r="C367" s="4" t="s">
        <v>125</v>
      </c>
      <c r="D367" s="3" t="s">
        <v>124</v>
      </c>
      <c r="E367" s="60"/>
      <c r="F367" s="60"/>
      <c r="G367" s="60"/>
      <c r="H367" s="60"/>
      <c r="I367" s="83"/>
      <c r="J367" s="73"/>
    </row>
    <row r="368" spans="1:10" s="74" customFormat="1" ht="51" hidden="1">
      <c r="A368" s="4" t="s">
        <v>127</v>
      </c>
      <c r="B368" s="4" t="s">
        <v>127</v>
      </c>
      <c r="C368" s="4" t="s">
        <v>127</v>
      </c>
      <c r="D368" s="3" t="s">
        <v>126</v>
      </c>
      <c r="E368" s="60"/>
      <c r="F368" s="60"/>
      <c r="G368" s="60"/>
      <c r="H368" s="60"/>
      <c r="I368" s="83"/>
      <c r="J368" s="73"/>
    </row>
    <row r="369" spans="1:10" s="74" customFormat="1" ht="51" hidden="1" customHeight="1">
      <c r="A369" s="4" t="s">
        <v>129</v>
      </c>
      <c r="B369" s="4" t="s">
        <v>129</v>
      </c>
      <c r="C369" s="4" t="s">
        <v>129</v>
      </c>
      <c r="D369" s="3" t="s">
        <v>128</v>
      </c>
      <c r="E369" s="60"/>
      <c r="F369" s="60"/>
      <c r="G369" s="60"/>
      <c r="H369" s="60"/>
      <c r="I369" s="83"/>
      <c r="J369" s="73"/>
    </row>
    <row r="370" spans="1:10" s="74" customFormat="1" ht="25.5" hidden="1">
      <c r="A370" s="10" t="s">
        <v>131</v>
      </c>
      <c r="B370" s="10" t="s">
        <v>131</v>
      </c>
      <c r="C370" s="10" t="s">
        <v>131</v>
      </c>
      <c r="D370" s="3" t="s">
        <v>130</v>
      </c>
      <c r="E370" s="60">
        <f>SUM(E371:E372)</f>
        <v>0</v>
      </c>
      <c r="F370" s="60">
        <f>SUM(F371:F372)</f>
        <v>0</v>
      </c>
      <c r="G370" s="60">
        <f>SUM(G371:G372)</f>
        <v>0</v>
      </c>
      <c r="H370" s="60">
        <f>SUM(H371:H372)</f>
        <v>0</v>
      </c>
      <c r="I370" s="83"/>
      <c r="J370" s="73"/>
    </row>
    <row r="371" spans="1:10" s="74" customFormat="1" ht="25.5" hidden="1">
      <c r="A371" s="4" t="s">
        <v>133</v>
      </c>
      <c r="B371" s="4" t="s">
        <v>133</v>
      </c>
      <c r="C371" s="4" t="s">
        <v>133</v>
      </c>
      <c r="D371" s="3" t="s">
        <v>132</v>
      </c>
      <c r="E371" s="60"/>
      <c r="F371" s="60"/>
      <c r="G371" s="60"/>
      <c r="H371" s="60"/>
      <c r="I371" s="83"/>
      <c r="J371" s="73"/>
    </row>
    <row r="372" spans="1:10" s="74" customFormat="1" ht="51" hidden="1">
      <c r="A372" s="4" t="s">
        <v>135</v>
      </c>
      <c r="B372" s="4" t="s">
        <v>135</v>
      </c>
      <c r="C372" s="4" t="s">
        <v>135</v>
      </c>
      <c r="D372" s="3" t="s">
        <v>134</v>
      </c>
      <c r="E372" s="60"/>
      <c r="F372" s="60"/>
      <c r="G372" s="60"/>
      <c r="H372" s="60"/>
      <c r="I372" s="83"/>
      <c r="J372" s="73"/>
    </row>
    <row r="373" spans="1:10" s="74" customFormat="1" ht="25.5" hidden="1">
      <c r="A373" s="17" t="s">
        <v>137</v>
      </c>
      <c r="B373" s="17" t="s">
        <v>137</v>
      </c>
      <c r="C373" s="17" t="s">
        <v>137</v>
      </c>
      <c r="D373" s="53" t="s">
        <v>136</v>
      </c>
      <c r="E373" s="60"/>
      <c r="F373" s="60"/>
      <c r="G373" s="60"/>
      <c r="H373" s="60"/>
      <c r="I373" s="83"/>
      <c r="J373" s="73"/>
    </row>
    <row r="374" spans="1:10" s="74" customFormat="1" ht="36" hidden="1">
      <c r="A374" s="85" t="s">
        <v>186</v>
      </c>
      <c r="B374" s="85" t="s">
        <v>186</v>
      </c>
      <c r="C374" s="86" t="s">
        <v>185</v>
      </c>
      <c r="D374" s="87" t="s">
        <v>138</v>
      </c>
      <c r="E374" s="88">
        <f>E303-E329</f>
        <v>0</v>
      </c>
      <c r="F374" s="88">
        <f>F303-F329</f>
        <v>0</v>
      </c>
      <c r="G374" s="88">
        <f>G303-G329</f>
        <v>0</v>
      </c>
      <c r="H374" s="88">
        <f>H303-H329</f>
        <v>0</v>
      </c>
      <c r="I374" s="89"/>
      <c r="J374" s="73"/>
    </row>
    <row r="375" spans="1:10" s="74" customFormat="1" hidden="1">
      <c r="A375" s="18" t="s">
        <v>140</v>
      </c>
      <c r="B375" s="18" t="s">
        <v>140</v>
      </c>
      <c r="C375" s="18" t="s">
        <v>187</v>
      </c>
      <c r="D375" s="25" t="s">
        <v>139</v>
      </c>
      <c r="E375" s="65">
        <f>E376+E379+E382+E387</f>
        <v>0</v>
      </c>
      <c r="F375" s="65">
        <f>F376+F379+F382+F387</f>
        <v>0</v>
      </c>
      <c r="G375" s="65">
        <f>G376+G379+G382+G387</f>
        <v>0</v>
      </c>
      <c r="H375" s="65">
        <f>H376+H379+H382+H387</f>
        <v>0</v>
      </c>
      <c r="I375" s="90"/>
      <c r="J375" s="73"/>
    </row>
    <row r="376" spans="1:10" s="74" customFormat="1" hidden="1">
      <c r="A376" s="29" t="s">
        <v>142</v>
      </c>
      <c r="B376" s="29" t="s">
        <v>142</v>
      </c>
      <c r="C376" s="29" t="s">
        <v>188</v>
      </c>
      <c r="D376" s="11" t="s">
        <v>141</v>
      </c>
      <c r="E376" s="59">
        <f>SUM(E377:E378)</f>
        <v>0</v>
      </c>
      <c r="F376" s="59">
        <f>SUM(F377:F378)</f>
        <v>0</v>
      </c>
      <c r="G376" s="59">
        <f>SUM(G377:G378)</f>
        <v>0</v>
      </c>
      <c r="H376" s="59">
        <f>SUM(H377:H378)</f>
        <v>0</v>
      </c>
      <c r="I376" s="84"/>
      <c r="J376" s="73"/>
    </row>
    <row r="377" spans="1:10" s="74" customFormat="1" ht="24" hidden="1">
      <c r="A377" s="8" t="s">
        <v>144</v>
      </c>
      <c r="B377" s="8" t="s">
        <v>144</v>
      </c>
      <c r="C377" s="8" t="s">
        <v>189</v>
      </c>
      <c r="D377" s="3" t="s">
        <v>143</v>
      </c>
      <c r="E377" s="60"/>
      <c r="F377" s="60"/>
      <c r="G377" s="60"/>
      <c r="H377" s="60"/>
      <c r="I377" s="83"/>
      <c r="J377" s="73"/>
    </row>
    <row r="378" spans="1:10" s="74" customFormat="1" ht="24" hidden="1">
      <c r="A378" s="8" t="s">
        <v>146</v>
      </c>
      <c r="B378" s="8" t="s">
        <v>146</v>
      </c>
      <c r="C378" s="8" t="s">
        <v>190</v>
      </c>
      <c r="D378" s="3" t="s">
        <v>145</v>
      </c>
      <c r="E378" s="60"/>
      <c r="F378" s="60"/>
      <c r="G378" s="60"/>
      <c r="H378" s="60"/>
      <c r="I378" s="83"/>
      <c r="J378" s="73"/>
    </row>
    <row r="379" spans="1:10" s="74" customFormat="1" hidden="1">
      <c r="A379" s="29" t="s">
        <v>148</v>
      </c>
      <c r="B379" s="29" t="s">
        <v>148</v>
      </c>
      <c r="C379" s="29" t="s">
        <v>191</v>
      </c>
      <c r="D379" s="11" t="s">
        <v>147</v>
      </c>
      <c r="E379" s="59">
        <f>SUM(E380:E381)</f>
        <v>0</v>
      </c>
      <c r="F379" s="59">
        <f>SUM(F380:F381)</f>
        <v>0</v>
      </c>
      <c r="G379" s="59">
        <f>SUM(G380:G381)</f>
        <v>0</v>
      </c>
      <c r="H379" s="59">
        <f>SUM(H380:H381)</f>
        <v>0</v>
      </c>
      <c r="I379" s="84"/>
      <c r="J379" s="73"/>
    </row>
    <row r="380" spans="1:10" s="74" customFormat="1" ht="24" hidden="1">
      <c r="A380" s="8" t="s">
        <v>150</v>
      </c>
      <c r="B380" s="8" t="s">
        <v>150</v>
      </c>
      <c r="C380" s="8" t="s">
        <v>192</v>
      </c>
      <c r="D380" s="3" t="s">
        <v>149</v>
      </c>
      <c r="E380" s="60"/>
      <c r="F380" s="60"/>
      <c r="G380" s="60"/>
      <c r="H380" s="60"/>
      <c r="I380" s="83"/>
      <c r="J380" s="73"/>
    </row>
    <row r="381" spans="1:10" s="74" customFormat="1" ht="24" hidden="1">
      <c r="A381" s="8" t="s">
        <v>152</v>
      </c>
      <c r="B381" s="8" t="s">
        <v>152</v>
      </c>
      <c r="C381" s="8" t="s">
        <v>193</v>
      </c>
      <c r="D381" s="3" t="s">
        <v>151</v>
      </c>
      <c r="E381" s="60"/>
      <c r="F381" s="60"/>
      <c r="G381" s="60"/>
      <c r="H381" s="60"/>
      <c r="I381" s="83"/>
      <c r="J381" s="73"/>
    </row>
    <row r="382" spans="1:10" s="74" customFormat="1" ht="24" hidden="1">
      <c r="A382" s="27" t="s">
        <v>154</v>
      </c>
      <c r="B382" s="27" t="s">
        <v>154</v>
      </c>
      <c r="C382" s="27" t="s">
        <v>194</v>
      </c>
      <c r="D382" s="11" t="s">
        <v>153</v>
      </c>
      <c r="E382" s="59">
        <f>SUM(E383:E386)</f>
        <v>0</v>
      </c>
      <c r="F382" s="59">
        <f>SUM(F383:F386)</f>
        <v>0</v>
      </c>
      <c r="G382" s="59">
        <f>SUM(G383:G386)</f>
        <v>0</v>
      </c>
      <c r="H382" s="59">
        <f>SUM(H383:H386)</f>
        <v>0</v>
      </c>
      <c r="I382" s="84"/>
      <c r="J382" s="73"/>
    </row>
    <row r="383" spans="1:10" s="74" customFormat="1" ht="38.25" hidden="1">
      <c r="A383" s="8" t="s">
        <v>155</v>
      </c>
      <c r="B383" s="8" t="s">
        <v>155</v>
      </c>
      <c r="C383" s="33" t="s">
        <v>195</v>
      </c>
      <c r="D383" s="3" t="s">
        <v>167</v>
      </c>
      <c r="E383" s="61"/>
      <c r="F383" s="61"/>
      <c r="G383" s="61"/>
      <c r="H383" s="61"/>
      <c r="I383" s="82"/>
      <c r="J383" s="73"/>
    </row>
    <row r="384" spans="1:10" s="74" customFormat="1" ht="25.5" hidden="1">
      <c r="A384" s="8" t="s">
        <v>157</v>
      </c>
      <c r="B384" s="8" t="s">
        <v>157</v>
      </c>
      <c r="C384" s="33" t="s">
        <v>196</v>
      </c>
      <c r="D384" s="3" t="s">
        <v>156</v>
      </c>
      <c r="E384" s="61"/>
      <c r="F384" s="61"/>
      <c r="G384" s="61"/>
      <c r="H384" s="61"/>
      <c r="I384" s="82"/>
      <c r="J384" s="73"/>
    </row>
    <row r="385" spans="1:10" s="74" customFormat="1" ht="38.25" hidden="1" customHeight="1">
      <c r="A385" s="28" t="s">
        <v>159</v>
      </c>
      <c r="B385" s="28" t="s">
        <v>159</v>
      </c>
      <c r="C385" s="34" t="s">
        <v>198</v>
      </c>
      <c r="D385" s="26" t="s">
        <v>158</v>
      </c>
      <c r="E385" s="66"/>
      <c r="F385" s="66"/>
      <c r="G385" s="66"/>
      <c r="H385" s="66"/>
      <c r="I385" s="91"/>
      <c r="J385" s="73"/>
    </row>
    <row r="386" spans="1:10" s="74" customFormat="1" ht="25.5" hidden="1">
      <c r="A386" s="8" t="s">
        <v>161</v>
      </c>
      <c r="B386" s="8" t="s">
        <v>161</v>
      </c>
      <c r="C386" s="33" t="s">
        <v>199</v>
      </c>
      <c r="D386" s="3" t="s">
        <v>160</v>
      </c>
      <c r="E386" s="61"/>
      <c r="F386" s="61"/>
      <c r="G386" s="61"/>
      <c r="H386" s="61"/>
      <c r="I386" s="82"/>
      <c r="J386" s="73"/>
    </row>
    <row r="387" spans="1:10" s="74" customFormat="1" ht="24" hidden="1">
      <c r="A387" s="32" t="s">
        <v>162</v>
      </c>
      <c r="B387" s="32" t="s">
        <v>162</v>
      </c>
      <c r="C387" s="32" t="s">
        <v>197</v>
      </c>
      <c r="D387" s="19" t="s">
        <v>168</v>
      </c>
      <c r="E387" s="67"/>
      <c r="F387" s="67"/>
      <c r="G387" s="67"/>
      <c r="H387" s="67"/>
      <c r="I387" s="92"/>
      <c r="J387" s="73"/>
    </row>
    <row r="388" spans="1:10" s="74" customFormat="1" hidden="1">
      <c r="A388" s="15" t="s">
        <v>65</v>
      </c>
      <c r="B388" s="15" t="s">
        <v>65</v>
      </c>
      <c r="C388" s="15">
        <v>6000</v>
      </c>
      <c r="D388" s="3" t="s">
        <v>64</v>
      </c>
      <c r="E388" s="60"/>
      <c r="F388" s="60"/>
      <c r="G388" s="60"/>
      <c r="H388" s="60"/>
      <c r="I388" s="83"/>
      <c r="J388" s="73"/>
    </row>
    <row r="389" spans="1:10" s="101" customFormat="1" ht="25.5" hidden="1">
      <c r="A389" s="2" t="s">
        <v>67</v>
      </c>
      <c r="B389" s="2" t="s">
        <v>67</v>
      </c>
      <c r="C389" s="2" t="s">
        <v>180</v>
      </c>
      <c r="D389" s="11" t="s">
        <v>66</v>
      </c>
      <c r="E389" s="59">
        <f>E390+E391</f>
        <v>0</v>
      </c>
      <c r="F389" s="59">
        <f>F390+F391</f>
        <v>0</v>
      </c>
      <c r="G389" s="59">
        <f>G390+G391</f>
        <v>0</v>
      </c>
      <c r="H389" s="59">
        <f>H390+H391</f>
        <v>0</v>
      </c>
      <c r="I389" s="84"/>
      <c r="J389" s="100"/>
    </row>
    <row r="390" spans="1:10" s="74" customFormat="1" hidden="1">
      <c r="A390" s="7" t="s">
        <v>69</v>
      </c>
      <c r="B390" s="7" t="s">
        <v>69</v>
      </c>
      <c r="C390" s="7">
        <v>7600</v>
      </c>
      <c r="D390" s="3" t="s">
        <v>68</v>
      </c>
      <c r="E390" s="60"/>
      <c r="F390" s="60"/>
      <c r="G390" s="60"/>
      <c r="H390" s="60"/>
      <c r="I390" s="83"/>
      <c r="J390" s="73"/>
    </row>
    <row r="391" spans="1:10" s="74" customFormat="1" hidden="1">
      <c r="A391" s="7" t="s">
        <v>71</v>
      </c>
      <c r="B391" s="7" t="s">
        <v>71</v>
      </c>
      <c r="C391" s="7">
        <v>7700</v>
      </c>
      <c r="D391" s="3" t="s">
        <v>70</v>
      </c>
      <c r="E391" s="60"/>
      <c r="F391" s="60"/>
      <c r="G391" s="60"/>
      <c r="H391" s="60"/>
      <c r="I391" s="83"/>
      <c r="J391" s="73"/>
    </row>
    <row r="392" spans="1:10" s="101" customFormat="1" hidden="1">
      <c r="A392" s="2" t="s">
        <v>73</v>
      </c>
      <c r="B392" s="2" t="s">
        <v>73</v>
      </c>
      <c r="C392" s="2" t="s">
        <v>181</v>
      </c>
      <c r="D392" s="11" t="s">
        <v>72</v>
      </c>
      <c r="E392" s="59">
        <f>E393+E399+E403+E406</f>
        <v>0</v>
      </c>
      <c r="F392" s="59">
        <f>F393+F399+F403+F406</f>
        <v>0</v>
      </c>
      <c r="G392" s="59">
        <f>G393+G399+G403+G406</f>
        <v>0</v>
      </c>
      <c r="H392" s="59">
        <f>H393+H399+H403+H406</f>
        <v>0</v>
      </c>
      <c r="I392" s="84"/>
      <c r="J392" s="100"/>
    </row>
    <row r="393" spans="1:10" s="74" customFormat="1" hidden="1">
      <c r="A393" s="7" t="s">
        <v>75</v>
      </c>
      <c r="B393" s="7" t="s">
        <v>75</v>
      </c>
      <c r="C393" s="7">
        <v>7100</v>
      </c>
      <c r="D393" s="3" t="s">
        <v>74</v>
      </c>
      <c r="E393" s="61">
        <f>E394+E395</f>
        <v>0</v>
      </c>
      <c r="F393" s="61">
        <f>F394+F395</f>
        <v>0</v>
      </c>
      <c r="G393" s="61">
        <f>G394+G395</f>
        <v>0</v>
      </c>
      <c r="H393" s="61">
        <f>H394+H395</f>
        <v>0</v>
      </c>
      <c r="I393" s="82"/>
      <c r="J393" s="73"/>
    </row>
    <row r="394" spans="1:10" s="74" customFormat="1" ht="25.5" hidden="1">
      <c r="A394" s="8" t="s">
        <v>77</v>
      </c>
      <c r="B394" s="8" t="s">
        <v>77</v>
      </c>
      <c r="C394" s="8" t="s">
        <v>182</v>
      </c>
      <c r="D394" s="3" t="s">
        <v>76</v>
      </c>
      <c r="E394" s="60"/>
      <c r="F394" s="60"/>
      <c r="G394" s="60"/>
      <c r="H394" s="60"/>
      <c r="I394" s="83"/>
      <c r="J394" s="73"/>
    </row>
    <row r="395" spans="1:10" s="74" customFormat="1" ht="25.5" hidden="1">
      <c r="A395" s="8" t="s">
        <v>79</v>
      </c>
      <c r="B395" s="8" t="s">
        <v>79</v>
      </c>
      <c r="C395" s="8">
        <v>7130</v>
      </c>
      <c r="D395" s="3" t="s">
        <v>78</v>
      </c>
      <c r="E395" s="61">
        <f>SUM(E396:E398)</f>
        <v>0</v>
      </c>
      <c r="F395" s="61">
        <f>SUM(F396:F398)</f>
        <v>0</v>
      </c>
      <c r="G395" s="61">
        <f>SUM(G396:G398)</f>
        <v>0</v>
      </c>
      <c r="H395" s="61">
        <f>SUM(H396:H398)</f>
        <v>0</v>
      </c>
      <c r="I395" s="82"/>
      <c r="J395" s="73"/>
    </row>
    <row r="396" spans="1:10" s="74" customFormat="1" ht="38.25" hidden="1">
      <c r="A396" s="9" t="s">
        <v>81</v>
      </c>
      <c r="B396" s="9" t="s">
        <v>81</v>
      </c>
      <c r="C396" s="9">
        <v>7131</v>
      </c>
      <c r="D396" s="3" t="s">
        <v>80</v>
      </c>
      <c r="E396" s="60"/>
      <c r="F396" s="60"/>
      <c r="G396" s="60"/>
      <c r="H396" s="60"/>
      <c r="I396" s="83"/>
      <c r="J396" s="73"/>
    </row>
    <row r="397" spans="1:10" s="74" customFormat="1" ht="38.25" hidden="1">
      <c r="A397" s="9" t="s">
        <v>83</v>
      </c>
      <c r="B397" s="9" t="s">
        <v>83</v>
      </c>
      <c r="C397" s="9">
        <v>7132</v>
      </c>
      <c r="D397" s="3" t="s">
        <v>82</v>
      </c>
      <c r="E397" s="60"/>
      <c r="F397" s="60"/>
      <c r="G397" s="60"/>
      <c r="H397" s="60"/>
      <c r="I397" s="83"/>
      <c r="J397" s="73"/>
    </row>
    <row r="398" spans="1:10" s="74" customFormat="1" ht="38.25" hidden="1">
      <c r="A398" s="9" t="s">
        <v>85</v>
      </c>
      <c r="B398" s="9" t="s">
        <v>85</v>
      </c>
      <c r="C398" s="9" t="s">
        <v>85</v>
      </c>
      <c r="D398" s="3" t="s">
        <v>84</v>
      </c>
      <c r="E398" s="60"/>
      <c r="F398" s="60"/>
      <c r="G398" s="60"/>
      <c r="H398" s="60"/>
      <c r="I398" s="83"/>
      <c r="J398" s="73"/>
    </row>
    <row r="399" spans="1:10" s="74" customFormat="1" ht="25.5" hidden="1">
      <c r="A399" s="7" t="s">
        <v>87</v>
      </c>
      <c r="B399" s="7" t="s">
        <v>87</v>
      </c>
      <c r="C399" s="7" t="s">
        <v>87</v>
      </c>
      <c r="D399" s="3" t="s">
        <v>86</v>
      </c>
      <c r="E399" s="61">
        <f>SUM(E400:E402)</f>
        <v>0</v>
      </c>
      <c r="F399" s="61">
        <f>SUM(F400:F402)</f>
        <v>0</v>
      </c>
      <c r="G399" s="61">
        <f>SUM(G400:G402)</f>
        <v>0</v>
      </c>
      <c r="H399" s="61">
        <f>SUM(H400:H402)</f>
        <v>0</v>
      </c>
      <c r="I399" s="82"/>
      <c r="J399" s="73"/>
    </row>
    <row r="400" spans="1:10" s="74" customFormat="1" ht="25.5" hidden="1">
      <c r="A400" s="8" t="s">
        <v>89</v>
      </c>
      <c r="B400" s="8" t="s">
        <v>89</v>
      </c>
      <c r="C400" s="8" t="s">
        <v>89</v>
      </c>
      <c r="D400" s="3" t="s">
        <v>88</v>
      </c>
      <c r="E400" s="60"/>
      <c r="F400" s="60"/>
      <c r="G400" s="60"/>
      <c r="H400" s="60"/>
      <c r="I400" s="83"/>
      <c r="J400" s="73"/>
    </row>
    <row r="401" spans="1:10" s="74" customFormat="1" ht="51" hidden="1">
      <c r="A401" s="8" t="s">
        <v>91</v>
      </c>
      <c r="B401" s="8" t="s">
        <v>91</v>
      </c>
      <c r="C401" s="8" t="s">
        <v>91</v>
      </c>
      <c r="D401" s="3" t="s">
        <v>90</v>
      </c>
      <c r="E401" s="60"/>
      <c r="F401" s="60"/>
      <c r="G401" s="60"/>
      <c r="H401" s="60"/>
      <c r="I401" s="83"/>
      <c r="J401" s="73"/>
    </row>
    <row r="402" spans="1:10" s="74" customFormat="1" ht="51" hidden="1">
      <c r="A402" s="8" t="s">
        <v>93</v>
      </c>
      <c r="B402" s="8" t="s">
        <v>93</v>
      </c>
      <c r="C402" s="8" t="s">
        <v>93</v>
      </c>
      <c r="D402" s="3" t="s">
        <v>92</v>
      </c>
      <c r="E402" s="60"/>
      <c r="F402" s="60"/>
      <c r="G402" s="60"/>
      <c r="H402" s="60"/>
      <c r="I402" s="83"/>
      <c r="J402" s="73"/>
    </row>
    <row r="403" spans="1:10" s="74" customFormat="1" ht="25.5" hidden="1">
      <c r="A403" s="7" t="s">
        <v>95</v>
      </c>
      <c r="B403" s="7" t="s">
        <v>95</v>
      </c>
      <c r="C403" s="7" t="s">
        <v>95</v>
      </c>
      <c r="D403" s="3" t="s">
        <v>94</v>
      </c>
      <c r="E403" s="61">
        <f>SUM(E404:E405)</f>
        <v>0</v>
      </c>
      <c r="F403" s="61">
        <f>SUM(F404:F405)</f>
        <v>0</v>
      </c>
      <c r="G403" s="61">
        <f>SUM(G404:G405)</f>
        <v>0</v>
      </c>
      <c r="H403" s="61">
        <f>SUM(H404:H405)</f>
        <v>0</v>
      </c>
      <c r="I403" s="82"/>
      <c r="J403" s="73"/>
    </row>
    <row r="404" spans="1:10" s="74" customFormat="1" ht="25.5" hidden="1">
      <c r="A404" s="8" t="s">
        <v>97</v>
      </c>
      <c r="B404" s="8" t="s">
        <v>97</v>
      </c>
      <c r="C404" s="8" t="s">
        <v>97</v>
      </c>
      <c r="D404" s="3" t="s">
        <v>96</v>
      </c>
      <c r="E404" s="60"/>
      <c r="F404" s="60"/>
      <c r="G404" s="60"/>
      <c r="H404" s="60"/>
      <c r="I404" s="83"/>
      <c r="J404" s="73"/>
    </row>
    <row r="405" spans="1:10" s="74" customFormat="1" ht="51" hidden="1">
      <c r="A405" s="8" t="s">
        <v>99</v>
      </c>
      <c r="B405" s="8" t="s">
        <v>99</v>
      </c>
      <c r="C405" s="8" t="s">
        <v>99</v>
      </c>
      <c r="D405" s="3" t="s">
        <v>98</v>
      </c>
      <c r="E405" s="60"/>
      <c r="F405" s="60"/>
      <c r="G405" s="60"/>
      <c r="H405" s="60"/>
      <c r="I405" s="83"/>
      <c r="J405" s="73"/>
    </row>
    <row r="406" spans="1:10" s="74" customFormat="1" ht="25.5" hidden="1">
      <c r="A406" s="7" t="s">
        <v>101</v>
      </c>
      <c r="B406" s="7" t="s">
        <v>101</v>
      </c>
      <c r="C406" s="7" t="s">
        <v>101</v>
      </c>
      <c r="D406" s="3" t="s">
        <v>100</v>
      </c>
      <c r="E406" s="60"/>
      <c r="F406" s="60"/>
      <c r="G406" s="60"/>
      <c r="H406" s="60"/>
      <c r="I406" s="83"/>
      <c r="J406" s="73"/>
    </row>
    <row r="407" spans="1:10" s="74" customFormat="1" hidden="1">
      <c r="A407" s="2" t="s">
        <v>103</v>
      </c>
      <c r="B407" s="2" t="s">
        <v>103</v>
      </c>
      <c r="C407" s="2" t="s">
        <v>183</v>
      </c>
      <c r="D407" s="11" t="s">
        <v>102</v>
      </c>
      <c r="E407" s="59">
        <f>E408+E409</f>
        <v>0</v>
      </c>
      <c r="F407" s="59">
        <f>F408+F409</f>
        <v>0</v>
      </c>
      <c r="G407" s="59">
        <f>G408+G409</f>
        <v>0</v>
      </c>
      <c r="H407" s="59">
        <f>H408+H409</f>
        <v>0</v>
      </c>
      <c r="I407" s="84"/>
      <c r="J407" s="73"/>
    </row>
    <row r="408" spans="1:10" s="74" customFormat="1" hidden="1">
      <c r="A408" s="6" t="s">
        <v>105</v>
      </c>
      <c r="B408" s="6" t="s">
        <v>105</v>
      </c>
      <c r="C408" s="6">
        <v>5000</v>
      </c>
      <c r="D408" s="3" t="s">
        <v>104</v>
      </c>
      <c r="E408" s="60"/>
      <c r="F408" s="60"/>
      <c r="G408" s="60"/>
      <c r="H408" s="60"/>
      <c r="I408" s="83"/>
      <c r="J408" s="73"/>
    </row>
    <row r="409" spans="1:10" s="74" customFormat="1" hidden="1">
      <c r="A409" s="6" t="s">
        <v>107</v>
      </c>
      <c r="B409" s="6" t="s">
        <v>107</v>
      </c>
      <c r="C409" s="6" t="s">
        <v>184</v>
      </c>
      <c r="D409" s="3" t="s">
        <v>106</v>
      </c>
      <c r="E409" s="61">
        <f>E410+E417+E421+E424</f>
        <v>0</v>
      </c>
      <c r="F409" s="61">
        <f>F410+F417+F421+F424</f>
        <v>0</v>
      </c>
      <c r="G409" s="61">
        <f>G410+G417+G421+G424</f>
        <v>0</v>
      </c>
      <c r="H409" s="61">
        <f>H410+H417+H421+H424</f>
        <v>0</v>
      </c>
      <c r="I409" s="82"/>
      <c r="J409" s="73"/>
    </row>
    <row r="410" spans="1:10" s="74" customFormat="1" hidden="1">
      <c r="A410" s="7" t="s">
        <v>109</v>
      </c>
      <c r="B410" s="7" t="s">
        <v>109</v>
      </c>
      <c r="C410" s="7" t="s">
        <v>109</v>
      </c>
      <c r="D410" s="3" t="s">
        <v>108</v>
      </c>
      <c r="E410" s="61">
        <f>SUM(E411:E413)</f>
        <v>0</v>
      </c>
      <c r="F410" s="61">
        <f>SUM(F411:F413)</f>
        <v>0</v>
      </c>
      <c r="G410" s="61">
        <f>SUM(G411:G413)</f>
        <v>0</v>
      </c>
      <c r="H410" s="61">
        <f>SUM(H411:H413)</f>
        <v>0</v>
      </c>
      <c r="I410" s="82"/>
      <c r="J410" s="73"/>
    </row>
    <row r="411" spans="1:10" s="74" customFormat="1" ht="25.5" hidden="1">
      <c r="A411" s="4" t="s">
        <v>111</v>
      </c>
      <c r="B411" s="4" t="s">
        <v>111</v>
      </c>
      <c r="C411" s="4" t="s">
        <v>111</v>
      </c>
      <c r="D411" s="3" t="s">
        <v>110</v>
      </c>
      <c r="E411" s="60"/>
      <c r="F411" s="60"/>
      <c r="G411" s="60"/>
      <c r="H411" s="60"/>
      <c r="I411" s="83"/>
      <c r="J411" s="73"/>
    </row>
    <row r="412" spans="1:10" s="74" customFormat="1" ht="25.5" hidden="1">
      <c r="A412" s="4" t="s">
        <v>113</v>
      </c>
      <c r="B412" s="4" t="s">
        <v>113</v>
      </c>
      <c r="C412" s="4" t="s">
        <v>113</v>
      </c>
      <c r="D412" s="3" t="s">
        <v>112</v>
      </c>
      <c r="E412" s="60"/>
      <c r="F412" s="60"/>
      <c r="G412" s="60"/>
      <c r="H412" s="60"/>
      <c r="I412" s="83"/>
      <c r="J412" s="73"/>
    </row>
    <row r="413" spans="1:10" s="74" customFormat="1" ht="25.5" hidden="1">
      <c r="A413" s="4" t="s">
        <v>115</v>
      </c>
      <c r="B413" s="4" t="s">
        <v>115</v>
      </c>
      <c r="C413" s="4" t="s">
        <v>115</v>
      </c>
      <c r="D413" s="3" t="s">
        <v>114</v>
      </c>
      <c r="E413" s="60">
        <f>SUM(E414:E416)</f>
        <v>0</v>
      </c>
      <c r="F413" s="60">
        <f>SUM(F414:F416)</f>
        <v>0</v>
      </c>
      <c r="G413" s="60">
        <f>SUM(G414:G416)</f>
        <v>0</v>
      </c>
      <c r="H413" s="60">
        <f>SUM(H414:H416)</f>
        <v>0</v>
      </c>
      <c r="I413" s="83"/>
      <c r="J413" s="73"/>
    </row>
    <row r="414" spans="1:10" s="74" customFormat="1" ht="38.25" hidden="1">
      <c r="A414" s="16" t="s">
        <v>117</v>
      </c>
      <c r="B414" s="16" t="s">
        <v>117</v>
      </c>
      <c r="C414" s="16" t="s">
        <v>117</v>
      </c>
      <c r="D414" s="3" t="s">
        <v>116</v>
      </c>
      <c r="E414" s="60"/>
      <c r="F414" s="60"/>
      <c r="G414" s="60"/>
      <c r="H414" s="60"/>
      <c r="I414" s="83"/>
      <c r="J414" s="73"/>
    </row>
    <row r="415" spans="1:10" s="74" customFormat="1" ht="38.25" hidden="1">
      <c r="A415" s="16" t="s">
        <v>119</v>
      </c>
      <c r="B415" s="16" t="s">
        <v>119</v>
      </c>
      <c r="C415" s="16" t="s">
        <v>119</v>
      </c>
      <c r="D415" s="3" t="s">
        <v>118</v>
      </c>
      <c r="E415" s="60"/>
      <c r="F415" s="60"/>
      <c r="G415" s="60"/>
      <c r="H415" s="60"/>
      <c r="I415" s="83"/>
      <c r="J415" s="73"/>
    </row>
    <row r="416" spans="1:10" s="74" customFormat="1" ht="25.5" hidden="1">
      <c r="A416" s="16" t="s">
        <v>121</v>
      </c>
      <c r="B416" s="16" t="s">
        <v>121</v>
      </c>
      <c r="C416" s="16" t="s">
        <v>121</v>
      </c>
      <c r="D416" s="3" t="s">
        <v>120</v>
      </c>
      <c r="E416" s="60"/>
      <c r="F416" s="60"/>
      <c r="G416" s="60"/>
      <c r="H416" s="60"/>
      <c r="I416" s="83"/>
      <c r="J416" s="73"/>
    </row>
    <row r="417" spans="1:10" s="74" customFormat="1" ht="25.5" hidden="1">
      <c r="A417" s="10" t="s">
        <v>123</v>
      </c>
      <c r="B417" s="10" t="s">
        <v>123</v>
      </c>
      <c r="C417" s="10" t="s">
        <v>123</v>
      </c>
      <c r="D417" s="3" t="s">
        <v>122</v>
      </c>
      <c r="E417" s="60">
        <f>SUM(E418:E420)</f>
        <v>0</v>
      </c>
      <c r="F417" s="60">
        <f>SUM(F418:F420)</f>
        <v>0</v>
      </c>
      <c r="G417" s="60">
        <f>SUM(G418:G420)</f>
        <v>0</v>
      </c>
      <c r="H417" s="60">
        <f>SUM(H418:H420)</f>
        <v>0</v>
      </c>
      <c r="I417" s="83"/>
      <c r="J417" s="73"/>
    </row>
    <row r="418" spans="1:10" s="74" customFormat="1" ht="25.5" hidden="1">
      <c r="A418" s="4" t="s">
        <v>125</v>
      </c>
      <c r="B418" s="4" t="s">
        <v>125</v>
      </c>
      <c r="C418" s="4" t="s">
        <v>125</v>
      </c>
      <c r="D418" s="3" t="s">
        <v>124</v>
      </c>
      <c r="E418" s="60"/>
      <c r="F418" s="60"/>
      <c r="G418" s="60"/>
      <c r="H418" s="60"/>
      <c r="I418" s="83"/>
      <c r="J418" s="73"/>
    </row>
    <row r="419" spans="1:10" s="74" customFormat="1" ht="51" hidden="1">
      <c r="A419" s="4" t="s">
        <v>127</v>
      </c>
      <c r="B419" s="4" t="s">
        <v>127</v>
      </c>
      <c r="C419" s="4" t="s">
        <v>127</v>
      </c>
      <c r="D419" s="3" t="s">
        <v>126</v>
      </c>
      <c r="E419" s="60"/>
      <c r="F419" s="60"/>
      <c r="G419" s="60"/>
      <c r="H419" s="60"/>
      <c r="I419" s="83"/>
      <c r="J419" s="73"/>
    </row>
    <row r="420" spans="1:10" s="74" customFormat="1" ht="51" hidden="1" customHeight="1">
      <c r="A420" s="4" t="s">
        <v>129</v>
      </c>
      <c r="B420" s="4" t="s">
        <v>129</v>
      </c>
      <c r="C420" s="4" t="s">
        <v>129</v>
      </c>
      <c r="D420" s="3" t="s">
        <v>128</v>
      </c>
      <c r="E420" s="60"/>
      <c r="F420" s="60"/>
      <c r="G420" s="60"/>
      <c r="H420" s="60"/>
      <c r="I420" s="83"/>
      <c r="J420" s="73"/>
    </row>
    <row r="421" spans="1:10" s="74" customFormat="1" ht="25.5" hidden="1">
      <c r="A421" s="10" t="s">
        <v>131</v>
      </c>
      <c r="B421" s="10" t="s">
        <v>131</v>
      </c>
      <c r="C421" s="10" t="s">
        <v>131</v>
      </c>
      <c r="D421" s="3" t="s">
        <v>130</v>
      </c>
      <c r="E421" s="60">
        <f>SUM(E422:E423)</f>
        <v>0</v>
      </c>
      <c r="F421" s="60">
        <f>SUM(F422:F423)</f>
        <v>0</v>
      </c>
      <c r="G421" s="60">
        <f>SUM(G422:G423)</f>
        <v>0</v>
      </c>
      <c r="H421" s="60">
        <f>SUM(H422:H423)</f>
        <v>0</v>
      </c>
      <c r="I421" s="83"/>
      <c r="J421" s="73"/>
    </row>
    <row r="422" spans="1:10" s="74" customFormat="1" ht="25.5" hidden="1">
      <c r="A422" s="4" t="s">
        <v>133</v>
      </c>
      <c r="B422" s="4" t="s">
        <v>133</v>
      </c>
      <c r="C422" s="4" t="s">
        <v>133</v>
      </c>
      <c r="D422" s="3" t="s">
        <v>132</v>
      </c>
      <c r="E422" s="60"/>
      <c r="F422" s="60"/>
      <c r="G422" s="60"/>
      <c r="H422" s="60"/>
      <c r="I422" s="83"/>
      <c r="J422" s="73"/>
    </row>
    <row r="423" spans="1:10" s="74" customFormat="1" ht="51" hidden="1">
      <c r="A423" s="4" t="s">
        <v>135</v>
      </c>
      <c r="B423" s="4" t="s">
        <v>135</v>
      </c>
      <c r="C423" s="4" t="s">
        <v>135</v>
      </c>
      <c r="D423" s="3" t="s">
        <v>134</v>
      </c>
      <c r="E423" s="60"/>
      <c r="F423" s="60"/>
      <c r="G423" s="60"/>
      <c r="H423" s="60"/>
      <c r="I423" s="83"/>
      <c r="J423" s="73"/>
    </row>
    <row r="424" spans="1:10" s="74" customFormat="1" ht="25.5" hidden="1">
      <c r="A424" s="17" t="s">
        <v>137</v>
      </c>
      <c r="B424" s="17" t="s">
        <v>137</v>
      </c>
      <c r="C424" s="17" t="s">
        <v>137</v>
      </c>
      <c r="D424" s="53" t="s">
        <v>136</v>
      </c>
      <c r="E424" s="60"/>
      <c r="F424" s="60"/>
      <c r="G424" s="60"/>
      <c r="H424" s="60"/>
      <c r="I424" s="83"/>
      <c r="J424" s="73"/>
    </row>
    <row r="425" spans="1:10" s="74" customFormat="1" ht="36" hidden="1">
      <c r="A425" s="85" t="s">
        <v>186</v>
      </c>
      <c r="B425" s="85" t="s">
        <v>186</v>
      </c>
      <c r="C425" s="86" t="s">
        <v>185</v>
      </c>
      <c r="D425" s="87" t="s">
        <v>138</v>
      </c>
      <c r="E425" s="88" t="e">
        <f>#REF!-#REF!</f>
        <v>#REF!</v>
      </c>
      <c r="F425" s="88" t="e">
        <f>#REF!-#REF!</f>
        <v>#REF!</v>
      </c>
      <c r="G425" s="88" t="e">
        <f>#REF!-#REF!</f>
        <v>#REF!</v>
      </c>
      <c r="H425" s="88" t="e">
        <f>#REF!-#REF!</f>
        <v>#REF!</v>
      </c>
      <c r="I425" s="89"/>
      <c r="J425" s="73"/>
    </row>
    <row r="426" spans="1:10" s="74" customFormat="1" hidden="1">
      <c r="A426" s="18" t="s">
        <v>140</v>
      </c>
      <c r="B426" s="18" t="s">
        <v>140</v>
      </c>
      <c r="C426" s="18" t="s">
        <v>187</v>
      </c>
      <c r="D426" s="25" t="s">
        <v>139</v>
      </c>
      <c r="E426" s="65">
        <f>E427+E430+E433+E438</f>
        <v>0</v>
      </c>
      <c r="F426" s="65">
        <f>F427+F430+F433+F438</f>
        <v>0</v>
      </c>
      <c r="G426" s="65">
        <f>G427+G430+G433+G438</f>
        <v>0</v>
      </c>
      <c r="H426" s="65">
        <f>H427+H430+H433+H438</f>
        <v>0</v>
      </c>
      <c r="I426" s="90"/>
      <c r="J426" s="73"/>
    </row>
    <row r="427" spans="1:10" s="74" customFormat="1" hidden="1">
      <c r="A427" s="29" t="s">
        <v>142</v>
      </c>
      <c r="B427" s="29" t="s">
        <v>142</v>
      </c>
      <c r="C427" s="29" t="s">
        <v>188</v>
      </c>
      <c r="D427" s="11" t="s">
        <v>141</v>
      </c>
      <c r="E427" s="59">
        <f>SUM(E428:E429)</f>
        <v>0</v>
      </c>
      <c r="F427" s="59">
        <f>SUM(F428:F429)</f>
        <v>0</v>
      </c>
      <c r="G427" s="59">
        <f>SUM(G428:G429)</f>
        <v>0</v>
      </c>
      <c r="H427" s="59">
        <f>SUM(H428:H429)</f>
        <v>0</v>
      </c>
      <c r="I427" s="84"/>
      <c r="J427" s="73"/>
    </row>
    <row r="428" spans="1:10" s="74" customFormat="1" ht="24" hidden="1">
      <c r="A428" s="8" t="s">
        <v>144</v>
      </c>
      <c r="B428" s="8" t="s">
        <v>144</v>
      </c>
      <c r="C428" s="8" t="s">
        <v>189</v>
      </c>
      <c r="D428" s="3" t="s">
        <v>143</v>
      </c>
      <c r="E428" s="60"/>
      <c r="F428" s="60"/>
      <c r="G428" s="60"/>
      <c r="H428" s="60"/>
      <c r="I428" s="83"/>
      <c r="J428" s="73"/>
    </row>
    <row r="429" spans="1:10" s="74" customFormat="1" ht="24" hidden="1">
      <c r="A429" s="8" t="s">
        <v>146</v>
      </c>
      <c r="B429" s="8" t="s">
        <v>146</v>
      </c>
      <c r="C429" s="8" t="s">
        <v>190</v>
      </c>
      <c r="D429" s="3" t="s">
        <v>145</v>
      </c>
      <c r="E429" s="60"/>
      <c r="F429" s="60"/>
      <c r="G429" s="60"/>
      <c r="H429" s="60"/>
      <c r="I429" s="83"/>
      <c r="J429" s="73"/>
    </row>
    <row r="430" spans="1:10" s="74" customFormat="1" hidden="1">
      <c r="A430" s="29" t="s">
        <v>148</v>
      </c>
      <c r="B430" s="29" t="s">
        <v>148</v>
      </c>
      <c r="C430" s="29" t="s">
        <v>191</v>
      </c>
      <c r="D430" s="11" t="s">
        <v>147</v>
      </c>
      <c r="E430" s="59">
        <f>SUM(E431:E432)</f>
        <v>0</v>
      </c>
      <c r="F430" s="59">
        <f>SUM(F431:F432)</f>
        <v>0</v>
      </c>
      <c r="G430" s="59">
        <f>SUM(G431:G432)</f>
        <v>0</v>
      </c>
      <c r="H430" s="59">
        <f>SUM(H431:H432)</f>
        <v>0</v>
      </c>
      <c r="I430" s="84"/>
      <c r="J430" s="73"/>
    </row>
    <row r="431" spans="1:10" s="74" customFormat="1" ht="24" hidden="1">
      <c r="A431" s="8" t="s">
        <v>150</v>
      </c>
      <c r="B431" s="8" t="s">
        <v>150</v>
      </c>
      <c r="C431" s="8" t="s">
        <v>192</v>
      </c>
      <c r="D431" s="3" t="s">
        <v>149</v>
      </c>
      <c r="E431" s="60"/>
      <c r="F431" s="60"/>
      <c r="G431" s="60"/>
      <c r="H431" s="60"/>
      <c r="I431" s="83"/>
      <c r="J431" s="73"/>
    </row>
    <row r="432" spans="1:10" s="74" customFormat="1" ht="24" hidden="1">
      <c r="A432" s="8" t="s">
        <v>152</v>
      </c>
      <c r="B432" s="8" t="s">
        <v>152</v>
      </c>
      <c r="C432" s="8" t="s">
        <v>193</v>
      </c>
      <c r="D432" s="3" t="s">
        <v>151</v>
      </c>
      <c r="E432" s="60"/>
      <c r="F432" s="60"/>
      <c r="G432" s="60"/>
      <c r="H432" s="60"/>
      <c r="I432" s="83"/>
      <c r="J432" s="73"/>
    </row>
    <row r="433" spans="1:10" s="74" customFormat="1" ht="24" hidden="1">
      <c r="A433" s="27" t="s">
        <v>154</v>
      </c>
      <c r="B433" s="27" t="s">
        <v>154</v>
      </c>
      <c r="C433" s="27" t="s">
        <v>194</v>
      </c>
      <c r="D433" s="11" t="s">
        <v>153</v>
      </c>
      <c r="E433" s="59">
        <f>SUM(E434:E437)</f>
        <v>0</v>
      </c>
      <c r="F433" s="59">
        <f>SUM(F434:F437)</f>
        <v>0</v>
      </c>
      <c r="G433" s="59">
        <f>SUM(G434:G437)</f>
        <v>0</v>
      </c>
      <c r="H433" s="59">
        <f>SUM(H434:H437)</f>
        <v>0</v>
      </c>
      <c r="I433" s="84"/>
      <c r="J433" s="73"/>
    </row>
    <row r="434" spans="1:10" s="74" customFormat="1" ht="38.25" hidden="1">
      <c r="A434" s="8" t="s">
        <v>155</v>
      </c>
      <c r="B434" s="8" t="s">
        <v>155</v>
      </c>
      <c r="C434" s="33" t="s">
        <v>195</v>
      </c>
      <c r="D434" s="3" t="s">
        <v>167</v>
      </c>
      <c r="E434" s="61"/>
      <c r="F434" s="61"/>
      <c r="G434" s="61"/>
      <c r="H434" s="61"/>
      <c r="I434" s="82"/>
      <c r="J434" s="73"/>
    </row>
    <row r="435" spans="1:10" s="74" customFormat="1" ht="25.5" hidden="1">
      <c r="A435" s="8" t="s">
        <v>157</v>
      </c>
      <c r="B435" s="8" t="s">
        <v>157</v>
      </c>
      <c r="C435" s="33" t="s">
        <v>196</v>
      </c>
      <c r="D435" s="3" t="s">
        <v>156</v>
      </c>
      <c r="E435" s="61"/>
      <c r="F435" s="61"/>
      <c r="G435" s="61"/>
      <c r="H435" s="61"/>
      <c r="I435" s="82"/>
      <c r="J435" s="73"/>
    </row>
    <row r="436" spans="1:10" s="74" customFormat="1" ht="38.25" hidden="1" customHeight="1">
      <c r="A436" s="28" t="s">
        <v>159</v>
      </c>
      <c r="B436" s="28" t="s">
        <v>159</v>
      </c>
      <c r="C436" s="34" t="s">
        <v>198</v>
      </c>
      <c r="D436" s="26" t="s">
        <v>158</v>
      </c>
      <c r="E436" s="66"/>
      <c r="F436" s="66"/>
      <c r="G436" s="66"/>
      <c r="H436" s="66"/>
      <c r="I436" s="91"/>
      <c r="J436" s="73"/>
    </row>
    <row r="437" spans="1:10" s="74" customFormat="1" ht="25.5" hidden="1">
      <c r="A437" s="8" t="s">
        <v>161</v>
      </c>
      <c r="B437" s="8" t="s">
        <v>161</v>
      </c>
      <c r="C437" s="33" t="s">
        <v>199</v>
      </c>
      <c r="D437" s="3" t="s">
        <v>160</v>
      </c>
      <c r="E437" s="61"/>
      <c r="F437" s="61"/>
      <c r="G437" s="61"/>
      <c r="H437" s="61"/>
      <c r="I437" s="82"/>
      <c r="J437" s="73"/>
    </row>
    <row r="438" spans="1:10" s="74" customFormat="1" ht="24" hidden="1">
      <c r="A438" s="32" t="s">
        <v>162</v>
      </c>
      <c r="B438" s="32" t="s">
        <v>162</v>
      </c>
      <c r="C438" s="32" t="s">
        <v>197</v>
      </c>
      <c r="D438" s="19" t="s">
        <v>168</v>
      </c>
      <c r="E438" s="67"/>
      <c r="F438" s="67"/>
      <c r="G438" s="67"/>
      <c r="H438" s="67"/>
      <c r="I438" s="92"/>
      <c r="J438" s="73"/>
    </row>
    <row r="439" spans="1:10" s="95" customFormat="1" ht="13.5">
      <c r="A439" s="35" t="s">
        <v>214</v>
      </c>
      <c r="B439" s="35"/>
      <c r="C439" s="35" t="s">
        <v>216</v>
      </c>
      <c r="D439" s="36" t="s">
        <v>215</v>
      </c>
      <c r="E439" s="37"/>
      <c r="F439" s="37"/>
      <c r="G439" s="37"/>
      <c r="H439" s="37"/>
      <c r="I439" s="93"/>
      <c r="J439" s="94"/>
    </row>
    <row r="440" spans="1:10" s="74" customFormat="1" ht="24">
      <c r="A440" s="30" t="s">
        <v>1</v>
      </c>
      <c r="B440" s="30" t="s">
        <v>1</v>
      </c>
      <c r="C440" s="30" t="s">
        <v>169</v>
      </c>
      <c r="D440" s="31" t="s">
        <v>0</v>
      </c>
      <c r="E440" s="58">
        <f>E441+E442+E444+E463</f>
        <v>110344951</v>
      </c>
      <c r="F440" s="58">
        <f>F441+F442+F444+F463</f>
        <v>110122878</v>
      </c>
      <c r="G440" s="58">
        <f>G441+G442+G444+G463</f>
        <v>-2266144</v>
      </c>
      <c r="H440" s="58">
        <f>H441+H442+H444+H463</f>
        <v>107856734</v>
      </c>
      <c r="I440" s="96">
        <f t="shared" ref="I440:I503" si="36">H440/E440*100-100</f>
        <v>-2.2549441342359131</v>
      </c>
      <c r="J440" s="73"/>
    </row>
    <row r="441" spans="1:10" s="74" customFormat="1" ht="25.5">
      <c r="A441" s="2" t="s">
        <v>2</v>
      </c>
      <c r="B441" s="2" t="s">
        <v>2</v>
      </c>
      <c r="C441" s="2" t="s">
        <v>170</v>
      </c>
      <c r="D441" s="1" t="s">
        <v>163</v>
      </c>
      <c r="E441" s="59">
        <v>13304</v>
      </c>
      <c r="F441" s="59">
        <v>13304</v>
      </c>
      <c r="G441" s="59">
        <v>0</v>
      </c>
      <c r="H441" s="63">
        <f>F441+G441</f>
        <v>13304</v>
      </c>
      <c r="I441" s="84">
        <f t="shared" si="36"/>
        <v>0</v>
      </c>
      <c r="J441" s="73"/>
    </row>
    <row r="442" spans="1:10" s="74" customFormat="1" hidden="1">
      <c r="A442" s="2" t="s">
        <v>4</v>
      </c>
      <c r="B442" s="2" t="s">
        <v>4</v>
      </c>
      <c r="C442" s="2" t="s">
        <v>171</v>
      </c>
      <c r="D442" s="1" t="s">
        <v>3</v>
      </c>
      <c r="E442" s="59"/>
      <c r="F442" s="59"/>
      <c r="G442" s="59"/>
      <c r="H442" s="59"/>
      <c r="I442" s="84" t="e">
        <f t="shared" si="36"/>
        <v>#DIV/0!</v>
      </c>
      <c r="J442" s="73"/>
    </row>
    <row r="443" spans="1:10" s="74" customFormat="1" ht="25.5" hidden="1">
      <c r="A443" s="4" t="s">
        <v>6</v>
      </c>
      <c r="B443" s="4" t="s">
        <v>6</v>
      </c>
      <c r="C443" s="4">
        <v>21210</v>
      </c>
      <c r="D443" s="3" t="s">
        <v>5</v>
      </c>
      <c r="E443" s="60"/>
      <c r="F443" s="60"/>
      <c r="G443" s="60"/>
      <c r="H443" s="60"/>
      <c r="I443" s="83" t="e">
        <f t="shared" si="36"/>
        <v>#DIV/0!</v>
      </c>
      <c r="J443" s="73"/>
    </row>
    <row r="444" spans="1:10" s="74" customFormat="1" hidden="1">
      <c r="A444" s="5" t="s">
        <v>8</v>
      </c>
      <c r="B444" s="5" t="s">
        <v>8</v>
      </c>
      <c r="C444" s="5" t="s">
        <v>172</v>
      </c>
      <c r="D444" s="1" t="s">
        <v>7</v>
      </c>
      <c r="E444" s="59">
        <f>E445+E452+E457</f>
        <v>0</v>
      </c>
      <c r="F444" s="59">
        <f>F445+F452+F457</f>
        <v>0</v>
      </c>
      <c r="G444" s="59">
        <f>G445+G452+G457</f>
        <v>0</v>
      </c>
      <c r="H444" s="59">
        <f>H445+H452+H457</f>
        <v>0</v>
      </c>
      <c r="I444" s="84" t="e">
        <f t="shared" si="36"/>
        <v>#DIV/0!</v>
      </c>
      <c r="J444" s="73"/>
    </row>
    <row r="445" spans="1:10" s="74" customFormat="1" ht="24" hidden="1">
      <c r="A445" s="6" t="s">
        <v>10</v>
      </c>
      <c r="B445" s="6" t="s">
        <v>10</v>
      </c>
      <c r="C445" s="6">
        <v>18000</v>
      </c>
      <c r="D445" s="3" t="s">
        <v>9</v>
      </c>
      <c r="E445" s="61">
        <f>E446+E451</f>
        <v>0</v>
      </c>
      <c r="F445" s="61">
        <f>F446+F451</f>
        <v>0</v>
      </c>
      <c r="G445" s="61">
        <f>G446+G451</f>
        <v>0</v>
      </c>
      <c r="H445" s="61">
        <f>H446+H451</f>
        <v>0</v>
      </c>
      <c r="I445" s="82" t="e">
        <f t="shared" si="36"/>
        <v>#DIV/0!</v>
      </c>
      <c r="J445" s="73"/>
    </row>
    <row r="446" spans="1:10" s="74" customFormat="1" hidden="1">
      <c r="A446" s="7" t="s">
        <v>12</v>
      </c>
      <c r="B446" s="7" t="s">
        <v>12</v>
      </c>
      <c r="C446" s="7">
        <v>18100</v>
      </c>
      <c r="D446" s="23" t="s">
        <v>11</v>
      </c>
      <c r="E446" s="61">
        <f>E447</f>
        <v>0</v>
      </c>
      <c r="F446" s="61">
        <f>F447</f>
        <v>0</v>
      </c>
      <c r="G446" s="61">
        <f>G447</f>
        <v>0</v>
      </c>
      <c r="H446" s="61">
        <f>H447</f>
        <v>0</v>
      </c>
      <c r="I446" s="82" t="e">
        <f t="shared" si="36"/>
        <v>#DIV/0!</v>
      </c>
      <c r="J446" s="73"/>
    </row>
    <row r="447" spans="1:10" s="74" customFormat="1" ht="25.5" hidden="1">
      <c r="A447" s="8" t="s">
        <v>14</v>
      </c>
      <c r="B447" s="8" t="s">
        <v>14</v>
      </c>
      <c r="C447" s="8">
        <v>18130</v>
      </c>
      <c r="D447" s="3" t="s">
        <v>13</v>
      </c>
      <c r="E447" s="61">
        <f>SUM(E448:E450)</f>
        <v>0</v>
      </c>
      <c r="F447" s="61">
        <f>SUM(F448:F450)</f>
        <v>0</v>
      </c>
      <c r="G447" s="61">
        <f>SUM(G448:G450)</f>
        <v>0</v>
      </c>
      <c r="H447" s="61">
        <f>SUM(H448:H450)</f>
        <v>0</v>
      </c>
      <c r="I447" s="82" t="e">
        <f t="shared" si="36"/>
        <v>#DIV/0!</v>
      </c>
      <c r="J447" s="73"/>
    </row>
    <row r="448" spans="1:10" s="74" customFormat="1" ht="38.25" hidden="1">
      <c r="A448" s="9" t="s">
        <v>16</v>
      </c>
      <c r="B448" s="9" t="s">
        <v>16</v>
      </c>
      <c r="C448" s="9">
        <v>18131</v>
      </c>
      <c r="D448" s="3" t="s">
        <v>15</v>
      </c>
      <c r="E448" s="60"/>
      <c r="F448" s="60"/>
      <c r="G448" s="60"/>
      <c r="H448" s="60"/>
      <c r="I448" s="83" t="e">
        <f t="shared" si="36"/>
        <v>#DIV/0!</v>
      </c>
      <c r="J448" s="73"/>
    </row>
    <row r="449" spans="1:10" s="74" customFormat="1" ht="25.5" hidden="1">
      <c r="A449" s="9" t="s">
        <v>18</v>
      </c>
      <c r="B449" s="9" t="s">
        <v>18</v>
      </c>
      <c r="C449" s="9">
        <v>18132</v>
      </c>
      <c r="D449" s="3" t="s">
        <v>17</v>
      </c>
      <c r="E449" s="60"/>
      <c r="F449" s="60"/>
      <c r="G449" s="60"/>
      <c r="H449" s="60"/>
      <c r="I449" s="83" t="e">
        <f t="shared" si="36"/>
        <v>#DIV/0!</v>
      </c>
      <c r="J449" s="73"/>
    </row>
    <row r="450" spans="1:10" s="74" customFormat="1" ht="25.5" hidden="1">
      <c r="A450" s="9" t="s">
        <v>20</v>
      </c>
      <c r="B450" s="9" t="s">
        <v>20</v>
      </c>
      <c r="C450" s="9">
        <v>18139</v>
      </c>
      <c r="D450" s="3" t="s">
        <v>19</v>
      </c>
      <c r="E450" s="60"/>
      <c r="F450" s="60"/>
      <c r="G450" s="60"/>
      <c r="H450" s="60"/>
      <c r="I450" s="83" t="e">
        <f t="shared" si="36"/>
        <v>#DIV/0!</v>
      </c>
      <c r="J450" s="73"/>
    </row>
    <row r="451" spans="1:10" s="74" customFormat="1" ht="25.5" hidden="1">
      <c r="A451" s="10" t="s">
        <v>22</v>
      </c>
      <c r="B451" s="10" t="s">
        <v>22</v>
      </c>
      <c r="C451" s="10" t="s">
        <v>22</v>
      </c>
      <c r="D451" s="3" t="s">
        <v>21</v>
      </c>
      <c r="E451" s="60"/>
      <c r="F451" s="60"/>
      <c r="G451" s="60"/>
      <c r="H451" s="60"/>
      <c r="I451" s="83" t="e">
        <f t="shared" si="36"/>
        <v>#DIV/0!</v>
      </c>
      <c r="J451" s="73"/>
    </row>
    <row r="452" spans="1:10" s="74" customFormat="1" ht="24" hidden="1">
      <c r="A452" s="21" t="s">
        <v>24</v>
      </c>
      <c r="B452" s="21" t="s">
        <v>24</v>
      </c>
      <c r="C452" s="21" t="s">
        <v>173</v>
      </c>
      <c r="D452" s="3" t="s">
        <v>23</v>
      </c>
      <c r="E452" s="62">
        <f>E453</f>
        <v>0</v>
      </c>
      <c r="F452" s="62">
        <f>F453</f>
        <v>0</v>
      </c>
      <c r="G452" s="62">
        <f>G453</f>
        <v>0</v>
      </c>
      <c r="H452" s="62">
        <f>H453</f>
        <v>0</v>
      </c>
      <c r="I452" s="97" t="e">
        <f t="shared" si="36"/>
        <v>#DIV/0!</v>
      </c>
      <c r="J452" s="73"/>
    </row>
    <row r="453" spans="1:10" s="74" customFormat="1" ht="25.5" hidden="1">
      <c r="A453" s="22" t="s">
        <v>26</v>
      </c>
      <c r="B453" s="22" t="s">
        <v>26</v>
      </c>
      <c r="C453" s="22" t="s">
        <v>26</v>
      </c>
      <c r="D453" s="3" t="s">
        <v>25</v>
      </c>
      <c r="E453" s="62">
        <f>SUM(E454:E456)</f>
        <v>0</v>
      </c>
      <c r="F453" s="62">
        <f>SUM(F454:F456)</f>
        <v>0</v>
      </c>
      <c r="G453" s="62">
        <f>SUM(G454:G456)</f>
        <v>0</v>
      </c>
      <c r="H453" s="62">
        <f>SUM(H454:H456)</f>
        <v>0</v>
      </c>
      <c r="I453" s="97" t="e">
        <f t="shared" si="36"/>
        <v>#DIV/0!</v>
      </c>
      <c r="J453" s="73"/>
    </row>
    <row r="454" spans="1:10" s="74" customFormat="1" ht="25.5" hidden="1">
      <c r="A454" s="4" t="s">
        <v>28</v>
      </c>
      <c r="B454" s="4" t="s">
        <v>28</v>
      </c>
      <c r="C454" s="4" t="s">
        <v>28</v>
      </c>
      <c r="D454" s="3" t="s">
        <v>27</v>
      </c>
      <c r="E454" s="60"/>
      <c r="F454" s="60"/>
      <c r="G454" s="60"/>
      <c r="H454" s="60"/>
      <c r="I454" s="83" t="e">
        <f t="shared" si="36"/>
        <v>#DIV/0!</v>
      </c>
      <c r="J454" s="73"/>
    </row>
    <row r="455" spans="1:10" s="74" customFormat="1" ht="38.25" hidden="1">
      <c r="A455" s="4" t="s">
        <v>30</v>
      </c>
      <c r="B455" s="4" t="s">
        <v>30</v>
      </c>
      <c r="C455" s="4" t="s">
        <v>30</v>
      </c>
      <c r="D455" s="3" t="s">
        <v>29</v>
      </c>
      <c r="E455" s="60"/>
      <c r="F455" s="60"/>
      <c r="G455" s="60"/>
      <c r="H455" s="60"/>
      <c r="I455" s="83" t="e">
        <f t="shared" si="36"/>
        <v>#DIV/0!</v>
      </c>
      <c r="J455" s="73"/>
    </row>
    <row r="456" spans="1:10" s="74" customFormat="1" ht="63.75" hidden="1">
      <c r="A456" s="4" t="s">
        <v>32</v>
      </c>
      <c r="B456" s="4" t="s">
        <v>32</v>
      </c>
      <c r="C456" s="4" t="s">
        <v>32</v>
      </c>
      <c r="D456" s="3" t="s">
        <v>31</v>
      </c>
      <c r="E456" s="60"/>
      <c r="F456" s="60"/>
      <c r="G456" s="60"/>
      <c r="H456" s="60"/>
      <c r="I456" s="83" t="e">
        <f t="shared" si="36"/>
        <v>#DIV/0!</v>
      </c>
      <c r="J456" s="73"/>
    </row>
    <row r="457" spans="1:10" s="74" customFormat="1" ht="38.25" hidden="1">
      <c r="A457" s="13" t="s">
        <v>33</v>
      </c>
      <c r="B457" s="13" t="s">
        <v>33</v>
      </c>
      <c r="C457" s="13" t="s">
        <v>174</v>
      </c>
      <c r="D457" s="3" t="s">
        <v>164</v>
      </c>
      <c r="E457" s="60">
        <f>E458</f>
        <v>0</v>
      </c>
      <c r="F457" s="60">
        <f>F458</f>
        <v>0</v>
      </c>
      <c r="G457" s="60">
        <f>G458</f>
        <v>0</v>
      </c>
      <c r="H457" s="60">
        <f>H458</f>
        <v>0</v>
      </c>
      <c r="I457" s="83" t="e">
        <f t="shared" si="36"/>
        <v>#DIV/0!</v>
      </c>
      <c r="J457" s="73"/>
    </row>
    <row r="458" spans="1:10" s="74" customFormat="1" ht="51" hidden="1">
      <c r="A458" s="10" t="s">
        <v>34</v>
      </c>
      <c r="B458" s="10" t="s">
        <v>34</v>
      </c>
      <c r="C458" s="10" t="s">
        <v>34</v>
      </c>
      <c r="D458" s="3" t="s">
        <v>165</v>
      </c>
      <c r="E458" s="60">
        <f>SUM(E459:E462)</f>
        <v>0</v>
      </c>
      <c r="F458" s="60">
        <f>SUM(F459:F462)</f>
        <v>0</v>
      </c>
      <c r="G458" s="60">
        <f>SUM(G459:G462)</f>
        <v>0</v>
      </c>
      <c r="H458" s="60">
        <f>SUM(H459:H462)</f>
        <v>0</v>
      </c>
      <c r="I458" s="83" t="e">
        <f t="shared" si="36"/>
        <v>#DIV/0!</v>
      </c>
      <c r="J458" s="73"/>
    </row>
    <row r="459" spans="1:10" s="74" customFormat="1" ht="63.75" hidden="1">
      <c r="A459" s="4" t="s">
        <v>35</v>
      </c>
      <c r="B459" s="4" t="s">
        <v>35</v>
      </c>
      <c r="C459" s="4" t="s">
        <v>35</v>
      </c>
      <c r="D459" s="3" t="s">
        <v>166</v>
      </c>
      <c r="E459" s="60"/>
      <c r="F459" s="60"/>
      <c r="G459" s="60"/>
      <c r="H459" s="60"/>
      <c r="I459" s="83" t="e">
        <f t="shared" si="36"/>
        <v>#DIV/0!</v>
      </c>
      <c r="J459" s="73"/>
    </row>
    <row r="460" spans="1:10" s="74" customFormat="1" ht="63.75" hidden="1">
      <c r="A460" s="4" t="s">
        <v>37</v>
      </c>
      <c r="B460" s="4" t="s">
        <v>37</v>
      </c>
      <c r="C460" s="4" t="s">
        <v>37</v>
      </c>
      <c r="D460" s="3" t="s">
        <v>36</v>
      </c>
      <c r="E460" s="60"/>
      <c r="F460" s="60"/>
      <c r="G460" s="60"/>
      <c r="H460" s="60"/>
      <c r="I460" s="83" t="e">
        <f t="shared" si="36"/>
        <v>#DIV/0!</v>
      </c>
      <c r="J460" s="73"/>
    </row>
    <row r="461" spans="1:10" s="74" customFormat="1" ht="102" hidden="1">
      <c r="A461" s="4" t="s">
        <v>39</v>
      </c>
      <c r="B461" s="4" t="s">
        <v>39</v>
      </c>
      <c r="C461" s="4" t="s">
        <v>39</v>
      </c>
      <c r="D461" s="3" t="s">
        <v>38</v>
      </c>
      <c r="E461" s="60"/>
      <c r="F461" s="60"/>
      <c r="G461" s="60"/>
      <c r="H461" s="60"/>
      <c r="I461" s="83" t="e">
        <f t="shared" si="36"/>
        <v>#DIV/0!</v>
      </c>
      <c r="J461" s="73"/>
    </row>
    <row r="462" spans="1:10" s="74" customFormat="1" ht="102" hidden="1">
      <c r="A462" s="4" t="s">
        <v>41</v>
      </c>
      <c r="B462" s="4" t="s">
        <v>41</v>
      </c>
      <c r="C462" s="4" t="s">
        <v>41</v>
      </c>
      <c r="D462" s="3" t="s">
        <v>40</v>
      </c>
      <c r="E462" s="60"/>
      <c r="F462" s="60"/>
      <c r="G462" s="60"/>
      <c r="H462" s="60"/>
      <c r="I462" s="83" t="e">
        <f t="shared" si="36"/>
        <v>#DIV/0!</v>
      </c>
      <c r="J462" s="73"/>
    </row>
    <row r="463" spans="1:10" s="74" customFormat="1">
      <c r="A463" s="12" t="s">
        <v>43</v>
      </c>
      <c r="B463" s="12" t="s">
        <v>43</v>
      </c>
      <c r="C463" s="12" t="s">
        <v>175</v>
      </c>
      <c r="D463" s="11" t="s">
        <v>42</v>
      </c>
      <c r="E463" s="63">
        <f>E464+E465</f>
        <v>110331647</v>
      </c>
      <c r="F463" s="63">
        <f>F464+F465</f>
        <v>110109574</v>
      </c>
      <c r="G463" s="63">
        <f>G464+G465</f>
        <v>-2266144</v>
      </c>
      <c r="H463" s="63">
        <f>H464+H465</f>
        <v>107843430</v>
      </c>
      <c r="I463" s="98">
        <f t="shared" si="36"/>
        <v>-2.2552160396916747</v>
      </c>
      <c r="J463" s="73"/>
    </row>
    <row r="464" spans="1:10" s="74" customFormat="1" ht="25.5">
      <c r="A464" s="13" t="s">
        <v>45</v>
      </c>
      <c r="B464" s="13" t="s">
        <v>45</v>
      </c>
      <c r="C464" s="10" t="s">
        <v>45</v>
      </c>
      <c r="D464" s="3" t="s">
        <v>44</v>
      </c>
      <c r="E464" s="60">
        <v>110331647</v>
      </c>
      <c r="F464" s="60">
        <v>110109574</v>
      </c>
      <c r="G464" s="60">
        <f>G466</f>
        <v>-2266144</v>
      </c>
      <c r="H464" s="60">
        <f>F464+G464</f>
        <v>107843430</v>
      </c>
      <c r="I464" s="83">
        <f t="shared" si="36"/>
        <v>-2.2552160396916747</v>
      </c>
      <c r="J464" s="73"/>
    </row>
    <row r="465" spans="1:10" s="74" customFormat="1" ht="25.5" hidden="1">
      <c r="A465" s="13" t="s">
        <v>47</v>
      </c>
      <c r="B465" s="13" t="s">
        <v>47</v>
      </c>
      <c r="C465" s="10" t="s">
        <v>47</v>
      </c>
      <c r="D465" s="3" t="s">
        <v>46</v>
      </c>
      <c r="E465" s="60"/>
      <c r="F465" s="60"/>
      <c r="G465" s="60"/>
      <c r="H465" s="60"/>
      <c r="I465" s="83" t="e">
        <f t="shared" si="36"/>
        <v>#DIV/0!</v>
      </c>
      <c r="J465" s="73"/>
    </row>
    <row r="466" spans="1:10" s="74" customFormat="1">
      <c r="A466" s="14" t="s">
        <v>49</v>
      </c>
      <c r="B466" s="14" t="s">
        <v>49</v>
      </c>
      <c r="C466" s="14" t="s">
        <v>176</v>
      </c>
      <c r="D466" s="24" t="s">
        <v>48</v>
      </c>
      <c r="E466" s="64">
        <f>E467+E493</f>
        <v>110344951</v>
      </c>
      <c r="F466" s="64">
        <f>F467+F493</f>
        <v>110122878</v>
      </c>
      <c r="G466" s="64">
        <f>G467+G493</f>
        <v>-2266144</v>
      </c>
      <c r="H466" s="64">
        <f>H467+H493</f>
        <v>107856734</v>
      </c>
      <c r="I466" s="99">
        <f t="shared" si="36"/>
        <v>-2.2549441342359131</v>
      </c>
      <c r="J466" s="73"/>
    </row>
    <row r="467" spans="1:10" s="74" customFormat="1" ht="24">
      <c r="A467" s="2" t="s">
        <v>51</v>
      </c>
      <c r="B467" s="2" t="s">
        <v>51</v>
      </c>
      <c r="C467" s="2" t="s">
        <v>177</v>
      </c>
      <c r="D467" s="11" t="s">
        <v>50</v>
      </c>
      <c r="E467" s="59">
        <f>E468+E471+E472+E475+E478</f>
        <v>110344951</v>
      </c>
      <c r="F467" s="59">
        <f>F468+F471+F472+F475+F478</f>
        <v>110122878</v>
      </c>
      <c r="G467" s="59">
        <f>G468+G471+G472+G475+G478</f>
        <v>-2266144</v>
      </c>
      <c r="H467" s="59">
        <f>H468+H471+H472+H475+H478</f>
        <v>107856734</v>
      </c>
      <c r="I467" s="84">
        <f t="shared" si="36"/>
        <v>-2.2549441342359131</v>
      </c>
      <c r="J467" s="73"/>
    </row>
    <row r="468" spans="1:10" s="101" customFormat="1" hidden="1">
      <c r="A468" s="2" t="s">
        <v>53</v>
      </c>
      <c r="B468" s="2" t="s">
        <v>53</v>
      </c>
      <c r="C468" s="2" t="s">
        <v>178</v>
      </c>
      <c r="D468" s="11" t="s">
        <v>52</v>
      </c>
      <c r="E468" s="59">
        <f>E469+E470</f>
        <v>0</v>
      </c>
      <c r="F468" s="59">
        <f>F469+F470</f>
        <v>0</v>
      </c>
      <c r="G468" s="59">
        <f>G469+G470</f>
        <v>0</v>
      </c>
      <c r="H468" s="59">
        <f>H469+H470</f>
        <v>0</v>
      </c>
      <c r="I468" s="84" t="e">
        <f t="shared" si="36"/>
        <v>#DIV/0!</v>
      </c>
      <c r="J468" s="100"/>
    </row>
    <row r="469" spans="1:10" s="74" customFormat="1" hidden="1">
      <c r="A469" s="15" t="s">
        <v>55</v>
      </c>
      <c r="B469" s="15" t="s">
        <v>55</v>
      </c>
      <c r="C469" s="15">
        <v>1000</v>
      </c>
      <c r="D469" s="3" t="s">
        <v>54</v>
      </c>
      <c r="E469" s="61"/>
      <c r="F469" s="61"/>
      <c r="G469" s="61"/>
      <c r="H469" s="61"/>
      <c r="I469" s="82" t="e">
        <f t="shared" si="36"/>
        <v>#DIV/0!</v>
      </c>
      <c r="J469" s="73"/>
    </row>
    <row r="470" spans="1:10" s="74" customFormat="1" hidden="1">
      <c r="A470" s="15" t="s">
        <v>57</v>
      </c>
      <c r="B470" s="15" t="s">
        <v>57</v>
      </c>
      <c r="C470" s="15">
        <v>2000</v>
      </c>
      <c r="D470" s="3" t="s">
        <v>56</v>
      </c>
      <c r="E470" s="61"/>
      <c r="F470" s="61"/>
      <c r="G470" s="61"/>
      <c r="H470" s="61"/>
      <c r="I470" s="82" t="e">
        <f t="shared" si="36"/>
        <v>#DIV/0!</v>
      </c>
      <c r="J470" s="73"/>
    </row>
    <row r="471" spans="1:10" s="101" customFormat="1" hidden="1">
      <c r="A471" s="2" t="s">
        <v>59</v>
      </c>
      <c r="B471" s="2" t="s">
        <v>59</v>
      </c>
      <c r="C471" s="2">
        <v>4000</v>
      </c>
      <c r="D471" s="11" t="s">
        <v>58</v>
      </c>
      <c r="E471" s="59"/>
      <c r="F471" s="59"/>
      <c r="G471" s="59"/>
      <c r="H471" s="59"/>
      <c r="I471" s="84" t="e">
        <f t="shared" si="36"/>
        <v>#DIV/0!</v>
      </c>
      <c r="J471" s="100"/>
    </row>
    <row r="472" spans="1:10" s="101" customFormat="1">
      <c r="A472" s="2" t="s">
        <v>61</v>
      </c>
      <c r="B472" s="2" t="s">
        <v>61</v>
      </c>
      <c r="C472" s="2" t="s">
        <v>179</v>
      </c>
      <c r="D472" s="11" t="s">
        <v>60</v>
      </c>
      <c r="E472" s="59">
        <f>E473+E474</f>
        <v>109298477</v>
      </c>
      <c r="F472" s="59">
        <f>F473+F474</f>
        <v>108713601</v>
      </c>
      <c r="G472" s="59">
        <f>G473+G474</f>
        <v>-2266144</v>
      </c>
      <c r="H472" s="59">
        <f>H473+H474</f>
        <v>106447457</v>
      </c>
      <c r="I472" s="84">
        <f t="shared" si="36"/>
        <v>-2.6084718454036562</v>
      </c>
      <c r="J472" s="100"/>
    </row>
    <row r="473" spans="1:10" s="74" customFormat="1">
      <c r="A473" s="15" t="s">
        <v>63</v>
      </c>
      <c r="B473" s="15" t="s">
        <v>63</v>
      </c>
      <c r="C473" s="15">
        <v>3000</v>
      </c>
      <c r="D473" s="3" t="s">
        <v>62</v>
      </c>
      <c r="E473" s="60">
        <v>109298477</v>
      </c>
      <c r="F473" s="60">
        <v>108713601</v>
      </c>
      <c r="G473" s="60">
        <v>-2266144</v>
      </c>
      <c r="H473" s="60">
        <f>F473+G473</f>
        <v>106447457</v>
      </c>
      <c r="I473" s="83">
        <f t="shared" si="36"/>
        <v>-2.6084718454036562</v>
      </c>
      <c r="J473" s="73"/>
    </row>
    <row r="474" spans="1:10" s="74" customFormat="1" hidden="1">
      <c r="A474" s="15" t="s">
        <v>65</v>
      </c>
      <c r="B474" s="15" t="s">
        <v>65</v>
      </c>
      <c r="C474" s="15">
        <v>6000</v>
      </c>
      <c r="D474" s="3" t="s">
        <v>64</v>
      </c>
      <c r="E474" s="60"/>
      <c r="F474" s="60"/>
      <c r="G474" s="60"/>
      <c r="H474" s="60"/>
      <c r="I474" s="83" t="e">
        <f t="shared" si="36"/>
        <v>#DIV/0!</v>
      </c>
      <c r="J474" s="73"/>
    </row>
    <row r="475" spans="1:10" s="101" customFormat="1" ht="25.5" hidden="1">
      <c r="A475" s="2" t="s">
        <v>67</v>
      </c>
      <c r="B475" s="2" t="s">
        <v>67</v>
      </c>
      <c r="C475" s="2" t="s">
        <v>180</v>
      </c>
      <c r="D475" s="11" t="s">
        <v>66</v>
      </c>
      <c r="E475" s="59">
        <f>E476+E477</f>
        <v>0</v>
      </c>
      <c r="F475" s="59">
        <f>F476+F477</f>
        <v>0</v>
      </c>
      <c r="G475" s="59">
        <f>G476+G477</f>
        <v>0</v>
      </c>
      <c r="H475" s="59">
        <f>H476+H477</f>
        <v>0</v>
      </c>
      <c r="I475" s="84" t="e">
        <f t="shared" si="36"/>
        <v>#DIV/0!</v>
      </c>
      <c r="J475" s="100"/>
    </row>
    <row r="476" spans="1:10" s="74" customFormat="1" hidden="1">
      <c r="A476" s="7" t="s">
        <v>69</v>
      </c>
      <c r="B476" s="7" t="s">
        <v>69</v>
      </c>
      <c r="C476" s="7">
        <v>7600</v>
      </c>
      <c r="D476" s="3" t="s">
        <v>68</v>
      </c>
      <c r="E476" s="60"/>
      <c r="F476" s="60"/>
      <c r="G476" s="60"/>
      <c r="H476" s="60"/>
      <c r="I476" s="83" t="e">
        <f t="shared" si="36"/>
        <v>#DIV/0!</v>
      </c>
      <c r="J476" s="73"/>
    </row>
    <row r="477" spans="1:10" s="74" customFormat="1" hidden="1">
      <c r="A477" s="7" t="s">
        <v>71</v>
      </c>
      <c r="B477" s="7" t="s">
        <v>71</v>
      </c>
      <c r="C477" s="7">
        <v>7700</v>
      </c>
      <c r="D477" s="3" t="s">
        <v>70</v>
      </c>
      <c r="E477" s="60"/>
      <c r="F477" s="60"/>
      <c r="G477" s="60"/>
      <c r="H477" s="60"/>
      <c r="I477" s="83" t="e">
        <f t="shared" si="36"/>
        <v>#DIV/0!</v>
      </c>
      <c r="J477" s="73"/>
    </row>
    <row r="478" spans="1:10" s="101" customFormat="1">
      <c r="A478" s="2" t="s">
        <v>73</v>
      </c>
      <c r="B478" s="2" t="s">
        <v>73</v>
      </c>
      <c r="C478" s="2" t="s">
        <v>181</v>
      </c>
      <c r="D478" s="11" t="s">
        <v>72</v>
      </c>
      <c r="E478" s="59">
        <f>E479+E485+E489+E492</f>
        <v>1046474</v>
      </c>
      <c r="F478" s="59">
        <f>F479+F485+F489+F492</f>
        <v>1409277</v>
      </c>
      <c r="G478" s="59">
        <f>G479+G485+G489+G492</f>
        <v>0</v>
      </c>
      <c r="H478" s="59">
        <f>H479+H485+H489+H492</f>
        <v>1409277</v>
      </c>
      <c r="I478" s="84">
        <f t="shared" si="36"/>
        <v>34.669088768569509</v>
      </c>
      <c r="J478" s="100"/>
    </row>
    <row r="479" spans="1:10" s="74" customFormat="1" hidden="1">
      <c r="A479" s="7" t="s">
        <v>75</v>
      </c>
      <c r="B479" s="7" t="s">
        <v>75</v>
      </c>
      <c r="C479" s="7">
        <v>7100</v>
      </c>
      <c r="D479" s="3" t="s">
        <v>74</v>
      </c>
      <c r="E479" s="61">
        <f>E480+E481</f>
        <v>0</v>
      </c>
      <c r="F479" s="61">
        <f>F480+F481</f>
        <v>0</v>
      </c>
      <c r="G479" s="61">
        <f>G480+G481</f>
        <v>0</v>
      </c>
      <c r="H479" s="61">
        <f>H480+H481</f>
        <v>0</v>
      </c>
      <c r="I479" s="82" t="e">
        <f t="shared" si="36"/>
        <v>#DIV/0!</v>
      </c>
      <c r="J479" s="73"/>
    </row>
    <row r="480" spans="1:10" s="74" customFormat="1" ht="25.5" hidden="1">
      <c r="A480" s="8" t="s">
        <v>77</v>
      </c>
      <c r="B480" s="8" t="s">
        <v>77</v>
      </c>
      <c r="C480" s="8" t="s">
        <v>182</v>
      </c>
      <c r="D480" s="3" t="s">
        <v>76</v>
      </c>
      <c r="E480" s="60"/>
      <c r="F480" s="60"/>
      <c r="G480" s="60"/>
      <c r="H480" s="60"/>
      <c r="I480" s="83" t="e">
        <f t="shared" si="36"/>
        <v>#DIV/0!</v>
      </c>
      <c r="J480" s="73"/>
    </row>
    <row r="481" spans="1:10" s="74" customFormat="1" ht="25.5" hidden="1">
      <c r="A481" s="8" t="s">
        <v>79</v>
      </c>
      <c r="B481" s="8" t="s">
        <v>79</v>
      </c>
      <c r="C481" s="8">
        <v>7130</v>
      </c>
      <c r="D481" s="3" t="s">
        <v>78</v>
      </c>
      <c r="E481" s="61">
        <f>SUM(E482:E484)</f>
        <v>0</v>
      </c>
      <c r="F481" s="61">
        <f>SUM(F482:F484)</f>
        <v>0</v>
      </c>
      <c r="G481" s="61">
        <f>SUM(G482:G484)</f>
        <v>0</v>
      </c>
      <c r="H481" s="61">
        <f>SUM(H482:H484)</f>
        <v>0</v>
      </c>
      <c r="I481" s="82" t="e">
        <f t="shared" si="36"/>
        <v>#DIV/0!</v>
      </c>
      <c r="J481" s="73"/>
    </row>
    <row r="482" spans="1:10" s="74" customFormat="1" ht="38.25" hidden="1">
      <c r="A482" s="9" t="s">
        <v>81</v>
      </c>
      <c r="B482" s="9" t="s">
        <v>81</v>
      </c>
      <c r="C482" s="9">
        <v>7131</v>
      </c>
      <c r="D482" s="3" t="s">
        <v>80</v>
      </c>
      <c r="E482" s="60"/>
      <c r="F482" s="60"/>
      <c r="G482" s="60"/>
      <c r="H482" s="60"/>
      <c r="I482" s="83" t="e">
        <f t="shared" si="36"/>
        <v>#DIV/0!</v>
      </c>
      <c r="J482" s="73"/>
    </row>
    <row r="483" spans="1:10" s="74" customFormat="1" ht="38.25" hidden="1">
      <c r="A483" s="9" t="s">
        <v>83</v>
      </c>
      <c r="B483" s="9" t="s">
        <v>83</v>
      </c>
      <c r="C483" s="9">
        <v>7132</v>
      </c>
      <c r="D483" s="3" t="s">
        <v>82</v>
      </c>
      <c r="E483" s="60"/>
      <c r="F483" s="60"/>
      <c r="G483" s="60"/>
      <c r="H483" s="60"/>
      <c r="I483" s="83" t="e">
        <f t="shared" si="36"/>
        <v>#DIV/0!</v>
      </c>
      <c r="J483" s="73"/>
    </row>
    <row r="484" spans="1:10" s="74" customFormat="1" ht="38.25" hidden="1">
      <c r="A484" s="9" t="s">
        <v>85</v>
      </c>
      <c r="B484" s="9" t="s">
        <v>85</v>
      </c>
      <c r="C484" s="9" t="s">
        <v>85</v>
      </c>
      <c r="D484" s="3" t="s">
        <v>84</v>
      </c>
      <c r="E484" s="60"/>
      <c r="F484" s="60"/>
      <c r="G484" s="60"/>
      <c r="H484" s="60"/>
      <c r="I484" s="83" t="e">
        <f t="shared" si="36"/>
        <v>#DIV/0!</v>
      </c>
      <c r="J484" s="73"/>
    </row>
    <row r="485" spans="1:10" s="74" customFormat="1" ht="25.5">
      <c r="A485" s="7" t="s">
        <v>87</v>
      </c>
      <c r="B485" s="7" t="s">
        <v>87</v>
      </c>
      <c r="C485" s="7" t="s">
        <v>87</v>
      </c>
      <c r="D485" s="3" t="s">
        <v>86</v>
      </c>
      <c r="E485" s="61">
        <f>SUM(E486:E488)</f>
        <v>1046474</v>
      </c>
      <c r="F485" s="61">
        <f>SUM(F486:F488)</f>
        <v>1409277</v>
      </c>
      <c r="G485" s="61">
        <f>SUM(G486:G488)</f>
        <v>0</v>
      </c>
      <c r="H485" s="61">
        <f>SUM(H486:H488)</f>
        <v>1409277</v>
      </c>
      <c r="I485" s="82">
        <f t="shared" si="36"/>
        <v>34.669088768569509</v>
      </c>
      <c r="J485" s="73"/>
    </row>
    <row r="486" spans="1:10" s="74" customFormat="1" ht="25.5">
      <c r="A486" s="8" t="s">
        <v>89</v>
      </c>
      <c r="B486" s="8" t="s">
        <v>89</v>
      </c>
      <c r="C486" s="8" t="s">
        <v>89</v>
      </c>
      <c r="D486" s="3" t="s">
        <v>88</v>
      </c>
      <c r="E486" s="60">
        <f>1031388+15086</f>
        <v>1046474</v>
      </c>
      <c r="F486" s="60">
        <v>1409277</v>
      </c>
      <c r="G486" s="60"/>
      <c r="H486" s="60">
        <f>F486+G486</f>
        <v>1409277</v>
      </c>
      <c r="I486" s="83">
        <f t="shared" si="36"/>
        <v>34.669088768569509</v>
      </c>
      <c r="J486" s="73"/>
    </row>
    <row r="487" spans="1:10" s="74" customFormat="1" ht="51" hidden="1">
      <c r="A487" s="8" t="s">
        <v>91</v>
      </c>
      <c r="B487" s="8" t="s">
        <v>91</v>
      </c>
      <c r="C487" s="8" t="s">
        <v>91</v>
      </c>
      <c r="D487" s="3" t="s">
        <v>90</v>
      </c>
      <c r="E487" s="60"/>
      <c r="F487" s="60"/>
      <c r="G487" s="60"/>
      <c r="H487" s="60"/>
      <c r="I487" s="83" t="e">
        <f t="shared" si="36"/>
        <v>#DIV/0!</v>
      </c>
      <c r="J487" s="73"/>
    </row>
    <row r="488" spans="1:10" s="74" customFormat="1" ht="51" hidden="1">
      <c r="A488" s="8" t="s">
        <v>93</v>
      </c>
      <c r="B488" s="8" t="s">
        <v>93</v>
      </c>
      <c r="C488" s="8" t="s">
        <v>93</v>
      </c>
      <c r="D488" s="3" t="s">
        <v>92</v>
      </c>
      <c r="E488" s="60"/>
      <c r="F488" s="60"/>
      <c r="G488" s="60"/>
      <c r="H488" s="60"/>
      <c r="I488" s="83" t="e">
        <f t="shared" si="36"/>
        <v>#DIV/0!</v>
      </c>
      <c r="J488" s="73"/>
    </row>
    <row r="489" spans="1:10" s="74" customFormat="1" ht="25.5" hidden="1">
      <c r="A489" s="7" t="s">
        <v>95</v>
      </c>
      <c r="B489" s="7" t="s">
        <v>95</v>
      </c>
      <c r="C489" s="7" t="s">
        <v>95</v>
      </c>
      <c r="D489" s="3" t="s">
        <v>94</v>
      </c>
      <c r="E489" s="61">
        <f>SUM(E490:E491)</f>
        <v>0</v>
      </c>
      <c r="F489" s="61">
        <f>SUM(F490:F491)</f>
        <v>0</v>
      </c>
      <c r="G489" s="61">
        <f>SUM(G490:G491)</f>
        <v>0</v>
      </c>
      <c r="H489" s="61">
        <f>SUM(H490:H491)</f>
        <v>0</v>
      </c>
      <c r="I489" s="82" t="e">
        <f t="shared" si="36"/>
        <v>#DIV/0!</v>
      </c>
      <c r="J489" s="73"/>
    </row>
    <row r="490" spans="1:10" s="74" customFormat="1" ht="25.5" hidden="1">
      <c r="A490" s="8" t="s">
        <v>97</v>
      </c>
      <c r="B490" s="8" t="s">
        <v>97</v>
      </c>
      <c r="C490" s="8" t="s">
        <v>97</v>
      </c>
      <c r="D490" s="3" t="s">
        <v>96</v>
      </c>
      <c r="E490" s="60"/>
      <c r="F490" s="60"/>
      <c r="G490" s="60"/>
      <c r="H490" s="60"/>
      <c r="I490" s="83" t="e">
        <f t="shared" si="36"/>
        <v>#DIV/0!</v>
      </c>
      <c r="J490" s="73"/>
    </row>
    <row r="491" spans="1:10" s="74" customFormat="1" ht="51" hidden="1">
      <c r="A491" s="8" t="s">
        <v>99</v>
      </c>
      <c r="B491" s="8" t="s">
        <v>99</v>
      </c>
      <c r="C491" s="8" t="s">
        <v>99</v>
      </c>
      <c r="D491" s="3" t="s">
        <v>98</v>
      </c>
      <c r="E491" s="60"/>
      <c r="F491" s="60"/>
      <c r="G491" s="60"/>
      <c r="H491" s="60"/>
      <c r="I491" s="83" t="e">
        <f t="shared" si="36"/>
        <v>#DIV/0!</v>
      </c>
      <c r="J491" s="73"/>
    </row>
    <row r="492" spans="1:10" s="74" customFormat="1" ht="25.5" hidden="1">
      <c r="A492" s="7" t="s">
        <v>101</v>
      </c>
      <c r="B492" s="7" t="s">
        <v>101</v>
      </c>
      <c r="C492" s="7" t="s">
        <v>101</v>
      </c>
      <c r="D492" s="3" t="s">
        <v>100</v>
      </c>
      <c r="E492" s="60"/>
      <c r="F492" s="60"/>
      <c r="G492" s="60"/>
      <c r="H492" s="60"/>
      <c r="I492" s="83" t="e">
        <f t="shared" si="36"/>
        <v>#DIV/0!</v>
      </c>
      <c r="J492" s="73"/>
    </row>
    <row r="493" spans="1:10" s="74" customFormat="1" hidden="1">
      <c r="A493" s="2" t="s">
        <v>103</v>
      </c>
      <c r="B493" s="2" t="s">
        <v>103</v>
      </c>
      <c r="C493" s="2" t="s">
        <v>183</v>
      </c>
      <c r="D493" s="11" t="s">
        <v>102</v>
      </c>
      <c r="E493" s="59">
        <f>E494+E495</f>
        <v>0</v>
      </c>
      <c r="F493" s="59">
        <f>F494+F495</f>
        <v>0</v>
      </c>
      <c r="G493" s="59">
        <f>G494+G495</f>
        <v>0</v>
      </c>
      <c r="H493" s="59">
        <f>H494+H495</f>
        <v>0</v>
      </c>
      <c r="I493" s="84" t="e">
        <f t="shared" si="36"/>
        <v>#DIV/0!</v>
      </c>
      <c r="J493" s="73"/>
    </row>
    <row r="494" spans="1:10" s="74" customFormat="1" hidden="1">
      <c r="A494" s="6" t="s">
        <v>105</v>
      </c>
      <c r="B494" s="6" t="s">
        <v>105</v>
      </c>
      <c r="C494" s="6">
        <v>5000</v>
      </c>
      <c r="D494" s="3" t="s">
        <v>104</v>
      </c>
      <c r="E494" s="60"/>
      <c r="F494" s="60"/>
      <c r="G494" s="60"/>
      <c r="H494" s="60"/>
      <c r="I494" s="83" t="e">
        <f t="shared" si="36"/>
        <v>#DIV/0!</v>
      </c>
      <c r="J494" s="73"/>
    </row>
    <row r="495" spans="1:10" s="74" customFormat="1" hidden="1">
      <c r="A495" s="6" t="s">
        <v>107</v>
      </c>
      <c r="B495" s="6" t="s">
        <v>107</v>
      </c>
      <c r="C495" s="6" t="s">
        <v>184</v>
      </c>
      <c r="D495" s="3" t="s">
        <v>106</v>
      </c>
      <c r="E495" s="61">
        <f>E496+E503+E507+E510</f>
        <v>0</v>
      </c>
      <c r="F495" s="61">
        <f>F496+F503+F507+F510</f>
        <v>0</v>
      </c>
      <c r="G495" s="61">
        <f>G496+G503+G507+G510</f>
        <v>0</v>
      </c>
      <c r="H495" s="61">
        <f>H496+H503+H507+H510</f>
        <v>0</v>
      </c>
      <c r="I495" s="82" t="e">
        <f t="shared" si="36"/>
        <v>#DIV/0!</v>
      </c>
      <c r="J495" s="73"/>
    </row>
    <row r="496" spans="1:10" s="74" customFormat="1" hidden="1">
      <c r="A496" s="7" t="s">
        <v>109</v>
      </c>
      <c r="B496" s="7" t="s">
        <v>109</v>
      </c>
      <c r="C496" s="7" t="s">
        <v>109</v>
      </c>
      <c r="D496" s="3" t="s">
        <v>108</v>
      </c>
      <c r="E496" s="61">
        <f>SUM(E497:E499)</f>
        <v>0</v>
      </c>
      <c r="F496" s="61">
        <f>SUM(F497:F499)</f>
        <v>0</v>
      </c>
      <c r="G496" s="61">
        <f>SUM(G497:G499)</f>
        <v>0</v>
      </c>
      <c r="H496" s="61">
        <f>SUM(H497:H499)</f>
        <v>0</v>
      </c>
      <c r="I496" s="82" t="e">
        <f t="shared" si="36"/>
        <v>#DIV/0!</v>
      </c>
      <c r="J496" s="73"/>
    </row>
    <row r="497" spans="1:10" s="74" customFormat="1" ht="25.5" hidden="1">
      <c r="A497" s="4" t="s">
        <v>111</v>
      </c>
      <c r="B497" s="4" t="s">
        <v>111</v>
      </c>
      <c r="C497" s="4" t="s">
        <v>111</v>
      </c>
      <c r="D497" s="3" t="s">
        <v>110</v>
      </c>
      <c r="E497" s="60"/>
      <c r="F497" s="60"/>
      <c r="G497" s="60"/>
      <c r="H497" s="60"/>
      <c r="I497" s="83" t="e">
        <f t="shared" si="36"/>
        <v>#DIV/0!</v>
      </c>
      <c r="J497" s="73"/>
    </row>
    <row r="498" spans="1:10" s="74" customFormat="1" ht="25.5" hidden="1">
      <c r="A498" s="4" t="s">
        <v>113</v>
      </c>
      <c r="B498" s="4" t="s">
        <v>113</v>
      </c>
      <c r="C498" s="4" t="s">
        <v>113</v>
      </c>
      <c r="D498" s="3" t="s">
        <v>112</v>
      </c>
      <c r="E498" s="60"/>
      <c r="F498" s="60"/>
      <c r="G498" s="60"/>
      <c r="H498" s="60"/>
      <c r="I498" s="83" t="e">
        <f t="shared" si="36"/>
        <v>#DIV/0!</v>
      </c>
      <c r="J498" s="73"/>
    </row>
    <row r="499" spans="1:10" s="74" customFormat="1" ht="25.5" hidden="1">
      <c r="A499" s="4" t="s">
        <v>115</v>
      </c>
      <c r="B499" s="4" t="s">
        <v>115</v>
      </c>
      <c r="C499" s="4" t="s">
        <v>115</v>
      </c>
      <c r="D499" s="3" t="s">
        <v>114</v>
      </c>
      <c r="E499" s="60">
        <f>SUM(E500:E502)</f>
        <v>0</v>
      </c>
      <c r="F499" s="60">
        <f>SUM(F500:F502)</f>
        <v>0</v>
      </c>
      <c r="G499" s="60">
        <f>SUM(G500:G502)</f>
        <v>0</v>
      </c>
      <c r="H499" s="60">
        <f>SUM(H500:H502)</f>
        <v>0</v>
      </c>
      <c r="I499" s="83" t="e">
        <f t="shared" si="36"/>
        <v>#DIV/0!</v>
      </c>
      <c r="J499" s="73"/>
    </row>
    <row r="500" spans="1:10" s="74" customFormat="1" ht="38.25" hidden="1">
      <c r="A500" s="16" t="s">
        <v>117</v>
      </c>
      <c r="B500" s="16" t="s">
        <v>117</v>
      </c>
      <c r="C500" s="16" t="s">
        <v>117</v>
      </c>
      <c r="D500" s="3" t="s">
        <v>116</v>
      </c>
      <c r="E500" s="60"/>
      <c r="F500" s="60"/>
      <c r="G500" s="60"/>
      <c r="H500" s="60"/>
      <c r="I500" s="83" t="e">
        <f t="shared" si="36"/>
        <v>#DIV/0!</v>
      </c>
      <c r="J500" s="73"/>
    </row>
    <row r="501" spans="1:10" s="74" customFormat="1" ht="38.25" hidden="1">
      <c r="A501" s="16" t="s">
        <v>119</v>
      </c>
      <c r="B501" s="16" t="s">
        <v>119</v>
      </c>
      <c r="C501" s="16" t="s">
        <v>119</v>
      </c>
      <c r="D501" s="3" t="s">
        <v>118</v>
      </c>
      <c r="E501" s="60"/>
      <c r="F501" s="60"/>
      <c r="G501" s="60"/>
      <c r="H501" s="60"/>
      <c r="I501" s="83" t="e">
        <f t="shared" si="36"/>
        <v>#DIV/0!</v>
      </c>
      <c r="J501" s="73"/>
    </row>
    <row r="502" spans="1:10" s="74" customFormat="1" ht="25.5" hidden="1">
      <c r="A502" s="16" t="s">
        <v>121</v>
      </c>
      <c r="B502" s="16" t="s">
        <v>121</v>
      </c>
      <c r="C502" s="16" t="s">
        <v>121</v>
      </c>
      <c r="D502" s="3" t="s">
        <v>120</v>
      </c>
      <c r="E502" s="60"/>
      <c r="F502" s="60"/>
      <c r="G502" s="60"/>
      <c r="H502" s="60"/>
      <c r="I502" s="83" t="e">
        <f t="shared" si="36"/>
        <v>#DIV/0!</v>
      </c>
      <c r="J502" s="73"/>
    </row>
    <row r="503" spans="1:10" s="74" customFormat="1" ht="25.5" hidden="1">
      <c r="A503" s="10" t="s">
        <v>123</v>
      </c>
      <c r="B503" s="10" t="s">
        <v>123</v>
      </c>
      <c r="C503" s="10" t="s">
        <v>123</v>
      </c>
      <c r="D503" s="3" t="s">
        <v>122</v>
      </c>
      <c r="E503" s="60">
        <f>SUM(E504:E506)</f>
        <v>0</v>
      </c>
      <c r="F503" s="60">
        <f>SUM(F504:F506)</f>
        <v>0</v>
      </c>
      <c r="G503" s="60">
        <f>SUM(G504:G506)</f>
        <v>0</v>
      </c>
      <c r="H503" s="60">
        <f>SUM(H504:H506)</f>
        <v>0</v>
      </c>
      <c r="I503" s="83" t="e">
        <f t="shared" si="36"/>
        <v>#DIV/0!</v>
      </c>
      <c r="J503" s="73"/>
    </row>
    <row r="504" spans="1:10" s="74" customFormat="1" ht="25.5" hidden="1">
      <c r="A504" s="4" t="s">
        <v>125</v>
      </c>
      <c r="B504" s="4" t="s">
        <v>125</v>
      </c>
      <c r="C504" s="4" t="s">
        <v>125</v>
      </c>
      <c r="D504" s="3" t="s">
        <v>124</v>
      </c>
      <c r="E504" s="60"/>
      <c r="F504" s="60"/>
      <c r="G504" s="60"/>
      <c r="H504" s="60"/>
      <c r="I504" s="83" t="e">
        <f t="shared" ref="I504:I567" si="37">H504/E504*100-100</f>
        <v>#DIV/0!</v>
      </c>
      <c r="J504" s="73"/>
    </row>
    <row r="505" spans="1:10" s="74" customFormat="1" ht="51" hidden="1">
      <c r="A505" s="4" t="s">
        <v>127</v>
      </c>
      <c r="B505" s="4" t="s">
        <v>127</v>
      </c>
      <c r="C505" s="4" t="s">
        <v>127</v>
      </c>
      <c r="D505" s="3" t="s">
        <v>126</v>
      </c>
      <c r="E505" s="60"/>
      <c r="F505" s="60"/>
      <c r="G505" s="60"/>
      <c r="H505" s="60"/>
      <c r="I505" s="83" t="e">
        <f t="shared" si="37"/>
        <v>#DIV/0!</v>
      </c>
      <c r="J505" s="73"/>
    </row>
    <row r="506" spans="1:10" s="74" customFormat="1" ht="51" hidden="1" customHeight="1">
      <c r="A506" s="4" t="s">
        <v>129</v>
      </c>
      <c r="B506" s="4" t="s">
        <v>129</v>
      </c>
      <c r="C506" s="4" t="s">
        <v>129</v>
      </c>
      <c r="D506" s="3" t="s">
        <v>128</v>
      </c>
      <c r="E506" s="60"/>
      <c r="F506" s="60"/>
      <c r="G506" s="60"/>
      <c r="H506" s="60"/>
      <c r="I506" s="83" t="e">
        <f t="shared" si="37"/>
        <v>#DIV/0!</v>
      </c>
      <c r="J506" s="73"/>
    </row>
    <row r="507" spans="1:10" s="74" customFormat="1" ht="25.5" hidden="1">
      <c r="A507" s="10" t="s">
        <v>131</v>
      </c>
      <c r="B507" s="10" t="s">
        <v>131</v>
      </c>
      <c r="C507" s="10" t="s">
        <v>131</v>
      </c>
      <c r="D507" s="3" t="s">
        <v>130</v>
      </c>
      <c r="E507" s="60">
        <f>SUM(E508:E509)</f>
        <v>0</v>
      </c>
      <c r="F507" s="60">
        <f>SUM(F508:F509)</f>
        <v>0</v>
      </c>
      <c r="G507" s="60">
        <f>SUM(G508:G509)</f>
        <v>0</v>
      </c>
      <c r="H507" s="60">
        <f>SUM(H508:H509)</f>
        <v>0</v>
      </c>
      <c r="I507" s="83" t="e">
        <f t="shared" si="37"/>
        <v>#DIV/0!</v>
      </c>
      <c r="J507" s="73"/>
    </row>
    <row r="508" spans="1:10" s="74" customFormat="1" ht="25.5" hidden="1">
      <c r="A508" s="4" t="s">
        <v>133</v>
      </c>
      <c r="B508" s="4" t="s">
        <v>133</v>
      </c>
      <c r="C508" s="4" t="s">
        <v>133</v>
      </c>
      <c r="D508" s="3" t="s">
        <v>132</v>
      </c>
      <c r="E508" s="60"/>
      <c r="F508" s="60"/>
      <c r="G508" s="60"/>
      <c r="H508" s="60"/>
      <c r="I508" s="83" t="e">
        <f t="shared" si="37"/>
        <v>#DIV/0!</v>
      </c>
      <c r="J508" s="73"/>
    </row>
    <row r="509" spans="1:10" s="74" customFormat="1" ht="51" hidden="1">
      <c r="A509" s="4" t="s">
        <v>135</v>
      </c>
      <c r="B509" s="4" t="s">
        <v>135</v>
      </c>
      <c r="C509" s="4" t="s">
        <v>135</v>
      </c>
      <c r="D509" s="3" t="s">
        <v>134</v>
      </c>
      <c r="E509" s="60"/>
      <c r="F509" s="60"/>
      <c r="G509" s="60"/>
      <c r="H509" s="60"/>
      <c r="I509" s="83" t="e">
        <f t="shared" si="37"/>
        <v>#DIV/0!</v>
      </c>
      <c r="J509" s="73"/>
    </row>
    <row r="510" spans="1:10" s="74" customFormat="1" ht="25.5" hidden="1">
      <c r="A510" s="17" t="s">
        <v>137</v>
      </c>
      <c r="B510" s="17" t="s">
        <v>137</v>
      </c>
      <c r="C510" s="17" t="s">
        <v>137</v>
      </c>
      <c r="D510" s="53" t="s">
        <v>136</v>
      </c>
      <c r="E510" s="60"/>
      <c r="F510" s="60"/>
      <c r="G510" s="60"/>
      <c r="H510" s="60"/>
      <c r="I510" s="83" t="e">
        <f t="shared" si="37"/>
        <v>#DIV/0!</v>
      </c>
      <c r="J510" s="73"/>
    </row>
    <row r="511" spans="1:10" s="74" customFormat="1" ht="36" hidden="1">
      <c r="A511" s="85" t="s">
        <v>186</v>
      </c>
      <c r="B511" s="85" t="s">
        <v>186</v>
      </c>
      <c r="C511" s="86" t="s">
        <v>185</v>
      </c>
      <c r="D511" s="87" t="s">
        <v>138</v>
      </c>
      <c r="E511" s="88">
        <f>E440-E466</f>
        <v>0</v>
      </c>
      <c r="F511" s="88">
        <f>F440-F466</f>
        <v>0</v>
      </c>
      <c r="G511" s="88">
        <f>G440-G466</f>
        <v>0</v>
      </c>
      <c r="H511" s="88">
        <f>H440-H466</f>
        <v>0</v>
      </c>
      <c r="I511" s="89" t="e">
        <f t="shared" si="37"/>
        <v>#DIV/0!</v>
      </c>
      <c r="J511" s="73"/>
    </row>
    <row r="512" spans="1:10" s="74" customFormat="1" hidden="1">
      <c r="A512" s="18" t="s">
        <v>140</v>
      </c>
      <c r="B512" s="18" t="s">
        <v>140</v>
      </c>
      <c r="C512" s="18" t="s">
        <v>187</v>
      </c>
      <c r="D512" s="25" t="s">
        <v>139</v>
      </c>
      <c r="E512" s="65">
        <f>E513+E516+E519+E524</f>
        <v>0</v>
      </c>
      <c r="F512" s="65">
        <f>F513+F516+F519+F524</f>
        <v>0</v>
      </c>
      <c r="G512" s="65">
        <f>G513+G516+G519+G524</f>
        <v>0</v>
      </c>
      <c r="H512" s="65">
        <f>H513+H516+H519+H524</f>
        <v>0</v>
      </c>
      <c r="I512" s="90" t="e">
        <f t="shared" si="37"/>
        <v>#DIV/0!</v>
      </c>
      <c r="J512" s="73"/>
    </row>
    <row r="513" spans="1:10" s="74" customFormat="1" hidden="1">
      <c r="A513" s="29" t="s">
        <v>142</v>
      </c>
      <c r="B513" s="29" t="s">
        <v>142</v>
      </c>
      <c r="C513" s="29" t="s">
        <v>188</v>
      </c>
      <c r="D513" s="11" t="s">
        <v>141</v>
      </c>
      <c r="E513" s="59">
        <f>SUM(E514:E515)</f>
        <v>0</v>
      </c>
      <c r="F513" s="59">
        <f>SUM(F514:F515)</f>
        <v>0</v>
      </c>
      <c r="G513" s="59">
        <f>SUM(G514:G515)</f>
        <v>0</v>
      </c>
      <c r="H513" s="59">
        <f>SUM(H514:H515)</f>
        <v>0</v>
      </c>
      <c r="I513" s="84" t="e">
        <f t="shared" si="37"/>
        <v>#DIV/0!</v>
      </c>
      <c r="J513" s="73"/>
    </row>
    <row r="514" spans="1:10" s="74" customFormat="1" ht="24" hidden="1">
      <c r="A514" s="8" t="s">
        <v>144</v>
      </c>
      <c r="B514" s="8" t="s">
        <v>144</v>
      </c>
      <c r="C514" s="8" t="s">
        <v>189</v>
      </c>
      <c r="D514" s="3" t="s">
        <v>143</v>
      </c>
      <c r="E514" s="60"/>
      <c r="F514" s="60"/>
      <c r="G514" s="60"/>
      <c r="H514" s="60"/>
      <c r="I514" s="83" t="e">
        <f t="shared" si="37"/>
        <v>#DIV/0!</v>
      </c>
      <c r="J514" s="73"/>
    </row>
    <row r="515" spans="1:10" s="74" customFormat="1" ht="24" hidden="1">
      <c r="A515" s="8" t="s">
        <v>146</v>
      </c>
      <c r="B515" s="8" t="s">
        <v>146</v>
      </c>
      <c r="C515" s="8" t="s">
        <v>190</v>
      </c>
      <c r="D515" s="3" t="s">
        <v>145</v>
      </c>
      <c r="E515" s="60"/>
      <c r="F515" s="60"/>
      <c r="G515" s="60"/>
      <c r="H515" s="60"/>
      <c r="I515" s="83" t="e">
        <f t="shared" si="37"/>
        <v>#DIV/0!</v>
      </c>
      <c r="J515" s="73"/>
    </row>
    <row r="516" spans="1:10" s="74" customFormat="1" hidden="1">
      <c r="A516" s="29" t="s">
        <v>148</v>
      </c>
      <c r="B516" s="29" t="s">
        <v>148</v>
      </c>
      <c r="C516" s="29" t="s">
        <v>191</v>
      </c>
      <c r="D516" s="11" t="s">
        <v>147</v>
      </c>
      <c r="E516" s="59">
        <f>SUM(E517:E518)</f>
        <v>0</v>
      </c>
      <c r="F516" s="59">
        <f>SUM(F517:F518)</f>
        <v>0</v>
      </c>
      <c r="G516" s="59">
        <f>SUM(G517:G518)</f>
        <v>0</v>
      </c>
      <c r="H516" s="59">
        <f>SUM(H517:H518)</f>
        <v>0</v>
      </c>
      <c r="I516" s="84" t="e">
        <f t="shared" si="37"/>
        <v>#DIV/0!</v>
      </c>
      <c r="J516" s="73"/>
    </row>
    <row r="517" spans="1:10" s="74" customFormat="1" ht="24" hidden="1">
      <c r="A517" s="8" t="s">
        <v>150</v>
      </c>
      <c r="B517" s="8" t="s">
        <v>150</v>
      </c>
      <c r="C517" s="8" t="s">
        <v>192</v>
      </c>
      <c r="D517" s="3" t="s">
        <v>149</v>
      </c>
      <c r="E517" s="60"/>
      <c r="F517" s="60"/>
      <c r="G517" s="60"/>
      <c r="H517" s="60"/>
      <c r="I517" s="83" t="e">
        <f t="shared" si="37"/>
        <v>#DIV/0!</v>
      </c>
      <c r="J517" s="73"/>
    </row>
    <row r="518" spans="1:10" s="74" customFormat="1" ht="24" hidden="1">
      <c r="A518" s="8" t="s">
        <v>152</v>
      </c>
      <c r="B518" s="8" t="s">
        <v>152</v>
      </c>
      <c r="C518" s="8" t="s">
        <v>193</v>
      </c>
      <c r="D518" s="3" t="s">
        <v>151</v>
      </c>
      <c r="E518" s="60"/>
      <c r="F518" s="60"/>
      <c r="G518" s="60"/>
      <c r="H518" s="60"/>
      <c r="I518" s="83" t="e">
        <f t="shared" si="37"/>
        <v>#DIV/0!</v>
      </c>
      <c r="J518" s="73"/>
    </row>
    <row r="519" spans="1:10" s="74" customFormat="1" ht="24" hidden="1">
      <c r="A519" s="27" t="s">
        <v>154</v>
      </c>
      <c r="B519" s="27" t="s">
        <v>154</v>
      </c>
      <c r="C519" s="27" t="s">
        <v>194</v>
      </c>
      <c r="D519" s="11" t="s">
        <v>153</v>
      </c>
      <c r="E519" s="59">
        <f>SUM(E520:E523)</f>
        <v>0</v>
      </c>
      <c r="F519" s="59">
        <f>SUM(F520:F523)</f>
        <v>0</v>
      </c>
      <c r="G519" s="59">
        <f>SUM(G520:G523)</f>
        <v>0</v>
      </c>
      <c r="H519" s="59">
        <f>SUM(H520:H523)</f>
        <v>0</v>
      </c>
      <c r="I519" s="84" t="e">
        <f t="shared" si="37"/>
        <v>#DIV/0!</v>
      </c>
      <c r="J519" s="73"/>
    </row>
    <row r="520" spans="1:10" s="74" customFormat="1" ht="38.25" hidden="1">
      <c r="A520" s="8" t="s">
        <v>155</v>
      </c>
      <c r="B520" s="8" t="s">
        <v>155</v>
      </c>
      <c r="C520" s="33" t="s">
        <v>195</v>
      </c>
      <c r="D520" s="3" t="s">
        <v>167</v>
      </c>
      <c r="E520" s="61"/>
      <c r="F520" s="61"/>
      <c r="G520" s="61"/>
      <c r="H520" s="61"/>
      <c r="I520" s="82" t="e">
        <f t="shared" si="37"/>
        <v>#DIV/0!</v>
      </c>
      <c r="J520" s="73"/>
    </row>
    <row r="521" spans="1:10" s="74" customFormat="1" ht="25.5" hidden="1">
      <c r="A521" s="8" t="s">
        <v>157</v>
      </c>
      <c r="B521" s="8" t="s">
        <v>157</v>
      </c>
      <c r="C521" s="33" t="s">
        <v>196</v>
      </c>
      <c r="D521" s="3" t="s">
        <v>156</v>
      </c>
      <c r="E521" s="61"/>
      <c r="F521" s="61"/>
      <c r="G521" s="61"/>
      <c r="H521" s="61"/>
      <c r="I521" s="82" t="e">
        <f t="shared" si="37"/>
        <v>#DIV/0!</v>
      </c>
      <c r="J521" s="73"/>
    </row>
    <row r="522" spans="1:10" s="74" customFormat="1" ht="38.25" hidden="1" customHeight="1">
      <c r="A522" s="28" t="s">
        <v>159</v>
      </c>
      <c r="B522" s="28" t="s">
        <v>159</v>
      </c>
      <c r="C522" s="34" t="s">
        <v>198</v>
      </c>
      <c r="D522" s="26" t="s">
        <v>158</v>
      </c>
      <c r="E522" s="66"/>
      <c r="F522" s="66"/>
      <c r="G522" s="66"/>
      <c r="H522" s="66"/>
      <c r="I522" s="91" t="e">
        <f t="shared" si="37"/>
        <v>#DIV/0!</v>
      </c>
      <c r="J522" s="73"/>
    </row>
    <row r="523" spans="1:10" s="74" customFormat="1" ht="25.5" hidden="1">
      <c r="A523" s="8" t="s">
        <v>161</v>
      </c>
      <c r="B523" s="8" t="s">
        <v>161</v>
      </c>
      <c r="C523" s="33" t="s">
        <v>199</v>
      </c>
      <c r="D523" s="3" t="s">
        <v>160</v>
      </c>
      <c r="E523" s="61"/>
      <c r="F523" s="61"/>
      <c r="G523" s="61"/>
      <c r="H523" s="61"/>
      <c r="I523" s="82" t="e">
        <f t="shared" si="37"/>
        <v>#DIV/0!</v>
      </c>
      <c r="J523" s="73"/>
    </row>
    <row r="524" spans="1:10" s="74" customFormat="1" ht="24" hidden="1">
      <c r="A524" s="32" t="s">
        <v>162</v>
      </c>
      <c r="B524" s="32" t="s">
        <v>162</v>
      </c>
      <c r="C524" s="32" t="s">
        <v>197</v>
      </c>
      <c r="D524" s="19" t="s">
        <v>168</v>
      </c>
      <c r="E524" s="67"/>
      <c r="F524" s="67"/>
      <c r="G524" s="67"/>
      <c r="H524" s="67"/>
      <c r="I524" s="92" t="e">
        <f t="shared" si="37"/>
        <v>#DIV/0!</v>
      </c>
      <c r="J524" s="73"/>
    </row>
    <row r="525" spans="1:10" s="74" customFormat="1" ht="25.5" hidden="1">
      <c r="A525" s="7" t="s">
        <v>95</v>
      </c>
      <c r="B525" s="7" t="s">
        <v>95</v>
      </c>
      <c r="C525" s="7" t="s">
        <v>95</v>
      </c>
      <c r="D525" s="3" t="s">
        <v>94</v>
      </c>
      <c r="E525" s="61">
        <f>SUM(E526:E527)</f>
        <v>0</v>
      </c>
      <c r="F525" s="61">
        <f>SUM(F526:F527)</f>
        <v>0</v>
      </c>
      <c r="G525" s="61">
        <f>SUM(G526:G527)</f>
        <v>0</v>
      </c>
      <c r="H525" s="61">
        <f>SUM(H526:H527)</f>
        <v>0</v>
      </c>
      <c r="I525" s="82" t="e">
        <f t="shared" si="37"/>
        <v>#DIV/0!</v>
      </c>
      <c r="J525" s="73"/>
    </row>
    <row r="526" spans="1:10" s="74" customFormat="1" ht="25.5" hidden="1">
      <c r="A526" s="8" t="s">
        <v>97</v>
      </c>
      <c r="B526" s="8" t="s">
        <v>97</v>
      </c>
      <c r="C526" s="8" t="s">
        <v>97</v>
      </c>
      <c r="D526" s="3" t="s">
        <v>96</v>
      </c>
      <c r="E526" s="60"/>
      <c r="F526" s="60"/>
      <c r="G526" s="60"/>
      <c r="H526" s="60"/>
      <c r="I526" s="83" t="e">
        <f t="shared" si="37"/>
        <v>#DIV/0!</v>
      </c>
      <c r="J526" s="73"/>
    </row>
    <row r="527" spans="1:10" s="74" customFormat="1" ht="51" hidden="1">
      <c r="A527" s="8" t="s">
        <v>99</v>
      </c>
      <c r="B527" s="8" t="s">
        <v>99</v>
      </c>
      <c r="C527" s="8" t="s">
        <v>99</v>
      </c>
      <c r="D527" s="3" t="s">
        <v>98</v>
      </c>
      <c r="E527" s="60"/>
      <c r="F527" s="60"/>
      <c r="G527" s="60"/>
      <c r="H527" s="60"/>
      <c r="I527" s="83" t="e">
        <f t="shared" si="37"/>
        <v>#DIV/0!</v>
      </c>
      <c r="J527" s="73"/>
    </row>
    <row r="528" spans="1:10" s="74" customFormat="1" ht="25.5" hidden="1">
      <c r="A528" s="7" t="s">
        <v>101</v>
      </c>
      <c r="B528" s="7" t="s">
        <v>101</v>
      </c>
      <c r="C528" s="7" t="s">
        <v>101</v>
      </c>
      <c r="D528" s="3" t="s">
        <v>100</v>
      </c>
      <c r="E528" s="60"/>
      <c r="F528" s="60"/>
      <c r="G528" s="60"/>
      <c r="H528" s="60"/>
      <c r="I528" s="83" t="e">
        <f t="shared" si="37"/>
        <v>#DIV/0!</v>
      </c>
      <c r="J528" s="73"/>
    </row>
    <row r="529" spans="1:10" s="74" customFormat="1" hidden="1">
      <c r="A529" s="2" t="s">
        <v>103</v>
      </c>
      <c r="B529" s="2" t="s">
        <v>103</v>
      </c>
      <c r="C529" s="2" t="s">
        <v>183</v>
      </c>
      <c r="D529" s="11" t="s">
        <v>102</v>
      </c>
      <c r="E529" s="59">
        <f>E530+E531</f>
        <v>0</v>
      </c>
      <c r="F529" s="59">
        <f>F530+F531</f>
        <v>0</v>
      </c>
      <c r="G529" s="59">
        <f>G530+G531</f>
        <v>0</v>
      </c>
      <c r="H529" s="59">
        <f>H530+H531</f>
        <v>0</v>
      </c>
      <c r="I529" s="84" t="e">
        <f t="shared" si="37"/>
        <v>#DIV/0!</v>
      </c>
      <c r="J529" s="73"/>
    </row>
    <row r="530" spans="1:10" s="74" customFormat="1" hidden="1">
      <c r="A530" s="6" t="s">
        <v>105</v>
      </c>
      <c r="B530" s="6" t="s">
        <v>105</v>
      </c>
      <c r="C530" s="6">
        <v>5000</v>
      </c>
      <c r="D530" s="3" t="s">
        <v>104</v>
      </c>
      <c r="E530" s="60"/>
      <c r="F530" s="60"/>
      <c r="G530" s="60"/>
      <c r="H530" s="60"/>
      <c r="I530" s="83" t="e">
        <f t="shared" si="37"/>
        <v>#DIV/0!</v>
      </c>
      <c r="J530" s="73"/>
    </row>
    <row r="531" spans="1:10" s="74" customFormat="1" hidden="1">
      <c r="A531" s="6" t="s">
        <v>107</v>
      </c>
      <c r="B531" s="6" t="s">
        <v>107</v>
      </c>
      <c r="C531" s="6" t="s">
        <v>184</v>
      </c>
      <c r="D531" s="3" t="s">
        <v>106</v>
      </c>
      <c r="E531" s="61">
        <f>E532+E539+E543+E546</f>
        <v>0</v>
      </c>
      <c r="F531" s="61">
        <f>F532+F539+F543+F546</f>
        <v>0</v>
      </c>
      <c r="G531" s="61">
        <f>G532+G539+G543+G546</f>
        <v>0</v>
      </c>
      <c r="H531" s="61">
        <f>H532+H539+H543+H546</f>
        <v>0</v>
      </c>
      <c r="I531" s="82" t="e">
        <f t="shared" si="37"/>
        <v>#DIV/0!</v>
      </c>
      <c r="J531" s="73"/>
    </row>
    <row r="532" spans="1:10" s="74" customFormat="1" hidden="1">
      <c r="A532" s="7" t="s">
        <v>109</v>
      </c>
      <c r="B532" s="7" t="s">
        <v>109</v>
      </c>
      <c r="C532" s="7" t="s">
        <v>109</v>
      </c>
      <c r="D532" s="3" t="s">
        <v>108</v>
      </c>
      <c r="E532" s="61">
        <f>SUM(E533:E535)</f>
        <v>0</v>
      </c>
      <c r="F532" s="61">
        <f>SUM(F533:F535)</f>
        <v>0</v>
      </c>
      <c r="G532" s="61">
        <f>SUM(G533:G535)</f>
        <v>0</v>
      </c>
      <c r="H532" s="61">
        <f>SUM(H533:H535)</f>
        <v>0</v>
      </c>
      <c r="I532" s="82" t="e">
        <f t="shared" si="37"/>
        <v>#DIV/0!</v>
      </c>
      <c r="J532" s="73"/>
    </row>
    <row r="533" spans="1:10" s="74" customFormat="1" ht="25.5" hidden="1">
      <c r="A533" s="4" t="s">
        <v>111</v>
      </c>
      <c r="B533" s="4" t="s">
        <v>111</v>
      </c>
      <c r="C533" s="4" t="s">
        <v>111</v>
      </c>
      <c r="D533" s="3" t="s">
        <v>110</v>
      </c>
      <c r="E533" s="60"/>
      <c r="F533" s="60"/>
      <c r="G533" s="60"/>
      <c r="H533" s="60"/>
      <c r="I533" s="83" t="e">
        <f t="shared" si="37"/>
        <v>#DIV/0!</v>
      </c>
      <c r="J533" s="73"/>
    </row>
    <row r="534" spans="1:10" s="74" customFormat="1" ht="25.5" hidden="1">
      <c r="A534" s="4" t="s">
        <v>113</v>
      </c>
      <c r="B534" s="4" t="s">
        <v>113</v>
      </c>
      <c r="C534" s="4" t="s">
        <v>113</v>
      </c>
      <c r="D534" s="3" t="s">
        <v>112</v>
      </c>
      <c r="E534" s="60"/>
      <c r="F534" s="60"/>
      <c r="G534" s="60"/>
      <c r="H534" s="60"/>
      <c r="I534" s="83" t="e">
        <f t="shared" si="37"/>
        <v>#DIV/0!</v>
      </c>
      <c r="J534" s="73"/>
    </row>
    <row r="535" spans="1:10" s="74" customFormat="1" ht="25.5" hidden="1">
      <c r="A535" s="4" t="s">
        <v>115</v>
      </c>
      <c r="B535" s="4" t="s">
        <v>115</v>
      </c>
      <c r="C535" s="4" t="s">
        <v>115</v>
      </c>
      <c r="D535" s="3" t="s">
        <v>114</v>
      </c>
      <c r="E535" s="60">
        <f>SUM(E536:E538)</f>
        <v>0</v>
      </c>
      <c r="F535" s="60">
        <f>SUM(F536:F538)</f>
        <v>0</v>
      </c>
      <c r="G535" s="60">
        <f>SUM(G536:G538)</f>
        <v>0</v>
      </c>
      <c r="H535" s="60">
        <f>SUM(H536:H538)</f>
        <v>0</v>
      </c>
      <c r="I535" s="83" t="e">
        <f t="shared" si="37"/>
        <v>#DIV/0!</v>
      </c>
      <c r="J535" s="73"/>
    </row>
    <row r="536" spans="1:10" s="74" customFormat="1" ht="38.25" hidden="1">
      <c r="A536" s="16" t="s">
        <v>117</v>
      </c>
      <c r="B536" s="16" t="s">
        <v>117</v>
      </c>
      <c r="C536" s="16" t="s">
        <v>117</v>
      </c>
      <c r="D536" s="3" t="s">
        <v>116</v>
      </c>
      <c r="E536" s="60"/>
      <c r="F536" s="60"/>
      <c r="G536" s="60"/>
      <c r="H536" s="60"/>
      <c r="I536" s="83" t="e">
        <f t="shared" si="37"/>
        <v>#DIV/0!</v>
      </c>
      <c r="J536" s="73"/>
    </row>
    <row r="537" spans="1:10" s="74" customFormat="1" ht="38.25" hidden="1">
      <c r="A537" s="16" t="s">
        <v>119</v>
      </c>
      <c r="B537" s="16" t="s">
        <v>119</v>
      </c>
      <c r="C537" s="16" t="s">
        <v>119</v>
      </c>
      <c r="D537" s="3" t="s">
        <v>118</v>
      </c>
      <c r="E537" s="60"/>
      <c r="F537" s="60"/>
      <c r="G537" s="60"/>
      <c r="H537" s="60"/>
      <c r="I537" s="83" t="e">
        <f t="shared" si="37"/>
        <v>#DIV/0!</v>
      </c>
      <c r="J537" s="73"/>
    </row>
    <row r="538" spans="1:10" s="74" customFormat="1" ht="25.5" hidden="1">
      <c r="A538" s="16" t="s">
        <v>121</v>
      </c>
      <c r="B538" s="16" t="s">
        <v>121</v>
      </c>
      <c r="C538" s="16" t="s">
        <v>121</v>
      </c>
      <c r="D538" s="3" t="s">
        <v>120</v>
      </c>
      <c r="E538" s="60"/>
      <c r="F538" s="60"/>
      <c r="G538" s="60"/>
      <c r="H538" s="60"/>
      <c r="I538" s="83" t="e">
        <f t="shared" si="37"/>
        <v>#DIV/0!</v>
      </c>
      <c r="J538" s="73"/>
    </row>
    <row r="539" spans="1:10" s="74" customFormat="1" ht="25.5" hidden="1">
      <c r="A539" s="10" t="s">
        <v>123</v>
      </c>
      <c r="B539" s="10" t="s">
        <v>123</v>
      </c>
      <c r="C539" s="10" t="s">
        <v>123</v>
      </c>
      <c r="D539" s="3" t="s">
        <v>122</v>
      </c>
      <c r="E539" s="60">
        <f>SUM(E540:E542)</f>
        <v>0</v>
      </c>
      <c r="F539" s="60">
        <f>SUM(F540:F542)</f>
        <v>0</v>
      </c>
      <c r="G539" s="60">
        <f>SUM(G540:G542)</f>
        <v>0</v>
      </c>
      <c r="H539" s="60">
        <f>SUM(H540:H542)</f>
        <v>0</v>
      </c>
      <c r="I539" s="83" t="e">
        <f t="shared" si="37"/>
        <v>#DIV/0!</v>
      </c>
      <c r="J539" s="73"/>
    </row>
    <row r="540" spans="1:10" s="74" customFormat="1" ht="25.5" hidden="1">
      <c r="A540" s="4" t="s">
        <v>125</v>
      </c>
      <c r="B540" s="4" t="s">
        <v>125</v>
      </c>
      <c r="C540" s="4" t="s">
        <v>125</v>
      </c>
      <c r="D540" s="3" t="s">
        <v>124</v>
      </c>
      <c r="E540" s="60"/>
      <c r="F540" s="60"/>
      <c r="G540" s="60"/>
      <c r="H540" s="60"/>
      <c r="I540" s="83" t="e">
        <f t="shared" si="37"/>
        <v>#DIV/0!</v>
      </c>
      <c r="J540" s="73"/>
    </row>
    <row r="541" spans="1:10" s="74" customFormat="1" ht="51" hidden="1">
      <c r="A541" s="4" t="s">
        <v>127</v>
      </c>
      <c r="B541" s="4" t="s">
        <v>127</v>
      </c>
      <c r="C541" s="4" t="s">
        <v>127</v>
      </c>
      <c r="D541" s="3" t="s">
        <v>126</v>
      </c>
      <c r="E541" s="60"/>
      <c r="F541" s="60"/>
      <c r="G541" s="60"/>
      <c r="H541" s="60"/>
      <c r="I541" s="83" t="e">
        <f t="shared" si="37"/>
        <v>#DIV/0!</v>
      </c>
      <c r="J541" s="73"/>
    </row>
    <row r="542" spans="1:10" s="74" customFormat="1" ht="51" hidden="1" customHeight="1">
      <c r="A542" s="4" t="s">
        <v>129</v>
      </c>
      <c r="B542" s="4" t="s">
        <v>129</v>
      </c>
      <c r="C542" s="4" t="s">
        <v>129</v>
      </c>
      <c r="D542" s="3" t="s">
        <v>128</v>
      </c>
      <c r="E542" s="60"/>
      <c r="F542" s="60"/>
      <c r="G542" s="60"/>
      <c r="H542" s="60"/>
      <c r="I542" s="83" t="e">
        <f t="shared" si="37"/>
        <v>#DIV/0!</v>
      </c>
      <c r="J542" s="73"/>
    </row>
    <row r="543" spans="1:10" s="74" customFormat="1" ht="25.5" hidden="1">
      <c r="A543" s="10" t="s">
        <v>131</v>
      </c>
      <c r="B543" s="10" t="s">
        <v>131</v>
      </c>
      <c r="C543" s="10" t="s">
        <v>131</v>
      </c>
      <c r="D543" s="3" t="s">
        <v>130</v>
      </c>
      <c r="E543" s="60">
        <f>SUM(E544:E545)</f>
        <v>0</v>
      </c>
      <c r="F543" s="60">
        <f>SUM(F544:F545)</f>
        <v>0</v>
      </c>
      <c r="G543" s="60">
        <f>SUM(G544:G545)</f>
        <v>0</v>
      </c>
      <c r="H543" s="60">
        <f>SUM(H544:H545)</f>
        <v>0</v>
      </c>
      <c r="I543" s="83" t="e">
        <f t="shared" si="37"/>
        <v>#DIV/0!</v>
      </c>
      <c r="J543" s="73"/>
    </row>
    <row r="544" spans="1:10" s="74" customFormat="1" ht="25.5" hidden="1">
      <c r="A544" s="4" t="s">
        <v>133</v>
      </c>
      <c r="B544" s="4" t="s">
        <v>133</v>
      </c>
      <c r="C544" s="4" t="s">
        <v>133</v>
      </c>
      <c r="D544" s="3" t="s">
        <v>132</v>
      </c>
      <c r="E544" s="60"/>
      <c r="F544" s="60"/>
      <c r="G544" s="60"/>
      <c r="H544" s="60"/>
      <c r="I544" s="83" t="e">
        <f t="shared" si="37"/>
        <v>#DIV/0!</v>
      </c>
      <c r="J544" s="73"/>
    </row>
    <row r="545" spans="1:10" s="74" customFormat="1" ht="51" hidden="1">
      <c r="A545" s="4" t="s">
        <v>135</v>
      </c>
      <c r="B545" s="4" t="s">
        <v>135</v>
      </c>
      <c r="C545" s="4" t="s">
        <v>135</v>
      </c>
      <c r="D545" s="3" t="s">
        <v>134</v>
      </c>
      <c r="E545" s="60"/>
      <c r="F545" s="60"/>
      <c r="G545" s="60"/>
      <c r="H545" s="60"/>
      <c r="I545" s="83" t="e">
        <f t="shared" si="37"/>
        <v>#DIV/0!</v>
      </c>
      <c r="J545" s="73"/>
    </row>
    <row r="546" spans="1:10" s="74" customFormat="1" ht="25.5" hidden="1">
      <c r="A546" s="17" t="s">
        <v>137</v>
      </c>
      <c r="B546" s="17" t="s">
        <v>137</v>
      </c>
      <c r="C546" s="17" t="s">
        <v>137</v>
      </c>
      <c r="D546" s="53" t="s">
        <v>136</v>
      </c>
      <c r="E546" s="60"/>
      <c r="F546" s="60"/>
      <c r="G546" s="60"/>
      <c r="H546" s="60"/>
      <c r="I546" s="83" t="e">
        <f t="shared" si="37"/>
        <v>#DIV/0!</v>
      </c>
      <c r="J546" s="73"/>
    </row>
    <row r="547" spans="1:10" s="74" customFormat="1" ht="36" hidden="1">
      <c r="A547" s="85" t="s">
        <v>186</v>
      </c>
      <c r="B547" s="85" t="s">
        <v>186</v>
      </c>
      <c r="C547" s="86" t="s">
        <v>185</v>
      </c>
      <c r="D547" s="87" t="s">
        <v>138</v>
      </c>
      <c r="E547" s="88" t="e">
        <f>#REF!-#REF!</f>
        <v>#REF!</v>
      </c>
      <c r="F547" s="88" t="e">
        <f>#REF!-#REF!</f>
        <v>#REF!</v>
      </c>
      <c r="G547" s="88" t="e">
        <f>#REF!-#REF!</f>
        <v>#REF!</v>
      </c>
      <c r="H547" s="88" t="e">
        <f>#REF!-#REF!</f>
        <v>#REF!</v>
      </c>
      <c r="I547" s="89" t="e">
        <f t="shared" si="37"/>
        <v>#REF!</v>
      </c>
      <c r="J547" s="73"/>
    </row>
    <row r="548" spans="1:10" s="74" customFormat="1" hidden="1">
      <c r="A548" s="18" t="s">
        <v>140</v>
      </c>
      <c r="B548" s="18" t="s">
        <v>140</v>
      </c>
      <c r="C548" s="18" t="s">
        <v>187</v>
      </c>
      <c r="D548" s="25" t="s">
        <v>139</v>
      </c>
      <c r="E548" s="65">
        <f>E549+E552+E555+E560</f>
        <v>0</v>
      </c>
      <c r="F548" s="65">
        <f>F549+F552+F555+F560</f>
        <v>0</v>
      </c>
      <c r="G548" s="65">
        <f>G549+G552+G555+G560</f>
        <v>0</v>
      </c>
      <c r="H548" s="65">
        <f>H549+H552+H555+H560</f>
        <v>0</v>
      </c>
      <c r="I548" s="90" t="e">
        <f t="shared" si="37"/>
        <v>#DIV/0!</v>
      </c>
      <c r="J548" s="73"/>
    </row>
    <row r="549" spans="1:10" s="74" customFormat="1" hidden="1">
      <c r="A549" s="29" t="s">
        <v>142</v>
      </c>
      <c r="B549" s="29" t="s">
        <v>142</v>
      </c>
      <c r="C549" s="29" t="s">
        <v>188</v>
      </c>
      <c r="D549" s="11" t="s">
        <v>141</v>
      </c>
      <c r="E549" s="59">
        <f>SUM(E550:E551)</f>
        <v>0</v>
      </c>
      <c r="F549" s="59">
        <f>SUM(F550:F551)</f>
        <v>0</v>
      </c>
      <c r="G549" s="59">
        <f>SUM(G550:G551)</f>
        <v>0</v>
      </c>
      <c r="H549" s="59">
        <f>SUM(H550:H551)</f>
        <v>0</v>
      </c>
      <c r="I549" s="84" t="e">
        <f t="shared" si="37"/>
        <v>#DIV/0!</v>
      </c>
      <c r="J549" s="73"/>
    </row>
    <row r="550" spans="1:10" s="74" customFormat="1" ht="24" hidden="1">
      <c r="A550" s="8" t="s">
        <v>144</v>
      </c>
      <c r="B550" s="8" t="s">
        <v>144</v>
      </c>
      <c r="C550" s="8" t="s">
        <v>189</v>
      </c>
      <c r="D550" s="3" t="s">
        <v>143</v>
      </c>
      <c r="E550" s="60"/>
      <c r="F550" s="60"/>
      <c r="G550" s="60"/>
      <c r="H550" s="60"/>
      <c r="I550" s="83" t="e">
        <f t="shared" si="37"/>
        <v>#DIV/0!</v>
      </c>
      <c r="J550" s="73"/>
    </row>
    <row r="551" spans="1:10" s="74" customFormat="1" ht="24" hidden="1">
      <c r="A551" s="8" t="s">
        <v>146</v>
      </c>
      <c r="B551" s="8" t="s">
        <v>146</v>
      </c>
      <c r="C551" s="8" t="s">
        <v>190</v>
      </c>
      <c r="D551" s="3" t="s">
        <v>145</v>
      </c>
      <c r="E551" s="60"/>
      <c r="F551" s="60"/>
      <c r="G551" s="60"/>
      <c r="H551" s="60"/>
      <c r="I551" s="83" t="e">
        <f t="shared" si="37"/>
        <v>#DIV/0!</v>
      </c>
      <c r="J551" s="73"/>
    </row>
    <row r="552" spans="1:10" s="74" customFormat="1" hidden="1">
      <c r="A552" s="29" t="s">
        <v>148</v>
      </c>
      <c r="B552" s="29" t="s">
        <v>148</v>
      </c>
      <c r="C552" s="29" t="s">
        <v>191</v>
      </c>
      <c r="D552" s="11" t="s">
        <v>147</v>
      </c>
      <c r="E552" s="59">
        <f>SUM(E553:E554)</f>
        <v>0</v>
      </c>
      <c r="F552" s="59">
        <f>SUM(F553:F554)</f>
        <v>0</v>
      </c>
      <c r="G552" s="59">
        <f>SUM(G553:G554)</f>
        <v>0</v>
      </c>
      <c r="H552" s="59">
        <f>SUM(H553:H554)</f>
        <v>0</v>
      </c>
      <c r="I552" s="84" t="e">
        <f t="shared" si="37"/>
        <v>#DIV/0!</v>
      </c>
      <c r="J552" s="73"/>
    </row>
    <row r="553" spans="1:10" s="74" customFormat="1" ht="24" hidden="1">
      <c r="A553" s="8" t="s">
        <v>150</v>
      </c>
      <c r="B553" s="8" t="s">
        <v>150</v>
      </c>
      <c r="C553" s="8" t="s">
        <v>192</v>
      </c>
      <c r="D553" s="3" t="s">
        <v>149</v>
      </c>
      <c r="E553" s="60"/>
      <c r="F553" s="60"/>
      <c r="G553" s="60"/>
      <c r="H553" s="60"/>
      <c r="I553" s="83" t="e">
        <f t="shared" si="37"/>
        <v>#DIV/0!</v>
      </c>
      <c r="J553" s="73"/>
    </row>
    <row r="554" spans="1:10" s="74" customFormat="1" ht="24" hidden="1">
      <c r="A554" s="8" t="s">
        <v>152</v>
      </c>
      <c r="B554" s="8" t="s">
        <v>152</v>
      </c>
      <c r="C554" s="8" t="s">
        <v>193</v>
      </c>
      <c r="D554" s="3" t="s">
        <v>151</v>
      </c>
      <c r="E554" s="60"/>
      <c r="F554" s="60"/>
      <c r="G554" s="60"/>
      <c r="H554" s="60"/>
      <c r="I554" s="83" t="e">
        <f t="shared" si="37"/>
        <v>#DIV/0!</v>
      </c>
      <c r="J554" s="73"/>
    </row>
    <row r="555" spans="1:10" s="74" customFormat="1" ht="24" hidden="1">
      <c r="A555" s="27" t="s">
        <v>154</v>
      </c>
      <c r="B555" s="27" t="s">
        <v>154</v>
      </c>
      <c r="C555" s="27" t="s">
        <v>194</v>
      </c>
      <c r="D555" s="11" t="s">
        <v>153</v>
      </c>
      <c r="E555" s="59">
        <f>SUM(E556:E559)</f>
        <v>0</v>
      </c>
      <c r="F555" s="59">
        <f>SUM(F556:F559)</f>
        <v>0</v>
      </c>
      <c r="G555" s="59">
        <f>SUM(G556:G559)</f>
        <v>0</v>
      </c>
      <c r="H555" s="59">
        <f>SUM(H556:H559)</f>
        <v>0</v>
      </c>
      <c r="I555" s="84" t="e">
        <f t="shared" si="37"/>
        <v>#DIV/0!</v>
      </c>
      <c r="J555" s="73"/>
    </row>
    <row r="556" spans="1:10" s="74" customFormat="1" ht="38.25" hidden="1">
      <c r="A556" s="8" t="s">
        <v>155</v>
      </c>
      <c r="B556" s="8" t="s">
        <v>155</v>
      </c>
      <c r="C556" s="33" t="s">
        <v>195</v>
      </c>
      <c r="D556" s="3" t="s">
        <v>167</v>
      </c>
      <c r="E556" s="61"/>
      <c r="F556" s="61"/>
      <c r="G556" s="61"/>
      <c r="H556" s="61"/>
      <c r="I556" s="82" t="e">
        <f t="shared" si="37"/>
        <v>#DIV/0!</v>
      </c>
      <c r="J556" s="73"/>
    </row>
    <row r="557" spans="1:10" s="74" customFormat="1" ht="25.5" hidden="1">
      <c r="A557" s="8" t="s">
        <v>157</v>
      </c>
      <c r="B557" s="8" t="s">
        <v>157</v>
      </c>
      <c r="C557" s="33" t="s">
        <v>196</v>
      </c>
      <c r="D557" s="3" t="s">
        <v>156</v>
      </c>
      <c r="E557" s="61"/>
      <c r="F557" s="61"/>
      <c r="G557" s="61"/>
      <c r="H557" s="61"/>
      <c r="I557" s="82" t="e">
        <f t="shared" si="37"/>
        <v>#DIV/0!</v>
      </c>
      <c r="J557" s="73"/>
    </row>
    <row r="558" spans="1:10" s="74" customFormat="1" ht="38.25" hidden="1" customHeight="1">
      <c r="A558" s="28" t="s">
        <v>159</v>
      </c>
      <c r="B558" s="28" t="s">
        <v>159</v>
      </c>
      <c r="C558" s="34" t="s">
        <v>198</v>
      </c>
      <c r="D558" s="26" t="s">
        <v>158</v>
      </c>
      <c r="E558" s="66"/>
      <c r="F558" s="66"/>
      <c r="G558" s="66"/>
      <c r="H558" s="66"/>
      <c r="I558" s="91" t="e">
        <f t="shared" si="37"/>
        <v>#DIV/0!</v>
      </c>
      <c r="J558" s="73"/>
    </row>
    <row r="559" spans="1:10" s="74" customFormat="1" ht="25.5" hidden="1">
      <c r="A559" s="8" t="s">
        <v>161</v>
      </c>
      <c r="B559" s="8" t="s">
        <v>161</v>
      </c>
      <c r="C559" s="33" t="s">
        <v>199</v>
      </c>
      <c r="D559" s="3" t="s">
        <v>160</v>
      </c>
      <c r="E559" s="61"/>
      <c r="F559" s="61"/>
      <c r="G559" s="61"/>
      <c r="H559" s="61"/>
      <c r="I559" s="82" t="e">
        <f t="shared" si="37"/>
        <v>#DIV/0!</v>
      </c>
      <c r="J559" s="73"/>
    </row>
    <row r="560" spans="1:10" s="74" customFormat="1" ht="24" hidden="1">
      <c r="A560" s="32" t="s">
        <v>162</v>
      </c>
      <c r="B560" s="32" t="s">
        <v>162</v>
      </c>
      <c r="C560" s="32" t="s">
        <v>197</v>
      </c>
      <c r="D560" s="19" t="s">
        <v>168</v>
      </c>
      <c r="E560" s="67"/>
      <c r="F560" s="67"/>
      <c r="G560" s="67"/>
      <c r="H560" s="67"/>
      <c r="I560" s="92" t="e">
        <f t="shared" si="37"/>
        <v>#DIV/0!</v>
      </c>
      <c r="J560" s="73"/>
    </row>
    <row r="561" spans="1:10" s="95" customFormat="1" ht="13.5">
      <c r="A561" s="35" t="s">
        <v>217</v>
      </c>
      <c r="B561" s="35"/>
      <c r="C561" s="35" t="s">
        <v>219</v>
      </c>
      <c r="D561" s="36" t="s">
        <v>218</v>
      </c>
      <c r="E561" s="37"/>
      <c r="F561" s="37"/>
      <c r="G561" s="37"/>
      <c r="H561" s="37"/>
      <c r="I561" s="93"/>
      <c r="J561" s="94"/>
    </row>
    <row r="562" spans="1:10" s="74" customFormat="1" ht="24">
      <c r="A562" s="30" t="s">
        <v>1</v>
      </c>
      <c r="B562" s="30" t="s">
        <v>1</v>
      </c>
      <c r="C562" s="30" t="s">
        <v>169</v>
      </c>
      <c r="D562" s="31" t="s">
        <v>0</v>
      </c>
      <c r="E562" s="58">
        <f>E563+E564+E566+E585</f>
        <v>209472242</v>
      </c>
      <c r="F562" s="58">
        <f>F563+F564+F566+F585</f>
        <v>200469174</v>
      </c>
      <c r="G562" s="58">
        <f>G563+G564+G566+G585</f>
        <v>-5499270</v>
      </c>
      <c r="H562" s="58">
        <f>H563+H564+H566+H585</f>
        <v>194969904</v>
      </c>
      <c r="I562" s="96">
        <f t="shared" si="37"/>
        <v>-6.9232743496391294</v>
      </c>
      <c r="J562" s="73"/>
    </row>
    <row r="563" spans="1:10" s="74" customFormat="1" ht="25.5">
      <c r="A563" s="2" t="s">
        <v>2</v>
      </c>
      <c r="B563" s="2" t="s">
        <v>2</v>
      </c>
      <c r="C563" s="2" t="s">
        <v>170</v>
      </c>
      <c r="D563" s="1" t="s">
        <v>163</v>
      </c>
      <c r="E563" s="59">
        <v>25052</v>
      </c>
      <c r="F563" s="59">
        <v>25052</v>
      </c>
      <c r="G563" s="59">
        <v>0</v>
      </c>
      <c r="H563" s="69">
        <f>F563+G563</f>
        <v>25052</v>
      </c>
      <c r="I563" s="84">
        <f t="shared" si="37"/>
        <v>0</v>
      </c>
      <c r="J563" s="73"/>
    </row>
    <row r="564" spans="1:10" s="74" customFormat="1" hidden="1">
      <c r="A564" s="2" t="s">
        <v>4</v>
      </c>
      <c r="B564" s="2" t="s">
        <v>4</v>
      </c>
      <c r="C564" s="2" t="s">
        <v>171</v>
      </c>
      <c r="D564" s="1" t="s">
        <v>3</v>
      </c>
      <c r="E564" s="59"/>
      <c r="F564" s="59"/>
      <c r="G564" s="59"/>
      <c r="H564" s="59"/>
      <c r="I564" s="84" t="e">
        <f t="shared" si="37"/>
        <v>#DIV/0!</v>
      </c>
      <c r="J564" s="73"/>
    </row>
    <row r="565" spans="1:10" s="74" customFormat="1" ht="25.5" hidden="1">
      <c r="A565" s="4" t="s">
        <v>6</v>
      </c>
      <c r="B565" s="4" t="s">
        <v>6</v>
      </c>
      <c r="C565" s="4">
        <v>21210</v>
      </c>
      <c r="D565" s="3" t="s">
        <v>5</v>
      </c>
      <c r="E565" s="60"/>
      <c r="F565" s="60"/>
      <c r="G565" s="60"/>
      <c r="H565" s="60"/>
      <c r="I565" s="83" t="e">
        <f t="shared" si="37"/>
        <v>#DIV/0!</v>
      </c>
      <c r="J565" s="73"/>
    </row>
    <row r="566" spans="1:10" s="74" customFormat="1" hidden="1">
      <c r="A566" s="5" t="s">
        <v>8</v>
      </c>
      <c r="B566" s="5" t="s">
        <v>8</v>
      </c>
      <c r="C566" s="5" t="s">
        <v>172</v>
      </c>
      <c r="D566" s="1" t="s">
        <v>7</v>
      </c>
      <c r="E566" s="59">
        <f>E567+E574+E579</f>
        <v>0</v>
      </c>
      <c r="F566" s="59">
        <f>F567+F574+F579</f>
        <v>0</v>
      </c>
      <c r="G566" s="59">
        <f>G567+G574+G579</f>
        <v>0</v>
      </c>
      <c r="H566" s="59">
        <f>H567+H574+H579</f>
        <v>0</v>
      </c>
      <c r="I566" s="84" t="e">
        <f t="shared" si="37"/>
        <v>#DIV/0!</v>
      </c>
      <c r="J566" s="73"/>
    </row>
    <row r="567" spans="1:10" s="74" customFormat="1" ht="24" hidden="1">
      <c r="A567" s="6" t="s">
        <v>10</v>
      </c>
      <c r="B567" s="6" t="s">
        <v>10</v>
      </c>
      <c r="C567" s="6">
        <v>18000</v>
      </c>
      <c r="D567" s="3" t="s">
        <v>9</v>
      </c>
      <c r="E567" s="61">
        <f>E568+E573</f>
        <v>0</v>
      </c>
      <c r="F567" s="61">
        <f>F568+F573</f>
        <v>0</v>
      </c>
      <c r="G567" s="61">
        <f>G568+G573</f>
        <v>0</v>
      </c>
      <c r="H567" s="61">
        <f>H568+H573</f>
        <v>0</v>
      </c>
      <c r="I567" s="82" t="e">
        <f t="shared" si="37"/>
        <v>#DIV/0!</v>
      </c>
      <c r="J567" s="73"/>
    </row>
    <row r="568" spans="1:10" s="74" customFormat="1" hidden="1">
      <c r="A568" s="7" t="s">
        <v>12</v>
      </c>
      <c r="B568" s="7" t="s">
        <v>12</v>
      </c>
      <c r="C568" s="7">
        <v>18100</v>
      </c>
      <c r="D568" s="23" t="s">
        <v>11</v>
      </c>
      <c r="E568" s="61">
        <f>E569</f>
        <v>0</v>
      </c>
      <c r="F568" s="61">
        <f>F569</f>
        <v>0</v>
      </c>
      <c r="G568" s="61">
        <f>G569</f>
        <v>0</v>
      </c>
      <c r="H568" s="61">
        <f>H569</f>
        <v>0</v>
      </c>
      <c r="I568" s="82" t="e">
        <f t="shared" ref="I568:I608" si="38">H568/E568*100-100</f>
        <v>#DIV/0!</v>
      </c>
      <c r="J568" s="73"/>
    </row>
    <row r="569" spans="1:10" s="74" customFormat="1" ht="25.5" hidden="1">
      <c r="A569" s="8" t="s">
        <v>14</v>
      </c>
      <c r="B569" s="8" t="s">
        <v>14</v>
      </c>
      <c r="C569" s="8">
        <v>18130</v>
      </c>
      <c r="D569" s="3" t="s">
        <v>13</v>
      </c>
      <c r="E569" s="61">
        <f>SUM(E570:E572)</f>
        <v>0</v>
      </c>
      <c r="F569" s="61">
        <f>SUM(F570:F572)</f>
        <v>0</v>
      </c>
      <c r="G569" s="61">
        <f>SUM(G570:G572)</f>
        <v>0</v>
      </c>
      <c r="H569" s="61">
        <f>SUM(H570:H572)</f>
        <v>0</v>
      </c>
      <c r="I569" s="82" t="e">
        <f t="shared" si="38"/>
        <v>#DIV/0!</v>
      </c>
      <c r="J569" s="73"/>
    </row>
    <row r="570" spans="1:10" s="74" customFormat="1" ht="38.25" hidden="1">
      <c r="A570" s="9" t="s">
        <v>16</v>
      </c>
      <c r="B570" s="9" t="s">
        <v>16</v>
      </c>
      <c r="C570" s="9">
        <v>18131</v>
      </c>
      <c r="D570" s="3" t="s">
        <v>15</v>
      </c>
      <c r="E570" s="60"/>
      <c r="F570" s="60"/>
      <c r="G570" s="60"/>
      <c r="H570" s="60"/>
      <c r="I570" s="83" t="e">
        <f t="shared" si="38"/>
        <v>#DIV/0!</v>
      </c>
      <c r="J570" s="73"/>
    </row>
    <row r="571" spans="1:10" s="74" customFormat="1" ht="25.5" hidden="1">
      <c r="A571" s="9" t="s">
        <v>18</v>
      </c>
      <c r="B571" s="9" t="s">
        <v>18</v>
      </c>
      <c r="C571" s="9">
        <v>18132</v>
      </c>
      <c r="D571" s="3" t="s">
        <v>17</v>
      </c>
      <c r="E571" s="60"/>
      <c r="F571" s="60"/>
      <c r="G571" s="60"/>
      <c r="H571" s="60"/>
      <c r="I571" s="83" t="e">
        <f t="shared" si="38"/>
        <v>#DIV/0!</v>
      </c>
      <c r="J571" s="73"/>
    </row>
    <row r="572" spans="1:10" s="74" customFormat="1" ht="25.5" hidden="1">
      <c r="A572" s="9" t="s">
        <v>20</v>
      </c>
      <c r="B572" s="9" t="s">
        <v>20</v>
      </c>
      <c r="C572" s="9">
        <v>18139</v>
      </c>
      <c r="D572" s="3" t="s">
        <v>19</v>
      </c>
      <c r="E572" s="60"/>
      <c r="F572" s="60"/>
      <c r="G572" s="60"/>
      <c r="H572" s="60"/>
      <c r="I572" s="83" t="e">
        <f t="shared" si="38"/>
        <v>#DIV/0!</v>
      </c>
      <c r="J572" s="73"/>
    </row>
    <row r="573" spans="1:10" s="74" customFormat="1" ht="25.5" hidden="1">
      <c r="A573" s="10" t="s">
        <v>22</v>
      </c>
      <c r="B573" s="10" t="s">
        <v>22</v>
      </c>
      <c r="C573" s="10" t="s">
        <v>22</v>
      </c>
      <c r="D573" s="3" t="s">
        <v>21</v>
      </c>
      <c r="E573" s="60"/>
      <c r="F573" s="60"/>
      <c r="G573" s="60"/>
      <c r="H573" s="60"/>
      <c r="I573" s="83" t="e">
        <f t="shared" si="38"/>
        <v>#DIV/0!</v>
      </c>
      <c r="J573" s="73"/>
    </row>
    <row r="574" spans="1:10" s="74" customFormat="1" ht="24" hidden="1">
      <c r="A574" s="21" t="s">
        <v>24</v>
      </c>
      <c r="B574" s="21" t="s">
        <v>24</v>
      </c>
      <c r="C574" s="21" t="s">
        <v>173</v>
      </c>
      <c r="D574" s="3" t="s">
        <v>23</v>
      </c>
      <c r="E574" s="62">
        <f>E575</f>
        <v>0</v>
      </c>
      <c r="F574" s="62">
        <f>F575</f>
        <v>0</v>
      </c>
      <c r="G574" s="62">
        <f>G575</f>
        <v>0</v>
      </c>
      <c r="H574" s="62">
        <f>H575</f>
        <v>0</v>
      </c>
      <c r="I574" s="97" t="e">
        <f t="shared" si="38"/>
        <v>#DIV/0!</v>
      </c>
      <c r="J574" s="73"/>
    </row>
    <row r="575" spans="1:10" s="74" customFormat="1" ht="25.5" hidden="1">
      <c r="A575" s="22" t="s">
        <v>26</v>
      </c>
      <c r="B575" s="22" t="s">
        <v>26</v>
      </c>
      <c r="C575" s="22" t="s">
        <v>26</v>
      </c>
      <c r="D575" s="3" t="s">
        <v>25</v>
      </c>
      <c r="E575" s="62">
        <f>SUM(E576:E578)</f>
        <v>0</v>
      </c>
      <c r="F575" s="62">
        <f>SUM(F576:F578)</f>
        <v>0</v>
      </c>
      <c r="G575" s="62">
        <f>SUM(G576:G578)</f>
        <v>0</v>
      </c>
      <c r="H575" s="62">
        <f>SUM(H576:H578)</f>
        <v>0</v>
      </c>
      <c r="I575" s="97" t="e">
        <f t="shared" si="38"/>
        <v>#DIV/0!</v>
      </c>
      <c r="J575" s="73"/>
    </row>
    <row r="576" spans="1:10" s="74" customFormat="1" ht="25.5" hidden="1">
      <c r="A576" s="4" t="s">
        <v>28</v>
      </c>
      <c r="B576" s="4" t="s">
        <v>28</v>
      </c>
      <c r="C576" s="4" t="s">
        <v>28</v>
      </c>
      <c r="D576" s="3" t="s">
        <v>27</v>
      </c>
      <c r="E576" s="60"/>
      <c r="F576" s="60"/>
      <c r="G576" s="60"/>
      <c r="H576" s="60"/>
      <c r="I576" s="83" t="e">
        <f t="shared" si="38"/>
        <v>#DIV/0!</v>
      </c>
      <c r="J576" s="73"/>
    </row>
    <row r="577" spans="1:14" s="74" customFormat="1" ht="38.25" hidden="1">
      <c r="A577" s="4" t="s">
        <v>30</v>
      </c>
      <c r="B577" s="4" t="s">
        <v>30</v>
      </c>
      <c r="C577" s="4" t="s">
        <v>30</v>
      </c>
      <c r="D577" s="3" t="s">
        <v>29</v>
      </c>
      <c r="E577" s="60"/>
      <c r="F577" s="60"/>
      <c r="G577" s="60"/>
      <c r="H577" s="60"/>
      <c r="I577" s="83" t="e">
        <f t="shared" si="38"/>
        <v>#DIV/0!</v>
      </c>
      <c r="J577" s="73"/>
    </row>
    <row r="578" spans="1:14" s="74" customFormat="1" ht="63.75" hidden="1">
      <c r="A578" s="4" t="s">
        <v>32</v>
      </c>
      <c r="B578" s="4" t="s">
        <v>32</v>
      </c>
      <c r="C578" s="4" t="s">
        <v>32</v>
      </c>
      <c r="D578" s="3" t="s">
        <v>31</v>
      </c>
      <c r="E578" s="60"/>
      <c r="F578" s="60"/>
      <c r="G578" s="60"/>
      <c r="H578" s="60"/>
      <c r="I578" s="83" t="e">
        <f t="shared" si="38"/>
        <v>#DIV/0!</v>
      </c>
      <c r="J578" s="73"/>
    </row>
    <row r="579" spans="1:14" s="74" customFormat="1" ht="38.25" hidden="1">
      <c r="A579" s="13" t="s">
        <v>33</v>
      </c>
      <c r="B579" s="13" t="s">
        <v>33</v>
      </c>
      <c r="C579" s="13" t="s">
        <v>174</v>
      </c>
      <c r="D579" s="3" t="s">
        <v>164</v>
      </c>
      <c r="E579" s="60">
        <f>E580</f>
        <v>0</v>
      </c>
      <c r="F579" s="60">
        <f>F580</f>
        <v>0</v>
      </c>
      <c r="G579" s="60">
        <f>G580</f>
        <v>0</v>
      </c>
      <c r="H579" s="60">
        <f>H580</f>
        <v>0</v>
      </c>
      <c r="I579" s="83" t="e">
        <f t="shared" si="38"/>
        <v>#DIV/0!</v>
      </c>
      <c r="J579" s="73"/>
    </row>
    <row r="580" spans="1:14" s="74" customFormat="1" ht="51" hidden="1">
      <c r="A580" s="10" t="s">
        <v>34</v>
      </c>
      <c r="B580" s="10" t="s">
        <v>34</v>
      </c>
      <c r="C580" s="10" t="s">
        <v>34</v>
      </c>
      <c r="D580" s="3" t="s">
        <v>165</v>
      </c>
      <c r="E580" s="60">
        <f>SUM(E581:E584)</f>
        <v>0</v>
      </c>
      <c r="F580" s="60">
        <f>SUM(F581:F584)</f>
        <v>0</v>
      </c>
      <c r="G580" s="60">
        <f>SUM(G581:G584)</f>
        <v>0</v>
      </c>
      <c r="H580" s="60">
        <f>SUM(H581:H584)</f>
        <v>0</v>
      </c>
      <c r="I580" s="83" t="e">
        <f t="shared" si="38"/>
        <v>#DIV/0!</v>
      </c>
      <c r="J580" s="73"/>
    </row>
    <row r="581" spans="1:14" s="74" customFormat="1" ht="63.75" hidden="1">
      <c r="A581" s="4" t="s">
        <v>35</v>
      </c>
      <c r="B581" s="4" t="s">
        <v>35</v>
      </c>
      <c r="C581" s="4" t="s">
        <v>35</v>
      </c>
      <c r="D581" s="3" t="s">
        <v>166</v>
      </c>
      <c r="E581" s="60"/>
      <c r="F581" s="60"/>
      <c r="G581" s="60"/>
      <c r="H581" s="60"/>
      <c r="I581" s="83" t="e">
        <f t="shared" si="38"/>
        <v>#DIV/0!</v>
      </c>
      <c r="J581" s="73"/>
    </row>
    <row r="582" spans="1:14" s="74" customFormat="1" ht="63.75" hidden="1">
      <c r="A582" s="4" t="s">
        <v>37</v>
      </c>
      <c r="B582" s="4" t="s">
        <v>37</v>
      </c>
      <c r="C582" s="4" t="s">
        <v>37</v>
      </c>
      <c r="D582" s="3" t="s">
        <v>36</v>
      </c>
      <c r="E582" s="60"/>
      <c r="F582" s="60"/>
      <c r="G582" s="60"/>
      <c r="H582" s="60"/>
      <c r="I582" s="83" t="e">
        <f t="shared" si="38"/>
        <v>#DIV/0!</v>
      </c>
      <c r="J582" s="73"/>
    </row>
    <row r="583" spans="1:14" s="74" customFormat="1" ht="102" hidden="1">
      <c r="A583" s="4" t="s">
        <v>39</v>
      </c>
      <c r="B583" s="4" t="s">
        <v>39</v>
      </c>
      <c r="C583" s="4" t="s">
        <v>39</v>
      </c>
      <c r="D583" s="3" t="s">
        <v>38</v>
      </c>
      <c r="E583" s="60"/>
      <c r="F583" s="60"/>
      <c r="G583" s="60"/>
      <c r="H583" s="60"/>
      <c r="I583" s="83" t="e">
        <f t="shared" si="38"/>
        <v>#DIV/0!</v>
      </c>
      <c r="J583" s="73"/>
    </row>
    <row r="584" spans="1:14" s="74" customFormat="1" ht="102" hidden="1">
      <c r="A584" s="4" t="s">
        <v>41</v>
      </c>
      <c r="B584" s="4" t="s">
        <v>41</v>
      </c>
      <c r="C584" s="4" t="s">
        <v>41</v>
      </c>
      <c r="D584" s="3" t="s">
        <v>40</v>
      </c>
      <c r="E584" s="60"/>
      <c r="F584" s="60"/>
      <c r="G584" s="60"/>
      <c r="H584" s="60"/>
      <c r="I584" s="83" t="e">
        <f t="shared" si="38"/>
        <v>#DIV/0!</v>
      </c>
      <c r="J584" s="73"/>
    </row>
    <row r="585" spans="1:14" s="74" customFormat="1">
      <c r="A585" s="12" t="s">
        <v>43</v>
      </c>
      <c r="B585" s="12" t="s">
        <v>43</v>
      </c>
      <c r="C585" s="12" t="s">
        <v>175</v>
      </c>
      <c r="D585" s="11" t="s">
        <v>42</v>
      </c>
      <c r="E585" s="63">
        <f>E586+E587</f>
        <v>209447190</v>
      </c>
      <c r="F585" s="63">
        <f>F586+F587</f>
        <v>200444122</v>
      </c>
      <c r="G585" s="63">
        <f>G586+G587</f>
        <v>-5499270</v>
      </c>
      <c r="H585" s="63">
        <f>H586+H587</f>
        <v>194944852</v>
      </c>
      <c r="I585" s="98">
        <f t="shared" si="38"/>
        <v>-6.9241024431982083</v>
      </c>
      <c r="J585" s="73"/>
    </row>
    <row r="586" spans="1:14" s="74" customFormat="1" ht="25.5">
      <c r="A586" s="13" t="s">
        <v>45</v>
      </c>
      <c r="B586" s="13" t="s">
        <v>45</v>
      </c>
      <c r="C586" s="10" t="s">
        <v>45</v>
      </c>
      <c r="D586" s="3" t="s">
        <v>44</v>
      </c>
      <c r="E586" s="60">
        <v>209447190</v>
      </c>
      <c r="F586" s="60">
        <v>200444122</v>
      </c>
      <c r="G586" s="60">
        <f>G588</f>
        <v>-5499270</v>
      </c>
      <c r="H586" s="60">
        <f>F586+G586</f>
        <v>194944852</v>
      </c>
      <c r="I586" s="83">
        <f t="shared" si="38"/>
        <v>-6.9241024431982083</v>
      </c>
      <c r="J586" s="73"/>
    </row>
    <row r="587" spans="1:14" s="74" customFormat="1" ht="25.5" hidden="1">
      <c r="A587" s="13" t="s">
        <v>47</v>
      </c>
      <c r="B587" s="13" t="s">
        <v>47</v>
      </c>
      <c r="C587" s="10" t="s">
        <v>47</v>
      </c>
      <c r="D587" s="3" t="s">
        <v>46</v>
      </c>
      <c r="E587" s="60"/>
      <c r="F587" s="60"/>
      <c r="G587" s="60"/>
      <c r="H587" s="60"/>
      <c r="I587" s="83" t="e">
        <f t="shared" si="38"/>
        <v>#DIV/0!</v>
      </c>
      <c r="J587" s="73"/>
    </row>
    <row r="588" spans="1:14" s="74" customFormat="1">
      <c r="A588" s="14" t="s">
        <v>49</v>
      </c>
      <c r="B588" s="14" t="s">
        <v>49</v>
      </c>
      <c r="C588" s="14" t="s">
        <v>176</v>
      </c>
      <c r="D588" s="24" t="s">
        <v>48</v>
      </c>
      <c r="E588" s="64">
        <f>E589+E615</f>
        <v>209472242</v>
      </c>
      <c r="F588" s="64">
        <f>F589+F615</f>
        <v>200469174</v>
      </c>
      <c r="G588" s="64">
        <f>G589+G615</f>
        <v>-5499270</v>
      </c>
      <c r="H588" s="64">
        <f>H589+H615</f>
        <v>194969904</v>
      </c>
      <c r="I588" s="99">
        <f t="shared" si="38"/>
        <v>-6.9232743496391294</v>
      </c>
      <c r="J588" s="121"/>
      <c r="K588" s="122"/>
      <c r="L588" s="122"/>
      <c r="M588" s="122"/>
      <c r="N588" s="122"/>
    </row>
    <row r="589" spans="1:14" s="74" customFormat="1" ht="24">
      <c r="A589" s="2" t="s">
        <v>51</v>
      </c>
      <c r="B589" s="2" t="s">
        <v>51</v>
      </c>
      <c r="C589" s="2" t="s">
        <v>177</v>
      </c>
      <c r="D589" s="11" t="s">
        <v>50</v>
      </c>
      <c r="E589" s="59">
        <f>E590+E593+E594+E597+E600</f>
        <v>209472242</v>
      </c>
      <c r="F589" s="59">
        <f>F590+F593+F594+F597+F600</f>
        <v>200469174</v>
      </c>
      <c r="G589" s="59">
        <f>G590+G593+G594+G597+G600</f>
        <v>-5499270</v>
      </c>
      <c r="H589" s="59">
        <f>H590+H593+H594+H597+H600</f>
        <v>194969904</v>
      </c>
      <c r="I589" s="84">
        <f t="shared" si="38"/>
        <v>-6.9232743496391294</v>
      </c>
      <c r="J589" s="121"/>
      <c r="K589" s="122"/>
      <c r="L589" s="122"/>
      <c r="M589" s="122"/>
      <c r="N589" s="122"/>
    </row>
    <row r="590" spans="1:14" s="101" customFormat="1" hidden="1">
      <c r="A590" s="2" t="s">
        <v>53</v>
      </c>
      <c r="B590" s="2" t="s">
        <v>53</v>
      </c>
      <c r="C590" s="2" t="s">
        <v>178</v>
      </c>
      <c r="D590" s="11" t="s">
        <v>52</v>
      </c>
      <c r="E590" s="59">
        <f>E591+E592</f>
        <v>0</v>
      </c>
      <c r="F590" s="59">
        <f>F591+F592</f>
        <v>0</v>
      </c>
      <c r="G590" s="59">
        <f>G591+G592</f>
        <v>0</v>
      </c>
      <c r="H590" s="59">
        <f>H591+H592</f>
        <v>0</v>
      </c>
      <c r="I590" s="84" t="e">
        <f t="shared" si="38"/>
        <v>#DIV/0!</v>
      </c>
      <c r="J590" s="123"/>
      <c r="K590" s="124"/>
      <c r="L590" s="124"/>
      <c r="M590" s="124"/>
      <c r="N590" s="124"/>
    </row>
    <row r="591" spans="1:14" s="74" customFormat="1" hidden="1">
      <c r="A591" s="15" t="s">
        <v>55</v>
      </c>
      <c r="B591" s="15" t="s">
        <v>55</v>
      </c>
      <c r="C591" s="15">
        <v>1000</v>
      </c>
      <c r="D591" s="3" t="s">
        <v>54</v>
      </c>
      <c r="E591" s="61"/>
      <c r="F591" s="61"/>
      <c r="G591" s="61"/>
      <c r="H591" s="61"/>
      <c r="I591" s="82" t="e">
        <f t="shared" si="38"/>
        <v>#DIV/0!</v>
      </c>
      <c r="J591" s="121"/>
      <c r="K591" s="122"/>
      <c r="L591" s="122"/>
      <c r="M591" s="122"/>
      <c r="N591" s="122"/>
    </row>
    <row r="592" spans="1:14" s="74" customFormat="1" hidden="1">
      <c r="A592" s="15" t="s">
        <v>57</v>
      </c>
      <c r="B592" s="15" t="s">
        <v>57</v>
      </c>
      <c r="C592" s="15">
        <v>2000</v>
      </c>
      <c r="D592" s="3" t="s">
        <v>56</v>
      </c>
      <c r="E592" s="61"/>
      <c r="F592" s="61"/>
      <c r="G592" s="61"/>
      <c r="H592" s="61"/>
      <c r="I592" s="82" t="e">
        <f t="shared" si="38"/>
        <v>#DIV/0!</v>
      </c>
      <c r="J592" s="121"/>
      <c r="K592" s="122"/>
      <c r="L592" s="122"/>
      <c r="M592" s="122"/>
      <c r="N592" s="122"/>
    </row>
    <row r="593" spans="1:14" s="101" customFormat="1" hidden="1">
      <c r="A593" s="2" t="s">
        <v>59</v>
      </c>
      <c r="B593" s="2" t="s">
        <v>59</v>
      </c>
      <c r="C593" s="2">
        <v>4000</v>
      </c>
      <c r="D593" s="11" t="s">
        <v>58</v>
      </c>
      <c r="E593" s="59"/>
      <c r="F593" s="59"/>
      <c r="G593" s="59"/>
      <c r="H593" s="59"/>
      <c r="I593" s="84" t="e">
        <f t="shared" si="38"/>
        <v>#DIV/0!</v>
      </c>
      <c r="J593" s="123"/>
      <c r="K593" s="124"/>
      <c r="L593" s="124"/>
      <c r="M593" s="124"/>
      <c r="N593" s="124"/>
    </row>
    <row r="594" spans="1:14" s="101" customFormat="1">
      <c r="A594" s="2" t="s">
        <v>61</v>
      </c>
      <c r="B594" s="2" t="s">
        <v>61</v>
      </c>
      <c r="C594" s="2" t="s">
        <v>179</v>
      </c>
      <c r="D594" s="11" t="s">
        <v>60</v>
      </c>
      <c r="E594" s="59">
        <f>E595+E596</f>
        <v>208845872</v>
      </c>
      <c r="F594" s="59">
        <f>F595+F596</f>
        <v>199788962</v>
      </c>
      <c r="G594" s="59">
        <f>G595+G596</f>
        <v>-5499270</v>
      </c>
      <c r="H594" s="59">
        <f>H595+H596</f>
        <v>194289692</v>
      </c>
      <c r="I594" s="84">
        <f t="shared" si="38"/>
        <v>-6.9698193507985735</v>
      </c>
      <c r="J594" s="123"/>
      <c r="K594" s="124"/>
      <c r="L594" s="124"/>
      <c r="M594" s="124"/>
      <c r="N594" s="124"/>
    </row>
    <row r="595" spans="1:14" s="74" customFormat="1">
      <c r="A595" s="15" t="s">
        <v>63</v>
      </c>
      <c r="B595" s="15" t="s">
        <v>63</v>
      </c>
      <c r="C595" s="15">
        <v>3000</v>
      </c>
      <c r="D595" s="3" t="s">
        <v>62</v>
      </c>
      <c r="E595" s="60">
        <v>208845872</v>
      </c>
      <c r="F595" s="60">
        <v>199788962</v>
      </c>
      <c r="G595" s="60">
        <v>-5499270</v>
      </c>
      <c r="H595" s="60">
        <f>F595+G595</f>
        <v>194289692</v>
      </c>
      <c r="I595" s="83">
        <f t="shared" si="38"/>
        <v>-6.9698193507985735</v>
      </c>
      <c r="J595" s="121"/>
      <c r="K595" s="122"/>
      <c r="L595" s="122"/>
      <c r="M595" s="122"/>
      <c r="N595" s="122"/>
    </row>
    <row r="596" spans="1:14" s="74" customFormat="1" hidden="1">
      <c r="A596" s="15" t="s">
        <v>65</v>
      </c>
      <c r="B596" s="15" t="s">
        <v>65</v>
      </c>
      <c r="C596" s="15">
        <v>6000</v>
      </c>
      <c r="D596" s="3" t="s">
        <v>64</v>
      </c>
      <c r="E596" s="60"/>
      <c r="F596" s="60"/>
      <c r="G596" s="60"/>
      <c r="H596" s="60"/>
      <c r="I596" s="83" t="e">
        <f t="shared" si="38"/>
        <v>#DIV/0!</v>
      </c>
      <c r="J596" s="121"/>
      <c r="K596" s="122"/>
      <c r="L596" s="122"/>
      <c r="M596" s="122"/>
      <c r="N596" s="122"/>
    </row>
    <row r="597" spans="1:14" s="101" customFormat="1" ht="25.5" hidden="1">
      <c r="A597" s="2" t="s">
        <v>67</v>
      </c>
      <c r="B597" s="2" t="s">
        <v>67</v>
      </c>
      <c r="C597" s="2" t="s">
        <v>180</v>
      </c>
      <c r="D597" s="11" t="s">
        <v>66</v>
      </c>
      <c r="E597" s="59">
        <f>E598+E599</f>
        <v>0</v>
      </c>
      <c r="F597" s="59">
        <f>F598+F599</f>
        <v>0</v>
      </c>
      <c r="G597" s="59">
        <f>G598+G599</f>
        <v>0</v>
      </c>
      <c r="H597" s="59">
        <f>H598+H599</f>
        <v>0</v>
      </c>
      <c r="I597" s="84" t="e">
        <f t="shared" si="38"/>
        <v>#DIV/0!</v>
      </c>
      <c r="J597" s="123"/>
      <c r="K597" s="124"/>
      <c r="L597" s="124"/>
      <c r="M597" s="124"/>
      <c r="N597" s="124"/>
    </row>
    <row r="598" spans="1:14" s="74" customFormat="1" hidden="1">
      <c r="A598" s="7" t="s">
        <v>69</v>
      </c>
      <c r="B598" s="7" t="s">
        <v>69</v>
      </c>
      <c r="C598" s="7">
        <v>7600</v>
      </c>
      <c r="D598" s="3" t="s">
        <v>68</v>
      </c>
      <c r="E598" s="60"/>
      <c r="F598" s="60"/>
      <c r="G598" s="60"/>
      <c r="H598" s="60"/>
      <c r="I598" s="83" t="e">
        <f t="shared" si="38"/>
        <v>#DIV/0!</v>
      </c>
      <c r="J598" s="121"/>
      <c r="K598" s="122"/>
      <c r="L598" s="122"/>
      <c r="M598" s="122"/>
      <c r="N598" s="122"/>
    </row>
    <row r="599" spans="1:14" s="74" customFormat="1" hidden="1">
      <c r="A599" s="7" t="s">
        <v>71</v>
      </c>
      <c r="B599" s="7" t="s">
        <v>71</v>
      </c>
      <c r="C599" s="7">
        <v>7700</v>
      </c>
      <c r="D599" s="3" t="s">
        <v>70</v>
      </c>
      <c r="E599" s="60"/>
      <c r="F599" s="60"/>
      <c r="G599" s="60"/>
      <c r="H599" s="60"/>
      <c r="I599" s="83" t="e">
        <f t="shared" si="38"/>
        <v>#DIV/0!</v>
      </c>
      <c r="J599" s="121"/>
      <c r="K599" s="122"/>
      <c r="L599" s="122"/>
      <c r="M599" s="122"/>
      <c r="N599" s="122"/>
    </row>
    <row r="600" spans="1:14" s="101" customFormat="1">
      <c r="A600" s="2" t="s">
        <v>73</v>
      </c>
      <c r="B600" s="2" t="s">
        <v>73</v>
      </c>
      <c r="C600" s="2" t="s">
        <v>181</v>
      </c>
      <c r="D600" s="11" t="s">
        <v>72</v>
      </c>
      <c r="E600" s="59">
        <f>E601+E607+E611+E614</f>
        <v>626370</v>
      </c>
      <c r="F600" s="59">
        <f>F601+F607+F611+F614</f>
        <v>680212</v>
      </c>
      <c r="G600" s="59">
        <f>G601+G607+G611+G614</f>
        <v>0</v>
      </c>
      <c r="H600" s="59">
        <f>H601+H607+H611+H614</f>
        <v>680212</v>
      </c>
      <c r="I600" s="84">
        <f t="shared" si="38"/>
        <v>8.5958778357839662</v>
      </c>
      <c r="J600" s="123"/>
      <c r="K600" s="124"/>
      <c r="L600" s="124"/>
      <c r="M600" s="124"/>
      <c r="N600" s="124"/>
    </row>
    <row r="601" spans="1:14" s="74" customFormat="1" hidden="1">
      <c r="A601" s="7" t="s">
        <v>75</v>
      </c>
      <c r="B601" s="7" t="s">
        <v>75</v>
      </c>
      <c r="C601" s="7">
        <v>7100</v>
      </c>
      <c r="D601" s="3" t="s">
        <v>74</v>
      </c>
      <c r="E601" s="61">
        <f>E602+E603</f>
        <v>0</v>
      </c>
      <c r="F601" s="61">
        <f>F602+F603</f>
        <v>0</v>
      </c>
      <c r="G601" s="61">
        <f>G602+G603</f>
        <v>0</v>
      </c>
      <c r="H601" s="61">
        <f>H602+H603</f>
        <v>0</v>
      </c>
      <c r="I601" s="82" t="e">
        <f t="shared" si="38"/>
        <v>#DIV/0!</v>
      </c>
      <c r="J601" s="121"/>
      <c r="K601" s="122"/>
      <c r="L601" s="122"/>
      <c r="M601" s="122"/>
      <c r="N601" s="122"/>
    </row>
    <row r="602" spans="1:14" s="74" customFormat="1" ht="25.5" hidden="1">
      <c r="A602" s="8" t="s">
        <v>77</v>
      </c>
      <c r="B602" s="8" t="s">
        <v>77</v>
      </c>
      <c r="C602" s="8" t="s">
        <v>182</v>
      </c>
      <c r="D602" s="3" t="s">
        <v>76</v>
      </c>
      <c r="E602" s="60"/>
      <c r="F602" s="60"/>
      <c r="G602" s="60"/>
      <c r="H602" s="60"/>
      <c r="I602" s="83" t="e">
        <f t="shared" si="38"/>
        <v>#DIV/0!</v>
      </c>
      <c r="J602" s="121"/>
      <c r="K602" s="122"/>
      <c r="L602" s="122"/>
      <c r="M602" s="122"/>
      <c r="N602" s="122"/>
    </row>
    <row r="603" spans="1:14" s="74" customFormat="1" ht="25.5" hidden="1">
      <c r="A603" s="8" t="s">
        <v>79</v>
      </c>
      <c r="B603" s="8" t="s">
        <v>79</v>
      </c>
      <c r="C603" s="8">
        <v>7130</v>
      </c>
      <c r="D603" s="3" t="s">
        <v>78</v>
      </c>
      <c r="E603" s="61">
        <f>SUM(E604:E606)</f>
        <v>0</v>
      </c>
      <c r="F603" s="61">
        <f>SUM(F604:F606)</f>
        <v>0</v>
      </c>
      <c r="G603" s="61">
        <f>SUM(G604:G606)</f>
        <v>0</v>
      </c>
      <c r="H603" s="61">
        <f>SUM(H604:H606)</f>
        <v>0</v>
      </c>
      <c r="I603" s="82" t="e">
        <f t="shared" si="38"/>
        <v>#DIV/0!</v>
      </c>
      <c r="J603" s="121"/>
      <c r="K603" s="122"/>
      <c r="L603" s="122"/>
      <c r="M603" s="122"/>
      <c r="N603" s="122"/>
    </row>
    <row r="604" spans="1:14" s="74" customFormat="1" ht="38.25" hidden="1">
      <c r="A604" s="9" t="s">
        <v>81</v>
      </c>
      <c r="B604" s="9" t="s">
        <v>81</v>
      </c>
      <c r="C604" s="9">
        <v>7131</v>
      </c>
      <c r="D604" s="3" t="s">
        <v>80</v>
      </c>
      <c r="E604" s="60"/>
      <c r="F604" s="60"/>
      <c r="G604" s="60"/>
      <c r="H604" s="60"/>
      <c r="I604" s="83" t="e">
        <f t="shared" si="38"/>
        <v>#DIV/0!</v>
      </c>
      <c r="J604" s="121"/>
      <c r="K604" s="122"/>
      <c r="L604" s="122"/>
      <c r="M604" s="122"/>
      <c r="N604" s="122"/>
    </row>
    <row r="605" spans="1:14" s="74" customFormat="1" ht="38.25" hidden="1">
      <c r="A605" s="9" t="s">
        <v>83</v>
      </c>
      <c r="B605" s="9" t="s">
        <v>83</v>
      </c>
      <c r="C605" s="9">
        <v>7132</v>
      </c>
      <c r="D605" s="3" t="s">
        <v>82</v>
      </c>
      <c r="E605" s="60"/>
      <c r="F605" s="60"/>
      <c r="G605" s="60"/>
      <c r="H605" s="60"/>
      <c r="I605" s="83" t="e">
        <f t="shared" si="38"/>
        <v>#DIV/0!</v>
      </c>
      <c r="J605" s="121"/>
      <c r="K605" s="122"/>
      <c r="L605" s="122"/>
      <c r="M605" s="122"/>
      <c r="N605" s="122"/>
    </row>
    <row r="606" spans="1:14" s="74" customFormat="1" ht="38.25" hidden="1">
      <c r="A606" s="9" t="s">
        <v>85</v>
      </c>
      <c r="B606" s="9" t="s">
        <v>85</v>
      </c>
      <c r="C606" s="9" t="s">
        <v>85</v>
      </c>
      <c r="D606" s="3" t="s">
        <v>84</v>
      </c>
      <c r="E606" s="60"/>
      <c r="F606" s="60"/>
      <c r="G606" s="60"/>
      <c r="H606" s="60"/>
      <c r="I606" s="83" t="e">
        <f t="shared" si="38"/>
        <v>#DIV/0!</v>
      </c>
      <c r="J606" s="121"/>
      <c r="K606" s="122"/>
      <c r="L606" s="122"/>
      <c r="M606" s="122"/>
      <c r="N606" s="122"/>
    </row>
    <row r="607" spans="1:14" s="74" customFormat="1" ht="25.5">
      <c r="A607" s="7" t="s">
        <v>87</v>
      </c>
      <c r="B607" s="7" t="s">
        <v>87</v>
      </c>
      <c r="C607" s="7" t="s">
        <v>87</v>
      </c>
      <c r="D607" s="3" t="s">
        <v>86</v>
      </c>
      <c r="E607" s="61">
        <f>SUM(E608:E610)</f>
        <v>626370</v>
      </c>
      <c r="F607" s="61">
        <f>SUM(F608:F610)</f>
        <v>680212</v>
      </c>
      <c r="G607" s="61">
        <f>SUM(G608:G610)</f>
        <v>0</v>
      </c>
      <c r="H607" s="61">
        <f>SUM(H608:H610)</f>
        <v>680212</v>
      </c>
      <c r="I607" s="82">
        <f t="shared" si="38"/>
        <v>8.5958778357839662</v>
      </c>
      <c r="J607" s="121"/>
      <c r="K607" s="122"/>
      <c r="L607" s="122"/>
      <c r="M607" s="122"/>
      <c r="N607" s="122"/>
    </row>
    <row r="608" spans="1:14" s="74" customFormat="1" ht="25.5">
      <c r="A608" s="8" t="s">
        <v>89</v>
      </c>
      <c r="B608" s="8" t="s">
        <v>89</v>
      </c>
      <c r="C608" s="8" t="s">
        <v>89</v>
      </c>
      <c r="D608" s="3" t="s">
        <v>88</v>
      </c>
      <c r="E608" s="60">
        <f>621353+5017</f>
        <v>626370</v>
      </c>
      <c r="F608" s="60">
        <v>680212</v>
      </c>
      <c r="G608" s="60"/>
      <c r="H608" s="60">
        <f>F608+G608</f>
        <v>680212</v>
      </c>
      <c r="I608" s="83">
        <f t="shared" si="38"/>
        <v>8.5958778357839662</v>
      </c>
      <c r="J608" s="121"/>
      <c r="K608" s="122"/>
      <c r="L608" s="122"/>
      <c r="M608" s="122"/>
      <c r="N608" s="122"/>
    </row>
    <row r="609" spans="1:10" s="74" customFormat="1" ht="51" hidden="1">
      <c r="A609" s="8" t="s">
        <v>91</v>
      </c>
      <c r="B609" s="8" t="s">
        <v>91</v>
      </c>
      <c r="C609" s="8" t="s">
        <v>91</v>
      </c>
      <c r="D609" s="3" t="s">
        <v>90</v>
      </c>
      <c r="E609" s="60"/>
      <c r="F609" s="60"/>
      <c r="G609" s="60"/>
      <c r="H609" s="60"/>
      <c r="I609" s="83"/>
      <c r="J609" s="73"/>
    </row>
    <row r="610" spans="1:10" s="74" customFormat="1" ht="51" hidden="1">
      <c r="A610" s="8" t="s">
        <v>93</v>
      </c>
      <c r="B610" s="8" t="s">
        <v>93</v>
      </c>
      <c r="C610" s="8" t="s">
        <v>93</v>
      </c>
      <c r="D610" s="3" t="s">
        <v>92</v>
      </c>
      <c r="E610" s="60"/>
      <c r="F610" s="60"/>
      <c r="G610" s="60"/>
      <c r="H610" s="60"/>
      <c r="I610" s="83"/>
      <c r="J610" s="73"/>
    </row>
    <row r="611" spans="1:10" s="74" customFormat="1" ht="25.5" hidden="1">
      <c r="A611" s="7" t="s">
        <v>95</v>
      </c>
      <c r="B611" s="7" t="s">
        <v>95</v>
      </c>
      <c r="C611" s="7" t="s">
        <v>95</v>
      </c>
      <c r="D611" s="3" t="s">
        <v>94</v>
      </c>
      <c r="E611" s="61">
        <f>SUM(E612:E613)</f>
        <v>0</v>
      </c>
      <c r="F611" s="61">
        <f>SUM(F612:F613)</f>
        <v>0</v>
      </c>
      <c r="G611" s="61">
        <f>SUM(G612:G613)</f>
        <v>0</v>
      </c>
      <c r="H611" s="61">
        <f>SUM(H612:H613)</f>
        <v>0</v>
      </c>
      <c r="I611" s="82"/>
      <c r="J611" s="73"/>
    </row>
    <row r="612" spans="1:10" s="74" customFormat="1" ht="25.5" hidden="1">
      <c r="A612" s="8" t="s">
        <v>97</v>
      </c>
      <c r="B612" s="8" t="s">
        <v>97</v>
      </c>
      <c r="C612" s="8" t="s">
        <v>97</v>
      </c>
      <c r="D612" s="3" t="s">
        <v>96</v>
      </c>
      <c r="E612" s="60"/>
      <c r="F612" s="60"/>
      <c r="G612" s="60"/>
      <c r="H612" s="60"/>
      <c r="I612" s="83"/>
      <c r="J612" s="73"/>
    </row>
    <row r="613" spans="1:10" s="74" customFormat="1" ht="51" hidden="1">
      <c r="A613" s="8" t="s">
        <v>99</v>
      </c>
      <c r="B613" s="8" t="s">
        <v>99</v>
      </c>
      <c r="C613" s="8" t="s">
        <v>99</v>
      </c>
      <c r="D613" s="3" t="s">
        <v>98</v>
      </c>
      <c r="E613" s="60"/>
      <c r="F613" s="60"/>
      <c r="G613" s="60"/>
      <c r="H613" s="60"/>
      <c r="I613" s="83"/>
      <c r="J613" s="73"/>
    </row>
    <row r="614" spans="1:10" s="74" customFormat="1" ht="25.5" hidden="1">
      <c r="A614" s="7" t="s">
        <v>101</v>
      </c>
      <c r="B614" s="7" t="s">
        <v>101</v>
      </c>
      <c r="C614" s="7" t="s">
        <v>101</v>
      </c>
      <c r="D614" s="3" t="s">
        <v>100</v>
      </c>
      <c r="E614" s="60"/>
      <c r="F614" s="60"/>
      <c r="G614" s="60"/>
      <c r="H614" s="60"/>
      <c r="I614" s="83"/>
      <c r="J614" s="73"/>
    </row>
    <row r="615" spans="1:10" s="74" customFormat="1" hidden="1">
      <c r="A615" s="2" t="s">
        <v>103</v>
      </c>
      <c r="B615" s="2" t="s">
        <v>103</v>
      </c>
      <c r="C615" s="2" t="s">
        <v>183</v>
      </c>
      <c r="D615" s="11" t="s">
        <v>102</v>
      </c>
      <c r="E615" s="59">
        <f>E616+E617</f>
        <v>0</v>
      </c>
      <c r="F615" s="59">
        <f>F616+F617</f>
        <v>0</v>
      </c>
      <c r="G615" s="59">
        <f>G616+G617</f>
        <v>0</v>
      </c>
      <c r="H615" s="59">
        <f>H616+H617</f>
        <v>0</v>
      </c>
      <c r="I615" s="84"/>
      <c r="J615" s="73"/>
    </row>
    <row r="616" spans="1:10" s="74" customFormat="1" hidden="1">
      <c r="A616" s="6" t="s">
        <v>105</v>
      </c>
      <c r="B616" s="6" t="s">
        <v>105</v>
      </c>
      <c r="C616" s="6">
        <v>5000</v>
      </c>
      <c r="D616" s="3" t="s">
        <v>104</v>
      </c>
      <c r="E616" s="60"/>
      <c r="F616" s="60"/>
      <c r="G616" s="60"/>
      <c r="H616" s="60"/>
      <c r="I616" s="83"/>
      <c r="J616" s="73"/>
    </row>
    <row r="617" spans="1:10" s="74" customFormat="1" hidden="1">
      <c r="A617" s="6" t="s">
        <v>107</v>
      </c>
      <c r="B617" s="6" t="s">
        <v>107</v>
      </c>
      <c r="C617" s="6" t="s">
        <v>184</v>
      </c>
      <c r="D617" s="3" t="s">
        <v>106</v>
      </c>
      <c r="E617" s="61">
        <f>E618+E625+E629+E632</f>
        <v>0</v>
      </c>
      <c r="F617" s="61">
        <f>F618+F625+F629+F632</f>
        <v>0</v>
      </c>
      <c r="G617" s="61">
        <f>G618+G625+G629+G632</f>
        <v>0</v>
      </c>
      <c r="H617" s="61">
        <f>H618+H625+H629+H632</f>
        <v>0</v>
      </c>
      <c r="I617" s="82"/>
      <c r="J617" s="73"/>
    </row>
    <row r="618" spans="1:10" s="74" customFormat="1" hidden="1">
      <c r="A618" s="7" t="s">
        <v>109</v>
      </c>
      <c r="B618" s="7" t="s">
        <v>109</v>
      </c>
      <c r="C618" s="7" t="s">
        <v>109</v>
      </c>
      <c r="D618" s="3" t="s">
        <v>108</v>
      </c>
      <c r="E618" s="61">
        <f>SUM(E619:E621)</f>
        <v>0</v>
      </c>
      <c r="F618" s="61">
        <f>SUM(F619:F621)</f>
        <v>0</v>
      </c>
      <c r="G618" s="61">
        <f>SUM(G619:G621)</f>
        <v>0</v>
      </c>
      <c r="H618" s="61">
        <f>SUM(H619:H621)</f>
        <v>0</v>
      </c>
      <c r="I618" s="82"/>
      <c r="J618" s="73"/>
    </row>
    <row r="619" spans="1:10" s="74" customFormat="1" ht="25.5" hidden="1">
      <c r="A619" s="4" t="s">
        <v>111</v>
      </c>
      <c r="B619" s="4" t="s">
        <v>111</v>
      </c>
      <c r="C619" s="4" t="s">
        <v>111</v>
      </c>
      <c r="D619" s="3" t="s">
        <v>110</v>
      </c>
      <c r="E619" s="60"/>
      <c r="F619" s="60"/>
      <c r="G619" s="60"/>
      <c r="H619" s="60"/>
      <c r="I619" s="83"/>
      <c r="J619" s="73"/>
    </row>
    <row r="620" spans="1:10" s="74" customFormat="1" ht="25.5" hidden="1">
      <c r="A620" s="4" t="s">
        <v>113</v>
      </c>
      <c r="B620" s="4" t="s">
        <v>113</v>
      </c>
      <c r="C620" s="4" t="s">
        <v>113</v>
      </c>
      <c r="D620" s="3" t="s">
        <v>112</v>
      </c>
      <c r="E620" s="60"/>
      <c r="F620" s="60"/>
      <c r="G620" s="60"/>
      <c r="H620" s="60"/>
      <c r="I620" s="83"/>
      <c r="J620" s="73"/>
    </row>
    <row r="621" spans="1:10" s="74" customFormat="1" ht="25.5" hidden="1">
      <c r="A621" s="4" t="s">
        <v>115</v>
      </c>
      <c r="B621" s="4" t="s">
        <v>115</v>
      </c>
      <c r="C621" s="4" t="s">
        <v>115</v>
      </c>
      <c r="D621" s="3" t="s">
        <v>114</v>
      </c>
      <c r="E621" s="60">
        <f>SUM(E622:E624)</f>
        <v>0</v>
      </c>
      <c r="F621" s="60">
        <f>SUM(F622:F624)</f>
        <v>0</v>
      </c>
      <c r="G621" s="60">
        <f>SUM(G622:G624)</f>
        <v>0</v>
      </c>
      <c r="H621" s="60">
        <f>SUM(H622:H624)</f>
        <v>0</v>
      </c>
      <c r="I621" s="83"/>
      <c r="J621" s="73"/>
    </row>
    <row r="622" spans="1:10" s="74" customFormat="1" ht="38.25" hidden="1">
      <c r="A622" s="16" t="s">
        <v>117</v>
      </c>
      <c r="B622" s="16" t="s">
        <v>117</v>
      </c>
      <c r="C622" s="16" t="s">
        <v>117</v>
      </c>
      <c r="D622" s="3" t="s">
        <v>116</v>
      </c>
      <c r="E622" s="60"/>
      <c r="F622" s="60"/>
      <c r="G622" s="60"/>
      <c r="H622" s="60"/>
      <c r="I622" s="83"/>
      <c r="J622" s="73"/>
    </row>
    <row r="623" spans="1:10" s="74" customFormat="1" ht="38.25" hidden="1">
      <c r="A623" s="16" t="s">
        <v>119</v>
      </c>
      <c r="B623" s="16" t="s">
        <v>119</v>
      </c>
      <c r="C623" s="16" t="s">
        <v>119</v>
      </c>
      <c r="D623" s="3" t="s">
        <v>118</v>
      </c>
      <c r="E623" s="60"/>
      <c r="F623" s="60"/>
      <c r="G623" s="60"/>
      <c r="H623" s="60"/>
      <c r="I623" s="83"/>
      <c r="J623" s="73"/>
    </row>
    <row r="624" spans="1:10" s="74" customFormat="1" ht="25.5" hidden="1">
      <c r="A624" s="16" t="s">
        <v>121</v>
      </c>
      <c r="B624" s="16" t="s">
        <v>121</v>
      </c>
      <c r="C624" s="16" t="s">
        <v>121</v>
      </c>
      <c r="D624" s="3" t="s">
        <v>120</v>
      </c>
      <c r="E624" s="60"/>
      <c r="F624" s="60"/>
      <c r="G624" s="60"/>
      <c r="H624" s="60"/>
      <c r="I624" s="83"/>
      <c r="J624" s="73"/>
    </row>
    <row r="625" spans="1:10" s="74" customFormat="1" ht="25.5" hidden="1">
      <c r="A625" s="10" t="s">
        <v>123</v>
      </c>
      <c r="B625" s="10" t="s">
        <v>123</v>
      </c>
      <c r="C625" s="10" t="s">
        <v>123</v>
      </c>
      <c r="D625" s="3" t="s">
        <v>122</v>
      </c>
      <c r="E625" s="60">
        <f>SUM(E626:E628)</f>
        <v>0</v>
      </c>
      <c r="F625" s="60">
        <f>SUM(F626:F628)</f>
        <v>0</v>
      </c>
      <c r="G625" s="60">
        <f>SUM(G626:G628)</f>
        <v>0</v>
      </c>
      <c r="H625" s="60">
        <f>SUM(H626:H628)</f>
        <v>0</v>
      </c>
      <c r="I625" s="83"/>
      <c r="J625" s="73"/>
    </row>
    <row r="626" spans="1:10" s="74" customFormat="1" ht="25.5" hidden="1">
      <c r="A626" s="4" t="s">
        <v>125</v>
      </c>
      <c r="B626" s="4" t="s">
        <v>125</v>
      </c>
      <c r="C626" s="4" t="s">
        <v>125</v>
      </c>
      <c r="D626" s="3" t="s">
        <v>124</v>
      </c>
      <c r="E626" s="60"/>
      <c r="F626" s="60"/>
      <c r="G626" s="60"/>
      <c r="H626" s="60"/>
      <c r="I626" s="83"/>
      <c r="J626" s="73"/>
    </row>
    <row r="627" spans="1:10" s="74" customFormat="1" ht="51" hidden="1">
      <c r="A627" s="4" t="s">
        <v>127</v>
      </c>
      <c r="B627" s="4" t="s">
        <v>127</v>
      </c>
      <c r="C627" s="4" t="s">
        <v>127</v>
      </c>
      <c r="D627" s="3" t="s">
        <v>126</v>
      </c>
      <c r="E627" s="60"/>
      <c r="F627" s="60"/>
      <c r="G627" s="60"/>
      <c r="H627" s="60"/>
      <c r="I627" s="83"/>
      <c r="J627" s="73"/>
    </row>
    <row r="628" spans="1:10" s="74" customFormat="1" ht="51" hidden="1" customHeight="1">
      <c r="A628" s="4" t="s">
        <v>129</v>
      </c>
      <c r="B628" s="4" t="s">
        <v>129</v>
      </c>
      <c r="C628" s="4" t="s">
        <v>129</v>
      </c>
      <c r="D628" s="3" t="s">
        <v>128</v>
      </c>
      <c r="E628" s="60"/>
      <c r="F628" s="60"/>
      <c r="G628" s="60"/>
      <c r="H628" s="60"/>
      <c r="I628" s="83"/>
      <c r="J628" s="73"/>
    </row>
    <row r="629" spans="1:10" s="74" customFormat="1" ht="25.5" hidden="1">
      <c r="A629" s="10" t="s">
        <v>131</v>
      </c>
      <c r="B629" s="10" t="s">
        <v>131</v>
      </c>
      <c r="C629" s="10" t="s">
        <v>131</v>
      </c>
      <c r="D629" s="3" t="s">
        <v>130</v>
      </c>
      <c r="E629" s="60">
        <f>SUM(E630:E631)</f>
        <v>0</v>
      </c>
      <c r="F629" s="60">
        <f>SUM(F630:F631)</f>
        <v>0</v>
      </c>
      <c r="G629" s="60">
        <f>SUM(G630:G631)</f>
        <v>0</v>
      </c>
      <c r="H629" s="60">
        <f>SUM(H630:H631)</f>
        <v>0</v>
      </c>
      <c r="I629" s="83"/>
      <c r="J629" s="73"/>
    </row>
    <row r="630" spans="1:10" s="74" customFormat="1" ht="25.5" hidden="1">
      <c r="A630" s="4" t="s">
        <v>133</v>
      </c>
      <c r="B630" s="4" t="s">
        <v>133</v>
      </c>
      <c r="C630" s="4" t="s">
        <v>133</v>
      </c>
      <c r="D630" s="3" t="s">
        <v>132</v>
      </c>
      <c r="E630" s="60"/>
      <c r="F630" s="60"/>
      <c r="G630" s="60"/>
      <c r="H630" s="60"/>
      <c r="I630" s="83"/>
      <c r="J630" s="73"/>
    </row>
    <row r="631" spans="1:10" s="74" customFormat="1" ht="51" hidden="1">
      <c r="A631" s="4" t="s">
        <v>135</v>
      </c>
      <c r="B631" s="4" t="s">
        <v>135</v>
      </c>
      <c r="C631" s="4" t="s">
        <v>135</v>
      </c>
      <c r="D631" s="3" t="s">
        <v>134</v>
      </c>
      <c r="E631" s="60"/>
      <c r="F631" s="60"/>
      <c r="G631" s="60"/>
      <c r="H631" s="60"/>
      <c r="I631" s="83"/>
      <c r="J631" s="73"/>
    </row>
    <row r="632" spans="1:10" s="74" customFormat="1" ht="25.5" hidden="1">
      <c r="A632" s="17" t="s">
        <v>137</v>
      </c>
      <c r="B632" s="17" t="s">
        <v>137</v>
      </c>
      <c r="C632" s="17" t="s">
        <v>137</v>
      </c>
      <c r="D632" s="53" t="s">
        <v>136</v>
      </c>
      <c r="E632" s="60"/>
      <c r="F632" s="60"/>
      <c r="G632" s="60"/>
      <c r="H632" s="60"/>
      <c r="I632" s="83"/>
      <c r="J632" s="73"/>
    </row>
    <row r="633" spans="1:10" s="74" customFormat="1" ht="36" hidden="1">
      <c r="A633" s="85" t="s">
        <v>186</v>
      </c>
      <c r="B633" s="85" t="s">
        <v>186</v>
      </c>
      <c r="C633" s="86" t="s">
        <v>185</v>
      </c>
      <c r="D633" s="87" t="s">
        <v>138</v>
      </c>
      <c r="E633" s="88">
        <f>E562-E588</f>
        <v>0</v>
      </c>
      <c r="F633" s="88">
        <f>F562-F588</f>
        <v>0</v>
      </c>
      <c r="G633" s="88">
        <f>G562-G588</f>
        <v>0</v>
      </c>
      <c r="H633" s="88">
        <f>H562-H588</f>
        <v>0</v>
      </c>
      <c r="I633" s="89"/>
      <c r="J633" s="73"/>
    </row>
    <row r="634" spans="1:10" s="74" customFormat="1" hidden="1">
      <c r="A634" s="18" t="s">
        <v>140</v>
      </c>
      <c r="B634" s="18" t="s">
        <v>140</v>
      </c>
      <c r="C634" s="18" t="s">
        <v>187</v>
      </c>
      <c r="D634" s="25" t="s">
        <v>139</v>
      </c>
      <c r="E634" s="65">
        <f>E635+E638+E641+E646</f>
        <v>0</v>
      </c>
      <c r="F634" s="65">
        <f>F635+F638+F641+F646</f>
        <v>0</v>
      </c>
      <c r="G634" s="65">
        <f>G635+G638+G641+G646</f>
        <v>0</v>
      </c>
      <c r="H634" s="65">
        <f>H635+H638+H641+H646</f>
        <v>0</v>
      </c>
      <c r="I634" s="90"/>
      <c r="J634" s="73"/>
    </row>
    <row r="635" spans="1:10" s="74" customFormat="1" hidden="1">
      <c r="A635" s="29" t="s">
        <v>142</v>
      </c>
      <c r="B635" s="29" t="s">
        <v>142</v>
      </c>
      <c r="C635" s="29" t="s">
        <v>188</v>
      </c>
      <c r="D635" s="11" t="s">
        <v>141</v>
      </c>
      <c r="E635" s="59">
        <f>SUM(E636:E637)</f>
        <v>0</v>
      </c>
      <c r="F635" s="59">
        <f>SUM(F636:F637)</f>
        <v>0</v>
      </c>
      <c r="G635" s="59">
        <f>SUM(G636:G637)</f>
        <v>0</v>
      </c>
      <c r="H635" s="59">
        <f>SUM(H636:H637)</f>
        <v>0</v>
      </c>
      <c r="I635" s="84"/>
      <c r="J635" s="73"/>
    </row>
    <row r="636" spans="1:10" s="74" customFormat="1" ht="24" hidden="1">
      <c r="A636" s="8" t="s">
        <v>144</v>
      </c>
      <c r="B636" s="8" t="s">
        <v>144</v>
      </c>
      <c r="C636" s="8" t="s">
        <v>189</v>
      </c>
      <c r="D636" s="3" t="s">
        <v>143</v>
      </c>
      <c r="E636" s="60"/>
      <c r="F636" s="60"/>
      <c r="G636" s="60"/>
      <c r="H636" s="60"/>
      <c r="I636" s="83"/>
      <c r="J636" s="73"/>
    </row>
    <row r="637" spans="1:10" s="74" customFormat="1" ht="24" hidden="1">
      <c r="A637" s="8" t="s">
        <v>146</v>
      </c>
      <c r="B637" s="8" t="s">
        <v>146</v>
      </c>
      <c r="C637" s="8" t="s">
        <v>190</v>
      </c>
      <c r="D637" s="3" t="s">
        <v>145</v>
      </c>
      <c r="E637" s="60"/>
      <c r="F637" s="60"/>
      <c r="G637" s="60"/>
      <c r="H637" s="60"/>
      <c r="I637" s="83"/>
      <c r="J637" s="73"/>
    </row>
    <row r="638" spans="1:10" s="74" customFormat="1" hidden="1">
      <c r="A638" s="29" t="s">
        <v>148</v>
      </c>
      <c r="B638" s="29" t="s">
        <v>148</v>
      </c>
      <c r="C638" s="29" t="s">
        <v>191</v>
      </c>
      <c r="D638" s="11" t="s">
        <v>147</v>
      </c>
      <c r="E638" s="59">
        <f>SUM(E639:E640)</f>
        <v>0</v>
      </c>
      <c r="F638" s="59">
        <f>SUM(F639:F640)</f>
        <v>0</v>
      </c>
      <c r="G638" s="59">
        <f>SUM(G639:G640)</f>
        <v>0</v>
      </c>
      <c r="H638" s="59">
        <f>SUM(H639:H640)</f>
        <v>0</v>
      </c>
      <c r="I638" s="84"/>
      <c r="J638" s="73"/>
    </row>
    <row r="639" spans="1:10" s="74" customFormat="1" ht="24" hidden="1">
      <c r="A639" s="8" t="s">
        <v>150</v>
      </c>
      <c r="B639" s="8" t="s">
        <v>150</v>
      </c>
      <c r="C639" s="8" t="s">
        <v>192</v>
      </c>
      <c r="D639" s="3" t="s">
        <v>149</v>
      </c>
      <c r="E639" s="60"/>
      <c r="F639" s="60"/>
      <c r="G639" s="60"/>
      <c r="H639" s="60"/>
      <c r="I639" s="83"/>
      <c r="J639" s="73"/>
    </row>
    <row r="640" spans="1:10" s="74" customFormat="1" ht="24" hidden="1">
      <c r="A640" s="8" t="s">
        <v>152</v>
      </c>
      <c r="B640" s="8" t="s">
        <v>152</v>
      </c>
      <c r="C640" s="8" t="s">
        <v>193</v>
      </c>
      <c r="D640" s="3" t="s">
        <v>151</v>
      </c>
      <c r="E640" s="60"/>
      <c r="F640" s="60"/>
      <c r="G640" s="60"/>
      <c r="H640" s="60"/>
      <c r="I640" s="83"/>
      <c r="J640" s="73"/>
    </row>
    <row r="641" spans="1:10" s="74" customFormat="1" ht="24" hidden="1">
      <c r="A641" s="27" t="s">
        <v>154</v>
      </c>
      <c r="B641" s="27" t="s">
        <v>154</v>
      </c>
      <c r="C641" s="27" t="s">
        <v>194</v>
      </c>
      <c r="D641" s="11" t="s">
        <v>153</v>
      </c>
      <c r="E641" s="59">
        <f>SUM(E642:E645)</f>
        <v>0</v>
      </c>
      <c r="F641" s="59">
        <f>SUM(F642:F645)</f>
        <v>0</v>
      </c>
      <c r="G641" s="59">
        <f>SUM(G642:G645)</f>
        <v>0</v>
      </c>
      <c r="H641" s="59">
        <f>SUM(H642:H645)</f>
        <v>0</v>
      </c>
      <c r="I641" s="84"/>
      <c r="J641" s="73"/>
    </row>
    <row r="642" spans="1:10" s="74" customFormat="1" ht="38.25" hidden="1">
      <c r="A642" s="8" t="s">
        <v>155</v>
      </c>
      <c r="B642" s="8" t="s">
        <v>155</v>
      </c>
      <c r="C642" s="33" t="s">
        <v>195</v>
      </c>
      <c r="D642" s="3" t="s">
        <v>167</v>
      </c>
      <c r="E642" s="61"/>
      <c r="F642" s="61"/>
      <c r="G642" s="61"/>
      <c r="H642" s="61"/>
      <c r="I642" s="82"/>
      <c r="J642" s="73"/>
    </row>
    <row r="643" spans="1:10" s="74" customFormat="1" ht="25.5" hidden="1">
      <c r="A643" s="8" t="s">
        <v>157</v>
      </c>
      <c r="B643" s="8" t="s">
        <v>157</v>
      </c>
      <c r="C643" s="33" t="s">
        <v>196</v>
      </c>
      <c r="D643" s="3" t="s">
        <v>156</v>
      </c>
      <c r="E643" s="61"/>
      <c r="F643" s="61"/>
      <c r="G643" s="61"/>
      <c r="H643" s="61"/>
      <c r="I643" s="82"/>
      <c r="J643" s="73"/>
    </row>
    <row r="644" spans="1:10" s="74" customFormat="1" ht="38.25" hidden="1" customHeight="1">
      <c r="A644" s="28" t="s">
        <v>159</v>
      </c>
      <c r="B644" s="28" t="s">
        <v>159</v>
      </c>
      <c r="C644" s="34" t="s">
        <v>198</v>
      </c>
      <c r="D644" s="26" t="s">
        <v>158</v>
      </c>
      <c r="E644" s="66"/>
      <c r="F644" s="66"/>
      <c r="G644" s="66"/>
      <c r="H644" s="66"/>
      <c r="I644" s="91"/>
      <c r="J644" s="73"/>
    </row>
    <row r="645" spans="1:10" s="74" customFormat="1" ht="25.5" hidden="1">
      <c r="A645" s="8" t="s">
        <v>161</v>
      </c>
      <c r="B645" s="8" t="s">
        <v>161</v>
      </c>
      <c r="C645" s="33" t="s">
        <v>199</v>
      </c>
      <c r="D645" s="3" t="s">
        <v>160</v>
      </c>
      <c r="E645" s="61"/>
      <c r="F645" s="61"/>
      <c r="G645" s="61"/>
      <c r="H645" s="61"/>
      <c r="I645" s="82"/>
      <c r="J645" s="73"/>
    </row>
    <row r="646" spans="1:10" s="74" customFormat="1" ht="24" hidden="1">
      <c r="A646" s="32" t="s">
        <v>162</v>
      </c>
      <c r="B646" s="32" t="s">
        <v>162</v>
      </c>
      <c r="C646" s="32" t="s">
        <v>197</v>
      </c>
      <c r="D646" s="19" t="s">
        <v>168</v>
      </c>
      <c r="E646" s="67"/>
      <c r="F646" s="67"/>
      <c r="G646" s="67"/>
      <c r="H646" s="67"/>
      <c r="I646" s="92"/>
      <c r="J646" s="73"/>
    </row>
    <row r="647" spans="1:10" s="74" customFormat="1" hidden="1">
      <c r="A647" s="15" t="s">
        <v>65</v>
      </c>
      <c r="B647" s="15" t="s">
        <v>65</v>
      </c>
      <c r="C647" s="15">
        <v>6000</v>
      </c>
      <c r="D647" s="3" t="s">
        <v>64</v>
      </c>
      <c r="E647" s="60"/>
      <c r="F647" s="60"/>
      <c r="G647" s="60"/>
      <c r="H647" s="60"/>
      <c r="I647" s="83"/>
      <c r="J647" s="73"/>
    </row>
    <row r="648" spans="1:10" s="101" customFormat="1" ht="25.5" hidden="1">
      <c r="A648" s="2" t="s">
        <v>67</v>
      </c>
      <c r="B648" s="2" t="s">
        <v>67</v>
      </c>
      <c r="C648" s="2" t="s">
        <v>180</v>
      </c>
      <c r="D648" s="11" t="s">
        <v>66</v>
      </c>
      <c r="E648" s="59">
        <f>E649+E650</f>
        <v>0</v>
      </c>
      <c r="F648" s="59">
        <f>F649+F650</f>
        <v>0</v>
      </c>
      <c r="G648" s="59">
        <f>G649+G650</f>
        <v>0</v>
      </c>
      <c r="H648" s="59">
        <f>H649+H650</f>
        <v>0</v>
      </c>
      <c r="I648" s="84"/>
      <c r="J648" s="100"/>
    </row>
    <row r="649" spans="1:10" s="74" customFormat="1" hidden="1">
      <c r="A649" s="7" t="s">
        <v>69</v>
      </c>
      <c r="B649" s="7" t="s">
        <v>69</v>
      </c>
      <c r="C649" s="7">
        <v>7600</v>
      </c>
      <c r="D649" s="3" t="s">
        <v>68</v>
      </c>
      <c r="E649" s="60"/>
      <c r="F649" s="60"/>
      <c r="G649" s="60"/>
      <c r="H649" s="60"/>
      <c r="I649" s="83"/>
      <c r="J649" s="73"/>
    </row>
    <row r="650" spans="1:10" s="74" customFormat="1" hidden="1">
      <c r="A650" s="7" t="s">
        <v>71</v>
      </c>
      <c r="B650" s="7" t="s">
        <v>71</v>
      </c>
      <c r="C650" s="7">
        <v>7700</v>
      </c>
      <c r="D650" s="3" t="s">
        <v>70</v>
      </c>
      <c r="E650" s="60"/>
      <c r="F650" s="60"/>
      <c r="G650" s="60"/>
      <c r="H650" s="60"/>
      <c r="I650" s="83"/>
      <c r="J650" s="73"/>
    </row>
    <row r="651" spans="1:10" s="101" customFormat="1" hidden="1">
      <c r="A651" s="2" t="s">
        <v>73</v>
      </c>
      <c r="B651" s="2" t="s">
        <v>73</v>
      </c>
      <c r="C651" s="2" t="s">
        <v>181</v>
      </c>
      <c r="D651" s="11" t="s">
        <v>72</v>
      </c>
      <c r="E651" s="59">
        <f>E652+E658+E662+E665</f>
        <v>0</v>
      </c>
      <c r="F651" s="59">
        <f>F652+F658+F662+F665</f>
        <v>0</v>
      </c>
      <c r="G651" s="59">
        <f>G652+G658+G662+G665</f>
        <v>0</v>
      </c>
      <c r="H651" s="59">
        <f>H652+H658+H662+H665</f>
        <v>0</v>
      </c>
      <c r="I651" s="84"/>
      <c r="J651" s="100"/>
    </row>
    <row r="652" spans="1:10" s="74" customFormat="1" hidden="1">
      <c r="A652" s="7" t="s">
        <v>75</v>
      </c>
      <c r="B652" s="7" t="s">
        <v>75</v>
      </c>
      <c r="C652" s="7">
        <v>7100</v>
      </c>
      <c r="D652" s="3" t="s">
        <v>74</v>
      </c>
      <c r="E652" s="61">
        <f>E653+E654</f>
        <v>0</v>
      </c>
      <c r="F652" s="61">
        <f>F653+F654</f>
        <v>0</v>
      </c>
      <c r="G652" s="61">
        <f>G653+G654</f>
        <v>0</v>
      </c>
      <c r="H652" s="61">
        <f>H653+H654</f>
        <v>0</v>
      </c>
      <c r="I652" s="82"/>
      <c r="J652" s="73"/>
    </row>
    <row r="653" spans="1:10" s="74" customFormat="1" ht="25.5" hidden="1">
      <c r="A653" s="8" t="s">
        <v>77</v>
      </c>
      <c r="B653" s="8" t="s">
        <v>77</v>
      </c>
      <c r="C653" s="8" t="s">
        <v>182</v>
      </c>
      <c r="D653" s="3" t="s">
        <v>76</v>
      </c>
      <c r="E653" s="60"/>
      <c r="F653" s="60"/>
      <c r="G653" s="60"/>
      <c r="H653" s="60"/>
      <c r="I653" s="83"/>
      <c r="J653" s="73"/>
    </row>
    <row r="654" spans="1:10" s="74" customFormat="1" ht="25.5" hidden="1">
      <c r="A654" s="8" t="s">
        <v>79</v>
      </c>
      <c r="B654" s="8" t="s">
        <v>79</v>
      </c>
      <c r="C654" s="8">
        <v>7130</v>
      </c>
      <c r="D654" s="3" t="s">
        <v>78</v>
      </c>
      <c r="E654" s="61">
        <f>SUM(E655:E657)</f>
        <v>0</v>
      </c>
      <c r="F654" s="61">
        <f>SUM(F655:F657)</f>
        <v>0</v>
      </c>
      <c r="G654" s="61">
        <f>SUM(G655:G657)</f>
        <v>0</v>
      </c>
      <c r="H654" s="61">
        <f>SUM(H655:H657)</f>
        <v>0</v>
      </c>
      <c r="I654" s="82"/>
      <c r="J654" s="73"/>
    </row>
    <row r="655" spans="1:10" s="74" customFormat="1" ht="38.25" hidden="1">
      <c r="A655" s="9" t="s">
        <v>81</v>
      </c>
      <c r="B655" s="9" t="s">
        <v>81</v>
      </c>
      <c r="C655" s="9">
        <v>7131</v>
      </c>
      <c r="D655" s="3" t="s">
        <v>80</v>
      </c>
      <c r="E655" s="60"/>
      <c r="F655" s="60"/>
      <c r="G655" s="60"/>
      <c r="H655" s="60"/>
      <c r="I655" s="83"/>
      <c r="J655" s="73"/>
    </row>
    <row r="656" spans="1:10" s="74" customFormat="1" ht="38.25" hidden="1">
      <c r="A656" s="9" t="s">
        <v>83</v>
      </c>
      <c r="B656" s="9" t="s">
        <v>83</v>
      </c>
      <c r="C656" s="9">
        <v>7132</v>
      </c>
      <c r="D656" s="3" t="s">
        <v>82</v>
      </c>
      <c r="E656" s="60"/>
      <c r="F656" s="60"/>
      <c r="G656" s="60"/>
      <c r="H656" s="60"/>
      <c r="I656" s="83"/>
      <c r="J656" s="73"/>
    </row>
    <row r="657" spans="1:10" s="74" customFormat="1" ht="38.25" hidden="1">
      <c r="A657" s="9" t="s">
        <v>85</v>
      </c>
      <c r="B657" s="9" t="s">
        <v>85</v>
      </c>
      <c r="C657" s="9" t="s">
        <v>85</v>
      </c>
      <c r="D657" s="3" t="s">
        <v>84</v>
      </c>
      <c r="E657" s="60"/>
      <c r="F657" s="60"/>
      <c r="G657" s="60"/>
      <c r="H657" s="60"/>
      <c r="I657" s="83"/>
      <c r="J657" s="73"/>
    </row>
    <row r="658" spans="1:10" s="74" customFormat="1" ht="25.5" hidden="1">
      <c r="A658" s="7" t="s">
        <v>87</v>
      </c>
      <c r="B658" s="7" t="s">
        <v>87</v>
      </c>
      <c r="C658" s="7" t="s">
        <v>87</v>
      </c>
      <c r="D658" s="3" t="s">
        <v>86</v>
      </c>
      <c r="E658" s="61">
        <f>SUM(E659:E661)</f>
        <v>0</v>
      </c>
      <c r="F658" s="61">
        <f>SUM(F659:F661)</f>
        <v>0</v>
      </c>
      <c r="G658" s="61">
        <f>SUM(G659:G661)</f>
        <v>0</v>
      </c>
      <c r="H658" s="61">
        <f>SUM(H659:H661)</f>
        <v>0</v>
      </c>
      <c r="I658" s="82"/>
      <c r="J658" s="73"/>
    </row>
    <row r="659" spans="1:10" s="74" customFormat="1" ht="25.5" hidden="1">
      <c r="A659" s="8" t="s">
        <v>89</v>
      </c>
      <c r="B659" s="8" t="s">
        <v>89</v>
      </c>
      <c r="C659" s="8" t="s">
        <v>89</v>
      </c>
      <c r="D659" s="3" t="s">
        <v>88</v>
      </c>
      <c r="E659" s="60"/>
      <c r="F659" s="60"/>
      <c r="G659" s="60"/>
      <c r="H659" s="60"/>
      <c r="I659" s="83"/>
      <c r="J659" s="73"/>
    </row>
    <row r="660" spans="1:10" s="74" customFormat="1" ht="51" hidden="1">
      <c r="A660" s="8" t="s">
        <v>91</v>
      </c>
      <c r="B660" s="8" t="s">
        <v>91</v>
      </c>
      <c r="C660" s="8" t="s">
        <v>91</v>
      </c>
      <c r="D660" s="3" t="s">
        <v>90</v>
      </c>
      <c r="E660" s="60"/>
      <c r="F660" s="60"/>
      <c r="G660" s="60"/>
      <c r="H660" s="60"/>
      <c r="I660" s="83"/>
      <c r="J660" s="73"/>
    </row>
    <row r="661" spans="1:10" s="74" customFormat="1" ht="51" hidden="1">
      <c r="A661" s="8" t="s">
        <v>93</v>
      </c>
      <c r="B661" s="8" t="s">
        <v>93</v>
      </c>
      <c r="C661" s="8" t="s">
        <v>93</v>
      </c>
      <c r="D661" s="3" t="s">
        <v>92</v>
      </c>
      <c r="E661" s="60"/>
      <c r="F661" s="60"/>
      <c r="G661" s="60"/>
      <c r="H661" s="60"/>
      <c r="I661" s="83"/>
      <c r="J661" s="73"/>
    </row>
    <row r="662" spans="1:10" s="74" customFormat="1" ht="25.5" hidden="1">
      <c r="A662" s="7" t="s">
        <v>95</v>
      </c>
      <c r="B662" s="7" t="s">
        <v>95</v>
      </c>
      <c r="C662" s="7" t="s">
        <v>95</v>
      </c>
      <c r="D662" s="3" t="s">
        <v>94</v>
      </c>
      <c r="E662" s="61">
        <f>SUM(E663:E664)</f>
        <v>0</v>
      </c>
      <c r="F662" s="61">
        <f>SUM(F663:F664)</f>
        <v>0</v>
      </c>
      <c r="G662" s="61">
        <f>SUM(G663:G664)</f>
        <v>0</v>
      </c>
      <c r="H662" s="61">
        <f>SUM(H663:H664)</f>
        <v>0</v>
      </c>
      <c r="I662" s="82"/>
      <c r="J662" s="73"/>
    </row>
    <row r="663" spans="1:10" s="74" customFormat="1" ht="25.5" hidden="1">
      <c r="A663" s="8" t="s">
        <v>97</v>
      </c>
      <c r="B663" s="8" t="s">
        <v>97</v>
      </c>
      <c r="C663" s="8" t="s">
        <v>97</v>
      </c>
      <c r="D663" s="3" t="s">
        <v>96</v>
      </c>
      <c r="E663" s="60"/>
      <c r="F663" s="60"/>
      <c r="G663" s="60"/>
      <c r="H663" s="60"/>
      <c r="I663" s="83"/>
      <c r="J663" s="73"/>
    </row>
    <row r="664" spans="1:10" s="74" customFormat="1" ht="51" hidden="1">
      <c r="A664" s="8" t="s">
        <v>99</v>
      </c>
      <c r="B664" s="8" t="s">
        <v>99</v>
      </c>
      <c r="C664" s="8" t="s">
        <v>99</v>
      </c>
      <c r="D664" s="3" t="s">
        <v>98</v>
      </c>
      <c r="E664" s="60"/>
      <c r="F664" s="60"/>
      <c r="G664" s="60"/>
      <c r="H664" s="60"/>
      <c r="I664" s="83"/>
      <c r="J664" s="73"/>
    </row>
    <row r="665" spans="1:10" s="74" customFormat="1" ht="25.5" hidden="1">
      <c r="A665" s="7" t="s">
        <v>101</v>
      </c>
      <c r="B665" s="7" t="s">
        <v>101</v>
      </c>
      <c r="C665" s="7" t="s">
        <v>101</v>
      </c>
      <c r="D665" s="3" t="s">
        <v>100</v>
      </c>
      <c r="E665" s="60"/>
      <c r="F665" s="60"/>
      <c r="G665" s="60"/>
      <c r="H665" s="60"/>
      <c r="I665" s="83"/>
      <c r="J665" s="73"/>
    </row>
    <row r="666" spans="1:10" s="74" customFormat="1" hidden="1">
      <c r="A666" s="2" t="s">
        <v>103</v>
      </c>
      <c r="B666" s="2" t="s">
        <v>103</v>
      </c>
      <c r="C666" s="2" t="s">
        <v>183</v>
      </c>
      <c r="D666" s="11" t="s">
        <v>102</v>
      </c>
      <c r="E666" s="59">
        <f>E667+E668</f>
        <v>0</v>
      </c>
      <c r="F666" s="59">
        <f>F667+F668</f>
        <v>0</v>
      </c>
      <c r="G666" s="59">
        <f>G667+G668</f>
        <v>0</v>
      </c>
      <c r="H666" s="59">
        <f>H667+H668</f>
        <v>0</v>
      </c>
      <c r="I666" s="84"/>
      <c r="J666" s="73"/>
    </row>
    <row r="667" spans="1:10" s="74" customFormat="1" hidden="1">
      <c r="A667" s="6" t="s">
        <v>105</v>
      </c>
      <c r="B667" s="6" t="s">
        <v>105</v>
      </c>
      <c r="C667" s="6">
        <v>5000</v>
      </c>
      <c r="D667" s="3" t="s">
        <v>104</v>
      </c>
      <c r="E667" s="60"/>
      <c r="F667" s="60"/>
      <c r="G667" s="60"/>
      <c r="H667" s="60"/>
      <c r="I667" s="83"/>
      <c r="J667" s="73"/>
    </row>
    <row r="668" spans="1:10" s="74" customFormat="1" hidden="1">
      <c r="A668" s="6" t="s">
        <v>107</v>
      </c>
      <c r="B668" s="6" t="s">
        <v>107</v>
      </c>
      <c r="C668" s="6" t="s">
        <v>184</v>
      </c>
      <c r="D668" s="3" t="s">
        <v>106</v>
      </c>
      <c r="E668" s="61">
        <f>E669+E676+E680+E683</f>
        <v>0</v>
      </c>
      <c r="F668" s="61">
        <f>F669+F676+F680+F683</f>
        <v>0</v>
      </c>
      <c r="G668" s="61">
        <f>G669+G676+G680+G683</f>
        <v>0</v>
      </c>
      <c r="H668" s="61">
        <f>H669+H676+H680+H683</f>
        <v>0</v>
      </c>
      <c r="I668" s="82"/>
      <c r="J668" s="73"/>
    </row>
    <row r="669" spans="1:10" s="74" customFormat="1" hidden="1">
      <c r="A669" s="7" t="s">
        <v>109</v>
      </c>
      <c r="B669" s="7" t="s">
        <v>109</v>
      </c>
      <c r="C669" s="7" t="s">
        <v>109</v>
      </c>
      <c r="D669" s="3" t="s">
        <v>108</v>
      </c>
      <c r="E669" s="61">
        <f>SUM(E670:E672)</f>
        <v>0</v>
      </c>
      <c r="F669" s="61">
        <f>SUM(F670:F672)</f>
        <v>0</v>
      </c>
      <c r="G669" s="61">
        <f>SUM(G670:G672)</f>
        <v>0</v>
      </c>
      <c r="H669" s="61">
        <f>SUM(H670:H672)</f>
        <v>0</v>
      </c>
      <c r="I669" s="82"/>
      <c r="J669" s="73"/>
    </row>
    <row r="670" spans="1:10" s="74" customFormat="1" ht="25.5" hidden="1">
      <c r="A670" s="4" t="s">
        <v>111</v>
      </c>
      <c r="B670" s="4" t="s">
        <v>111</v>
      </c>
      <c r="C670" s="4" t="s">
        <v>111</v>
      </c>
      <c r="D670" s="3" t="s">
        <v>110</v>
      </c>
      <c r="E670" s="60"/>
      <c r="F670" s="60"/>
      <c r="G670" s="60"/>
      <c r="H670" s="60"/>
      <c r="I670" s="83"/>
      <c r="J670" s="73"/>
    </row>
    <row r="671" spans="1:10" s="74" customFormat="1" ht="25.5" hidden="1">
      <c r="A671" s="4" t="s">
        <v>113</v>
      </c>
      <c r="B671" s="4" t="s">
        <v>113</v>
      </c>
      <c r="C671" s="4" t="s">
        <v>113</v>
      </c>
      <c r="D671" s="3" t="s">
        <v>112</v>
      </c>
      <c r="E671" s="60"/>
      <c r="F671" s="60"/>
      <c r="G671" s="60"/>
      <c r="H671" s="60"/>
      <c r="I671" s="83"/>
      <c r="J671" s="73"/>
    </row>
    <row r="672" spans="1:10" s="74" customFormat="1" ht="25.5" hidden="1">
      <c r="A672" s="4" t="s">
        <v>115</v>
      </c>
      <c r="B672" s="4" t="s">
        <v>115</v>
      </c>
      <c r="C672" s="4" t="s">
        <v>115</v>
      </c>
      <c r="D672" s="3" t="s">
        <v>114</v>
      </c>
      <c r="E672" s="60">
        <f>SUM(E673:E675)</f>
        <v>0</v>
      </c>
      <c r="F672" s="60">
        <f>SUM(F673:F675)</f>
        <v>0</v>
      </c>
      <c r="G672" s="60">
        <f>SUM(G673:G675)</f>
        <v>0</v>
      </c>
      <c r="H672" s="60">
        <f>SUM(H673:H675)</f>
        <v>0</v>
      </c>
      <c r="I672" s="83"/>
      <c r="J672" s="73"/>
    </row>
    <row r="673" spans="1:10" s="74" customFormat="1" ht="38.25" hidden="1">
      <c r="A673" s="16" t="s">
        <v>117</v>
      </c>
      <c r="B673" s="16" t="s">
        <v>117</v>
      </c>
      <c r="C673" s="16" t="s">
        <v>117</v>
      </c>
      <c r="D673" s="3" t="s">
        <v>116</v>
      </c>
      <c r="E673" s="60"/>
      <c r="F673" s="60"/>
      <c r="G673" s="60"/>
      <c r="H673" s="60"/>
      <c r="I673" s="83"/>
      <c r="J673" s="73"/>
    </row>
    <row r="674" spans="1:10" s="74" customFormat="1" ht="38.25" hidden="1">
      <c r="A674" s="16" t="s">
        <v>119</v>
      </c>
      <c r="B674" s="16" t="s">
        <v>119</v>
      </c>
      <c r="C674" s="16" t="s">
        <v>119</v>
      </c>
      <c r="D674" s="3" t="s">
        <v>118</v>
      </c>
      <c r="E674" s="60"/>
      <c r="F674" s="60"/>
      <c r="G674" s="60"/>
      <c r="H674" s="60"/>
      <c r="I674" s="83"/>
      <c r="J674" s="73"/>
    </row>
    <row r="675" spans="1:10" s="74" customFormat="1" ht="25.5" hidden="1">
      <c r="A675" s="16" t="s">
        <v>121</v>
      </c>
      <c r="B675" s="16" t="s">
        <v>121</v>
      </c>
      <c r="C675" s="16" t="s">
        <v>121</v>
      </c>
      <c r="D675" s="3" t="s">
        <v>120</v>
      </c>
      <c r="E675" s="60"/>
      <c r="F675" s="60"/>
      <c r="G675" s="60"/>
      <c r="H675" s="60"/>
      <c r="I675" s="83"/>
      <c r="J675" s="73"/>
    </row>
    <row r="676" spans="1:10" s="74" customFormat="1" ht="25.5" hidden="1">
      <c r="A676" s="10" t="s">
        <v>123</v>
      </c>
      <c r="B676" s="10" t="s">
        <v>123</v>
      </c>
      <c r="C676" s="10" t="s">
        <v>123</v>
      </c>
      <c r="D676" s="3" t="s">
        <v>122</v>
      </c>
      <c r="E676" s="60">
        <f>SUM(E677:E679)</f>
        <v>0</v>
      </c>
      <c r="F676" s="60">
        <f>SUM(F677:F679)</f>
        <v>0</v>
      </c>
      <c r="G676" s="60">
        <f>SUM(G677:G679)</f>
        <v>0</v>
      </c>
      <c r="H676" s="60">
        <f>SUM(H677:H679)</f>
        <v>0</v>
      </c>
      <c r="I676" s="83"/>
      <c r="J676" s="73"/>
    </row>
    <row r="677" spans="1:10" s="74" customFormat="1" ht="25.5" hidden="1">
      <c r="A677" s="4" t="s">
        <v>125</v>
      </c>
      <c r="B677" s="4" t="s">
        <v>125</v>
      </c>
      <c r="C677" s="4" t="s">
        <v>125</v>
      </c>
      <c r="D677" s="3" t="s">
        <v>124</v>
      </c>
      <c r="E677" s="60"/>
      <c r="F677" s="60"/>
      <c r="G677" s="60"/>
      <c r="H677" s="60"/>
      <c r="I677" s="83"/>
      <c r="J677" s="73"/>
    </row>
    <row r="678" spans="1:10" s="74" customFormat="1" ht="51" hidden="1">
      <c r="A678" s="4" t="s">
        <v>127</v>
      </c>
      <c r="B678" s="4" t="s">
        <v>127</v>
      </c>
      <c r="C678" s="4" t="s">
        <v>127</v>
      </c>
      <c r="D678" s="3" t="s">
        <v>126</v>
      </c>
      <c r="E678" s="60"/>
      <c r="F678" s="60"/>
      <c r="G678" s="60"/>
      <c r="H678" s="60"/>
      <c r="I678" s="83"/>
      <c r="J678" s="73"/>
    </row>
    <row r="679" spans="1:10" s="74" customFormat="1" ht="51" hidden="1" customHeight="1">
      <c r="A679" s="4" t="s">
        <v>129</v>
      </c>
      <c r="B679" s="4" t="s">
        <v>129</v>
      </c>
      <c r="C679" s="4" t="s">
        <v>129</v>
      </c>
      <c r="D679" s="3" t="s">
        <v>128</v>
      </c>
      <c r="E679" s="60"/>
      <c r="F679" s="60"/>
      <c r="G679" s="60"/>
      <c r="H679" s="60"/>
      <c r="I679" s="83"/>
      <c r="J679" s="73"/>
    </row>
    <row r="680" spans="1:10" s="74" customFormat="1" ht="25.5" hidden="1">
      <c r="A680" s="10" t="s">
        <v>131</v>
      </c>
      <c r="B680" s="10" t="s">
        <v>131</v>
      </c>
      <c r="C680" s="10" t="s">
        <v>131</v>
      </c>
      <c r="D680" s="3" t="s">
        <v>130</v>
      </c>
      <c r="E680" s="60">
        <f>SUM(E681:E682)</f>
        <v>0</v>
      </c>
      <c r="F680" s="60">
        <f>SUM(F681:F682)</f>
        <v>0</v>
      </c>
      <c r="G680" s="60">
        <f>SUM(G681:G682)</f>
        <v>0</v>
      </c>
      <c r="H680" s="60">
        <f>SUM(H681:H682)</f>
        <v>0</v>
      </c>
      <c r="I680" s="83"/>
      <c r="J680" s="73"/>
    </row>
    <row r="681" spans="1:10" s="74" customFormat="1" ht="25.5" hidden="1">
      <c r="A681" s="4" t="s">
        <v>133</v>
      </c>
      <c r="B681" s="4" t="s">
        <v>133</v>
      </c>
      <c r="C681" s="4" t="s">
        <v>133</v>
      </c>
      <c r="D681" s="3" t="s">
        <v>132</v>
      </c>
      <c r="E681" s="60"/>
      <c r="F681" s="60"/>
      <c r="G681" s="60"/>
      <c r="H681" s="60"/>
      <c r="I681" s="83"/>
      <c r="J681" s="73"/>
    </row>
    <row r="682" spans="1:10" s="74" customFormat="1" ht="51" hidden="1">
      <c r="A682" s="4" t="s">
        <v>135</v>
      </c>
      <c r="B682" s="4" t="s">
        <v>135</v>
      </c>
      <c r="C682" s="4" t="s">
        <v>135</v>
      </c>
      <c r="D682" s="3" t="s">
        <v>134</v>
      </c>
      <c r="E682" s="60"/>
      <c r="F682" s="60"/>
      <c r="G682" s="60"/>
      <c r="H682" s="60"/>
      <c r="I682" s="83"/>
      <c r="J682" s="73"/>
    </row>
    <row r="683" spans="1:10" s="74" customFormat="1" ht="25.5" hidden="1">
      <c r="A683" s="17" t="s">
        <v>137</v>
      </c>
      <c r="B683" s="17" t="s">
        <v>137</v>
      </c>
      <c r="C683" s="17" t="s">
        <v>137</v>
      </c>
      <c r="D683" s="53" t="s">
        <v>136</v>
      </c>
      <c r="E683" s="60"/>
      <c r="F683" s="60"/>
      <c r="G683" s="60"/>
      <c r="H683" s="60"/>
      <c r="I683" s="83"/>
      <c r="J683" s="73"/>
    </row>
    <row r="684" spans="1:10" s="74" customFormat="1" ht="36" hidden="1">
      <c r="A684" s="85" t="s">
        <v>186</v>
      </c>
      <c r="B684" s="85" t="s">
        <v>186</v>
      </c>
      <c r="C684" s="86" t="s">
        <v>185</v>
      </c>
      <c r="D684" s="87" t="s">
        <v>138</v>
      </c>
      <c r="E684" s="88" t="e">
        <f>#REF!-#REF!</f>
        <v>#REF!</v>
      </c>
      <c r="F684" s="88" t="e">
        <f>#REF!-#REF!</f>
        <v>#REF!</v>
      </c>
      <c r="G684" s="88" t="e">
        <f>#REF!-#REF!</f>
        <v>#REF!</v>
      </c>
      <c r="H684" s="88" t="e">
        <f>#REF!-#REF!</f>
        <v>#REF!</v>
      </c>
      <c r="I684" s="89"/>
      <c r="J684" s="73"/>
    </row>
    <row r="685" spans="1:10" s="74" customFormat="1" hidden="1">
      <c r="A685" s="18" t="s">
        <v>140</v>
      </c>
      <c r="B685" s="18" t="s">
        <v>140</v>
      </c>
      <c r="C685" s="18" t="s">
        <v>187</v>
      </c>
      <c r="D685" s="25" t="s">
        <v>139</v>
      </c>
      <c r="E685" s="65">
        <f>E686+E689+E692+E697</f>
        <v>0</v>
      </c>
      <c r="F685" s="65">
        <f>F686+F689+F692+F697</f>
        <v>0</v>
      </c>
      <c r="G685" s="65">
        <f>G686+G689+G692+G697</f>
        <v>0</v>
      </c>
      <c r="H685" s="65">
        <f>H686+H689+H692+H697</f>
        <v>0</v>
      </c>
      <c r="I685" s="90"/>
      <c r="J685" s="73"/>
    </row>
    <row r="686" spans="1:10" s="74" customFormat="1" hidden="1">
      <c r="A686" s="29" t="s">
        <v>142</v>
      </c>
      <c r="B686" s="29" t="s">
        <v>142</v>
      </c>
      <c r="C686" s="29" t="s">
        <v>188</v>
      </c>
      <c r="D686" s="11" t="s">
        <v>141</v>
      </c>
      <c r="E686" s="59">
        <f>SUM(E687:E688)</f>
        <v>0</v>
      </c>
      <c r="F686" s="59">
        <f>SUM(F687:F688)</f>
        <v>0</v>
      </c>
      <c r="G686" s="59">
        <f>SUM(G687:G688)</f>
        <v>0</v>
      </c>
      <c r="H686" s="59">
        <f>SUM(H687:H688)</f>
        <v>0</v>
      </c>
      <c r="I686" s="84"/>
      <c r="J686" s="73"/>
    </row>
    <row r="687" spans="1:10" s="74" customFormat="1" ht="24" hidden="1">
      <c r="A687" s="8" t="s">
        <v>144</v>
      </c>
      <c r="B687" s="8" t="s">
        <v>144</v>
      </c>
      <c r="C687" s="8" t="s">
        <v>189</v>
      </c>
      <c r="D687" s="3" t="s">
        <v>143</v>
      </c>
      <c r="E687" s="60"/>
      <c r="F687" s="60"/>
      <c r="G687" s="60"/>
      <c r="H687" s="60"/>
      <c r="I687" s="83"/>
      <c r="J687" s="73"/>
    </row>
    <row r="688" spans="1:10" s="74" customFormat="1" ht="24" hidden="1">
      <c r="A688" s="8" t="s">
        <v>146</v>
      </c>
      <c r="B688" s="8" t="s">
        <v>146</v>
      </c>
      <c r="C688" s="8" t="s">
        <v>190</v>
      </c>
      <c r="D688" s="3" t="s">
        <v>145</v>
      </c>
      <c r="E688" s="60"/>
      <c r="F688" s="60"/>
      <c r="G688" s="60"/>
      <c r="H688" s="60"/>
      <c r="I688" s="83"/>
      <c r="J688" s="73"/>
    </row>
    <row r="689" spans="1:10" s="74" customFormat="1" hidden="1">
      <c r="A689" s="29" t="s">
        <v>148</v>
      </c>
      <c r="B689" s="29" t="s">
        <v>148</v>
      </c>
      <c r="C689" s="29" t="s">
        <v>191</v>
      </c>
      <c r="D689" s="11" t="s">
        <v>147</v>
      </c>
      <c r="E689" s="59">
        <f>SUM(E690:E691)</f>
        <v>0</v>
      </c>
      <c r="F689" s="59">
        <f>SUM(F690:F691)</f>
        <v>0</v>
      </c>
      <c r="G689" s="59">
        <f>SUM(G690:G691)</f>
        <v>0</v>
      </c>
      <c r="H689" s="59">
        <f>SUM(H690:H691)</f>
        <v>0</v>
      </c>
      <c r="I689" s="84"/>
      <c r="J689" s="73"/>
    </row>
    <row r="690" spans="1:10" s="74" customFormat="1" ht="24" hidden="1">
      <c r="A690" s="8" t="s">
        <v>150</v>
      </c>
      <c r="B690" s="8" t="s">
        <v>150</v>
      </c>
      <c r="C690" s="8" t="s">
        <v>192</v>
      </c>
      <c r="D690" s="3" t="s">
        <v>149</v>
      </c>
      <c r="E690" s="60"/>
      <c r="F690" s="60"/>
      <c r="G690" s="60"/>
      <c r="H690" s="60"/>
      <c r="I690" s="83"/>
      <c r="J690" s="73"/>
    </row>
    <row r="691" spans="1:10" s="74" customFormat="1" ht="24" hidden="1">
      <c r="A691" s="8" t="s">
        <v>152</v>
      </c>
      <c r="B691" s="8" t="s">
        <v>152</v>
      </c>
      <c r="C691" s="8" t="s">
        <v>193</v>
      </c>
      <c r="D691" s="3" t="s">
        <v>151</v>
      </c>
      <c r="E691" s="60"/>
      <c r="F691" s="60"/>
      <c r="G691" s="60"/>
      <c r="H691" s="60"/>
      <c r="I691" s="83"/>
      <c r="J691" s="73"/>
    </row>
    <row r="692" spans="1:10" s="74" customFormat="1" ht="24" hidden="1">
      <c r="A692" s="27" t="s">
        <v>154</v>
      </c>
      <c r="B692" s="27" t="s">
        <v>154</v>
      </c>
      <c r="C692" s="27" t="s">
        <v>194</v>
      </c>
      <c r="D692" s="11" t="s">
        <v>153</v>
      </c>
      <c r="E692" s="59">
        <f>SUM(E693:E696)</f>
        <v>0</v>
      </c>
      <c r="F692" s="59">
        <f>SUM(F693:F696)</f>
        <v>0</v>
      </c>
      <c r="G692" s="59">
        <f>SUM(G693:G696)</f>
        <v>0</v>
      </c>
      <c r="H692" s="59">
        <f>SUM(H693:H696)</f>
        <v>0</v>
      </c>
      <c r="I692" s="84"/>
      <c r="J692" s="73"/>
    </row>
    <row r="693" spans="1:10" s="74" customFormat="1" ht="38.25" hidden="1">
      <c r="A693" s="8" t="s">
        <v>155</v>
      </c>
      <c r="B693" s="8" t="s">
        <v>155</v>
      </c>
      <c r="C693" s="33" t="s">
        <v>195</v>
      </c>
      <c r="D693" s="3" t="s">
        <v>167</v>
      </c>
      <c r="E693" s="61"/>
      <c r="F693" s="61"/>
      <c r="G693" s="61"/>
      <c r="H693" s="61"/>
      <c r="I693" s="82"/>
      <c r="J693" s="73"/>
    </row>
    <row r="694" spans="1:10" s="74" customFormat="1" ht="25.5" hidden="1">
      <c r="A694" s="8" t="s">
        <v>157</v>
      </c>
      <c r="B694" s="8" t="s">
        <v>157</v>
      </c>
      <c r="C694" s="33" t="s">
        <v>196</v>
      </c>
      <c r="D694" s="3" t="s">
        <v>156</v>
      </c>
      <c r="E694" s="61"/>
      <c r="F694" s="61"/>
      <c r="G694" s="61"/>
      <c r="H694" s="61"/>
      <c r="I694" s="82"/>
      <c r="J694" s="73"/>
    </row>
    <row r="695" spans="1:10" s="74" customFormat="1" ht="38.25" hidden="1" customHeight="1">
      <c r="A695" s="28" t="s">
        <v>159</v>
      </c>
      <c r="B695" s="28" t="s">
        <v>159</v>
      </c>
      <c r="C695" s="34" t="s">
        <v>198</v>
      </c>
      <c r="D695" s="26" t="s">
        <v>158</v>
      </c>
      <c r="E695" s="66"/>
      <c r="F695" s="66"/>
      <c r="G695" s="66"/>
      <c r="H695" s="66"/>
      <c r="I695" s="91"/>
      <c r="J695" s="73"/>
    </row>
    <row r="696" spans="1:10" s="74" customFormat="1" ht="25.5" hidden="1">
      <c r="A696" s="8" t="s">
        <v>161</v>
      </c>
      <c r="B696" s="8" t="s">
        <v>161</v>
      </c>
      <c r="C696" s="33" t="s">
        <v>199</v>
      </c>
      <c r="D696" s="3" t="s">
        <v>160</v>
      </c>
      <c r="E696" s="61"/>
      <c r="F696" s="61"/>
      <c r="G696" s="61"/>
      <c r="H696" s="61"/>
      <c r="I696" s="82"/>
      <c r="J696" s="73"/>
    </row>
    <row r="697" spans="1:10" s="74" customFormat="1" ht="24" hidden="1">
      <c r="A697" s="32" t="s">
        <v>162</v>
      </c>
      <c r="B697" s="32" t="s">
        <v>162</v>
      </c>
      <c r="C697" s="32" t="s">
        <v>197</v>
      </c>
      <c r="D697" s="19" t="s">
        <v>168</v>
      </c>
      <c r="E697" s="67"/>
      <c r="F697" s="67"/>
      <c r="G697" s="67"/>
      <c r="H697" s="67"/>
      <c r="I697" s="92"/>
      <c r="J697" s="73"/>
    </row>
    <row r="698" spans="1:10" s="95" customFormat="1" ht="13.5">
      <c r="A698" s="35" t="s">
        <v>220</v>
      </c>
      <c r="B698" s="35"/>
      <c r="C698" s="35" t="s">
        <v>212</v>
      </c>
      <c r="D698" s="36" t="s">
        <v>221</v>
      </c>
      <c r="E698" s="37"/>
      <c r="F698" s="37"/>
      <c r="G698" s="37"/>
      <c r="H698" s="37"/>
      <c r="I698" s="93"/>
      <c r="J698" s="94"/>
    </row>
    <row r="699" spans="1:10" s="74" customFormat="1" ht="24">
      <c r="A699" s="30" t="s">
        <v>1</v>
      </c>
      <c r="B699" s="30" t="s">
        <v>1</v>
      </c>
      <c r="C699" s="30" t="s">
        <v>169</v>
      </c>
      <c r="D699" s="31" t="s">
        <v>0</v>
      </c>
      <c r="E699" s="58">
        <f>E700+E701+E703+E722</f>
        <v>142746245</v>
      </c>
      <c r="F699" s="58">
        <f>F700+F701+F703+F722</f>
        <v>138690472</v>
      </c>
      <c r="G699" s="58">
        <f>G700+G701+G703+G722</f>
        <v>-2205264</v>
      </c>
      <c r="H699" s="58">
        <f>H700+H701+H703+H722</f>
        <v>136485208</v>
      </c>
      <c r="I699" s="96">
        <f t="shared" ref="I699:I731" si="39">H699/E699*100-100</f>
        <v>-4.3861307875384057</v>
      </c>
      <c r="J699" s="73"/>
    </row>
    <row r="700" spans="1:10" s="74" customFormat="1" ht="25.5" hidden="1">
      <c r="A700" s="2" t="s">
        <v>2</v>
      </c>
      <c r="B700" s="2" t="s">
        <v>2</v>
      </c>
      <c r="C700" s="2" t="s">
        <v>170</v>
      </c>
      <c r="D700" s="1" t="s">
        <v>163</v>
      </c>
      <c r="E700" s="59"/>
      <c r="F700" s="59"/>
      <c r="G700" s="59"/>
      <c r="H700" s="59"/>
      <c r="I700" s="84" t="e">
        <f t="shared" si="39"/>
        <v>#DIV/0!</v>
      </c>
      <c r="J700" s="73"/>
    </row>
    <row r="701" spans="1:10" s="74" customFormat="1" hidden="1">
      <c r="A701" s="2" t="s">
        <v>4</v>
      </c>
      <c r="B701" s="2" t="s">
        <v>4</v>
      </c>
      <c r="C701" s="2" t="s">
        <v>171</v>
      </c>
      <c r="D701" s="1" t="s">
        <v>3</v>
      </c>
      <c r="E701" s="59"/>
      <c r="F701" s="59"/>
      <c r="G701" s="59"/>
      <c r="H701" s="59"/>
      <c r="I701" s="84" t="e">
        <f t="shared" si="39"/>
        <v>#DIV/0!</v>
      </c>
      <c r="J701" s="73"/>
    </row>
    <row r="702" spans="1:10" s="74" customFormat="1" ht="25.5" hidden="1">
      <c r="A702" s="4" t="s">
        <v>6</v>
      </c>
      <c r="B702" s="4" t="s">
        <v>6</v>
      </c>
      <c r="C702" s="4">
        <v>21210</v>
      </c>
      <c r="D702" s="3" t="s">
        <v>5</v>
      </c>
      <c r="E702" s="60"/>
      <c r="F702" s="60"/>
      <c r="G702" s="60"/>
      <c r="H702" s="60"/>
      <c r="I702" s="83" t="e">
        <f t="shared" si="39"/>
        <v>#DIV/0!</v>
      </c>
      <c r="J702" s="73"/>
    </row>
    <row r="703" spans="1:10" s="74" customFormat="1">
      <c r="A703" s="5" t="s">
        <v>8</v>
      </c>
      <c r="B703" s="5" t="s">
        <v>8</v>
      </c>
      <c r="C703" s="5" t="s">
        <v>172</v>
      </c>
      <c r="D703" s="1" t="s">
        <v>7</v>
      </c>
      <c r="E703" s="59">
        <f>E704+E711+E716</f>
        <v>0</v>
      </c>
      <c r="F703" s="59">
        <f>F704+F711+F716</f>
        <v>42000</v>
      </c>
      <c r="G703" s="59">
        <f>G704+G711+G716</f>
        <v>0</v>
      </c>
      <c r="H703" s="59">
        <f>H704+H711+H716</f>
        <v>42000</v>
      </c>
      <c r="I703" s="84">
        <v>0</v>
      </c>
      <c r="J703" s="73"/>
    </row>
    <row r="704" spans="1:10" s="74" customFormat="1" ht="24">
      <c r="A704" s="6" t="s">
        <v>10</v>
      </c>
      <c r="B704" s="6" t="s">
        <v>10</v>
      </c>
      <c r="C704" s="6">
        <v>18000</v>
      </c>
      <c r="D704" s="3" t="s">
        <v>9</v>
      </c>
      <c r="E704" s="61">
        <f>E705+E710</f>
        <v>0</v>
      </c>
      <c r="F704" s="61">
        <f>F705+F710</f>
        <v>42000</v>
      </c>
      <c r="G704" s="61">
        <f>G705+G710</f>
        <v>0</v>
      </c>
      <c r="H704" s="61">
        <f>H705+H710</f>
        <v>42000</v>
      </c>
      <c r="I704" s="82">
        <v>0</v>
      </c>
      <c r="J704" s="73"/>
    </row>
    <row r="705" spans="1:10" s="74" customFormat="1">
      <c r="A705" s="7" t="s">
        <v>12</v>
      </c>
      <c r="B705" s="7" t="s">
        <v>12</v>
      </c>
      <c r="C705" s="7">
        <v>18100</v>
      </c>
      <c r="D705" s="23" t="s">
        <v>11</v>
      </c>
      <c r="E705" s="61">
        <f>E706</f>
        <v>0</v>
      </c>
      <c r="F705" s="61">
        <f>F706</f>
        <v>42000</v>
      </c>
      <c r="G705" s="61">
        <f>G706</f>
        <v>0</v>
      </c>
      <c r="H705" s="61">
        <f>H706</f>
        <v>42000</v>
      </c>
      <c r="I705" s="82">
        <v>0</v>
      </c>
      <c r="J705" s="73"/>
    </row>
    <row r="706" spans="1:10" s="74" customFormat="1" ht="25.5">
      <c r="A706" s="8" t="s">
        <v>14</v>
      </c>
      <c r="B706" s="8" t="s">
        <v>14</v>
      </c>
      <c r="C706" s="8">
        <v>18130</v>
      </c>
      <c r="D706" s="3" t="s">
        <v>13</v>
      </c>
      <c r="E706" s="61">
        <f>SUM(E707:E709)</f>
        <v>0</v>
      </c>
      <c r="F706" s="61">
        <f>SUM(F707:F709)</f>
        <v>42000</v>
      </c>
      <c r="G706" s="61">
        <f>SUM(G707:G709)</f>
        <v>0</v>
      </c>
      <c r="H706" s="61">
        <f>SUM(H707:H709)</f>
        <v>42000</v>
      </c>
      <c r="I706" s="82">
        <v>0</v>
      </c>
      <c r="J706" s="73"/>
    </row>
    <row r="707" spans="1:10" s="74" customFormat="1" ht="38.25">
      <c r="A707" s="9" t="s">
        <v>16</v>
      </c>
      <c r="B707" s="9" t="s">
        <v>16</v>
      </c>
      <c r="C707" s="9">
        <v>18131</v>
      </c>
      <c r="D707" s="3" t="s">
        <v>15</v>
      </c>
      <c r="E707" s="60">
        <v>0</v>
      </c>
      <c r="F707" s="60">
        <v>42000</v>
      </c>
      <c r="G707" s="60">
        <v>0</v>
      </c>
      <c r="H707" s="60">
        <f>F707+G707</f>
        <v>42000</v>
      </c>
      <c r="I707" s="83">
        <v>0</v>
      </c>
      <c r="J707" s="73"/>
    </row>
    <row r="708" spans="1:10" s="74" customFormat="1" ht="25.5" hidden="1">
      <c r="A708" s="9" t="s">
        <v>18</v>
      </c>
      <c r="B708" s="9" t="s">
        <v>18</v>
      </c>
      <c r="C708" s="9">
        <v>18132</v>
      </c>
      <c r="D708" s="3" t="s">
        <v>17</v>
      </c>
      <c r="E708" s="60"/>
      <c r="F708" s="60"/>
      <c r="G708" s="60"/>
      <c r="H708" s="60"/>
      <c r="I708" s="83" t="e">
        <f t="shared" si="39"/>
        <v>#DIV/0!</v>
      </c>
      <c r="J708" s="73"/>
    </row>
    <row r="709" spans="1:10" s="74" customFormat="1" ht="25.5" hidden="1">
      <c r="A709" s="9" t="s">
        <v>20</v>
      </c>
      <c r="B709" s="9" t="s">
        <v>20</v>
      </c>
      <c r="C709" s="9">
        <v>18139</v>
      </c>
      <c r="D709" s="3" t="s">
        <v>19</v>
      </c>
      <c r="E709" s="60"/>
      <c r="F709" s="60"/>
      <c r="G709" s="60"/>
      <c r="H709" s="60"/>
      <c r="I709" s="83" t="e">
        <f t="shared" si="39"/>
        <v>#DIV/0!</v>
      </c>
      <c r="J709" s="73"/>
    </row>
    <row r="710" spans="1:10" s="74" customFormat="1" ht="25.5" hidden="1">
      <c r="A710" s="10" t="s">
        <v>22</v>
      </c>
      <c r="B710" s="10" t="s">
        <v>22</v>
      </c>
      <c r="C710" s="10" t="s">
        <v>22</v>
      </c>
      <c r="D710" s="3" t="s">
        <v>21</v>
      </c>
      <c r="E710" s="60"/>
      <c r="F710" s="60"/>
      <c r="G710" s="60"/>
      <c r="H710" s="60"/>
      <c r="I710" s="83" t="e">
        <f t="shared" si="39"/>
        <v>#DIV/0!</v>
      </c>
      <c r="J710" s="73"/>
    </row>
    <row r="711" spans="1:10" s="74" customFormat="1" ht="24" hidden="1">
      <c r="A711" s="21" t="s">
        <v>24</v>
      </c>
      <c r="B711" s="21" t="s">
        <v>24</v>
      </c>
      <c r="C711" s="21" t="s">
        <v>173</v>
      </c>
      <c r="D711" s="3" t="s">
        <v>23</v>
      </c>
      <c r="E711" s="62">
        <f>E712</f>
        <v>0</v>
      </c>
      <c r="F711" s="62">
        <f>F712</f>
        <v>0</v>
      </c>
      <c r="G711" s="62">
        <f>G712</f>
        <v>0</v>
      </c>
      <c r="H711" s="62">
        <f>H712</f>
        <v>0</v>
      </c>
      <c r="I711" s="97" t="e">
        <f t="shared" si="39"/>
        <v>#DIV/0!</v>
      </c>
      <c r="J711" s="73"/>
    </row>
    <row r="712" spans="1:10" s="74" customFormat="1" ht="25.5" hidden="1">
      <c r="A712" s="22" t="s">
        <v>26</v>
      </c>
      <c r="B712" s="22" t="s">
        <v>26</v>
      </c>
      <c r="C712" s="22" t="s">
        <v>26</v>
      </c>
      <c r="D712" s="3" t="s">
        <v>25</v>
      </c>
      <c r="E712" s="62">
        <f>SUM(E713:E715)</f>
        <v>0</v>
      </c>
      <c r="F712" s="62">
        <f>SUM(F713:F715)</f>
        <v>0</v>
      </c>
      <c r="G712" s="62">
        <f>SUM(G713:G715)</f>
        <v>0</v>
      </c>
      <c r="H712" s="62">
        <f>SUM(H713:H715)</f>
        <v>0</v>
      </c>
      <c r="I712" s="97" t="e">
        <f t="shared" si="39"/>
        <v>#DIV/0!</v>
      </c>
      <c r="J712" s="73"/>
    </row>
    <row r="713" spans="1:10" s="74" customFormat="1" ht="25.5" hidden="1">
      <c r="A713" s="4" t="s">
        <v>28</v>
      </c>
      <c r="B713" s="4" t="s">
        <v>28</v>
      </c>
      <c r="C713" s="4" t="s">
        <v>28</v>
      </c>
      <c r="D713" s="3" t="s">
        <v>27</v>
      </c>
      <c r="E713" s="60"/>
      <c r="F713" s="60"/>
      <c r="G713" s="60"/>
      <c r="H713" s="60"/>
      <c r="I713" s="83" t="e">
        <f t="shared" si="39"/>
        <v>#DIV/0!</v>
      </c>
      <c r="J713" s="73"/>
    </row>
    <row r="714" spans="1:10" s="74" customFormat="1" ht="38.25" hidden="1">
      <c r="A714" s="4" t="s">
        <v>30</v>
      </c>
      <c r="B714" s="4" t="s">
        <v>30</v>
      </c>
      <c r="C714" s="4" t="s">
        <v>30</v>
      </c>
      <c r="D714" s="3" t="s">
        <v>29</v>
      </c>
      <c r="E714" s="60"/>
      <c r="F714" s="60"/>
      <c r="G714" s="60"/>
      <c r="H714" s="60"/>
      <c r="I714" s="83" t="e">
        <f t="shared" si="39"/>
        <v>#DIV/0!</v>
      </c>
      <c r="J714" s="73"/>
    </row>
    <row r="715" spans="1:10" s="74" customFormat="1" ht="63.75" hidden="1">
      <c r="A715" s="4" t="s">
        <v>32</v>
      </c>
      <c r="B715" s="4" t="s">
        <v>32</v>
      </c>
      <c r="C715" s="4" t="s">
        <v>32</v>
      </c>
      <c r="D715" s="3" t="s">
        <v>31</v>
      </c>
      <c r="E715" s="60"/>
      <c r="F715" s="60"/>
      <c r="G715" s="60"/>
      <c r="H715" s="60"/>
      <c r="I715" s="83" t="e">
        <f t="shared" si="39"/>
        <v>#DIV/0!</v>
      </c>
      <c r="J715" s="73"/>
    </row>
    <row r="716" spans="1:10" s="74" customFormat="1" ht="38.25" hidden="1">
      <c r="A716" s="13" t="s">
        <v>33</v>
      </c>
      <c r="B716" s="13" t="s">
        <v>33</v>
      </c>
      <c r="C716" s="13" t="s">
        <v>174</v>
      </c>
      <c r="D716" s="3" t="s">
        <v>164</v>
      </c>
      <c r="E716" s="60">
        <f>E717</f>
        <v>0</v>
      </c>
      <c r="F716" s="60">
        <f>F717</f>
        <v>0</v>
      </c>
      <c r="G716" s="60">
        <f>G717</f>
        <v>0</v>
      </c>
      <c r="H716" s="60">
        <f>H717</f>
        <v>0</v>
      </c>
      <c r="I716" s="83" t="e">
        <f t="shared" si="39"/>
        <v>#DIV/0!</v>
      </c>
      <c r="J716" s="73"/>
    </row>
    <row r="717" spans="1:10" s="74" customFormat="1" ht="51" hidden="1">
      <c r="A717" s="10" t="s">
        <v>34</v>
      </c>
      <c r="B717" s="10" t="s">
        <v>34</v>
      </c>
      <c r="C717" s="10" t="s">
        <v>34</v>
      </c>
      <c r="D717" s="3" t="s">
        <v>165</v>
      </c>
      <c r="E717" s="60">
        <f>SUM(E718:E721)</f>
        <v>0</v>
      </c>
      <c r="F717" s="60">
        <f>SUM(F718:F721)</f>
        <v>0</v>
      </c>
      <c r="G717" s="60">
        <f>SUM(G718:G721)</f>
        <v>0</v>
      </c>
      <c r="H717" s="60">
        <f>SUM(H718:H721)</f>
        <v>0</v>
      </c>
      <c r="I717" s="83" t="e">
        <f t="shared" si="39"/>
        <v>#DIV/0!</v>
      </c>
      <c r="J717" s="73"/>
    </row>
    <row r="718" spans="1:10" s="74" customFormat="1" ht="63.75" hidden="1">
      <c r="A718" s="4" t="s">
        <v>35</v>
      </c>
      <c r="B718" s="4" t="s">
        <v>35</v>
      </c>
      <c r="C718" s="4" t="s">
        <v>35</v>
      </c>
      <c r="D718" s="3" t="s">
        <v>166</v>
      </c>
      <c r="E718" s="60"/>
      <c r="F718" s="60"/>
      <c r="G718" s="60"/>
      <c r="H718" s="60"/>
      <c r="I718" s="83" t="e">
        <f t="shared" si="39"/>
        <v>#DIV/0!</v>
      </c>
      <c r="J718" s="73"/>
    </row>
    <row r="719" spans="1:10" s="74" customFormat="1" ht="63.75" hidden="1">
      <c r="A719" s="4" t="s">
        <v>37</v>
      </c>
      <c r="B719" s="4" t="s">
        <v>37</v>
      </c>
      <c r="C719" s="4" t="s">
        <v>37</v>
      </c>
      <c r="D719" s="3" t="s">
        <v>36</v>
      </c>
      <c r="E719" s="60"/>
      <c r="F719" s="60"/>
      <c r="G719" s="60"/>
      <c r="H719" s="60"/>
      <c r="I719" s="83" t="e">
        <f t="shared" si="39"/>
        <v>#DIV/0!</v>
      </c>
      <c r="J719" s="73"/>
    </row>
    <row r="720" spans="1:10" s="74" customFormat="1" ht="102" hidden="1">
      <c r="A720" s="4" t="s">
        <v>39</v>
      </c>
      <c r="B720" s="4" t="s">
        <v>39</v>
      </c>
      <c r="C720" s="4" t="s">
        <v>39</v>
      </c>
      <c r="D720" s="3" t="s">
        <v>38</v>
      </c>
      <c r="E720" s="60"/>
      <c r="F720" s="60"/>
      <c r="G720" s="60"/>
      <c r="H720" s="60"/>
      <c r="I720" s="83" t="e">
        <f t="shared" si="39"/>
        <v>#DIV/0!</v>
      </c>
      <c r="J720" s="73"/>
    </row>
    <row r="721" spans="1:10" s="74" customFormat="1" ht="102" hidden="1">
      <c r="A721" s="4" t="s">
        <v>41</v>
      </c>
      <c r="B721" s="4" t="s">
        <v>41</v>
      </c>
      <c r="C721" s="4" t="s">
        <v>41</v>
      </c>
      <c r="D721" s="3" t="s">
        <v>40</v>
      </c>
      <c r="E721" s="60"/>
      <c r="F721" s="60"/>
      <c r="G721" s="60"/>
      <c r="H721" s="60"/>
      <c r="I721" s="83" t="e">
        <f t="shared" si="39"/>
        <v>#DIV/0!</v>
      </c>
      <c r="J721" s="73"/>
    </row>
    <row r="722" spans="1:10" s="74" customFormat="1">
      <c r="A722" s="12" t="s">
        <v>43</v>
      </c>
      <c r="B722" s="12" t="s">
        <v>43</v>
      </c>
      <c r="C722" s="12" t="s">
        <v>175</v>
      </c>
      <c r="D722" s="11" t="s">
        <v>42</v>
      </c>
      <c r="E722" s="63">
        <f>E723+E724</f>
        <v>142746245</v>
      </c>
      <c r="F722" s="63">
        <f>F723+F724</f>
        <v>138648472</v>
      </c>
      <c r="G722" s="63">
        <f>G723+G724</f>
        <v>-2205264</v>
      </c>
      <c r="H722" s="63">
        <f>H723+H724</f>
        <v>136443208</v>
      </c>
      <c r="I722" s="98">
        <f t="shared" si="39"/>
        <v>-4.4155536280481584</v>
      </c>
      <c r="J722" s="103"/>
    </row>
    <row r="723" spans="1:10" s="74" customFormat="1" ht="25.5">
      <c r="A723" s="13" t="s">
        <v>45</v>
      </c>
      <c r="B723" s="13" t="s">
        <v>45</v>
      </c>
      <c r="C723" s="10" t="s">
        <v>45</v>
      </c>
      <c r="D723" s="3" t="s">
        <v>44</v>
      </c>
      <c r="E723" s="60">
        <v>142746245</v>
      </c>
      <c r="F723" s="60">
        <v>138648472</v>
      </c>
      <c r="G723" s="60">
        <f>G725</f>
        <v>-2205264</v>
      </c>
      <c r="H723" s="60">
        <f>F723+G723</f>
        <v>136443208</v>
      </c>
      <c r="I723" s="83">
        <f t="shared" si="39"/>
        <v>-4.4155536280481584</v>
      </c>
      <c r="J723" s="73"/>
    </row>
    <row r="724" spans="1:10" s="74" customFormat="1" ht="25.5" hidden="1">
      <c r="A724" s="13" t="s">
        <v>47</v>
      </c>
      <c r="B724" s="13" t="s">
        <v>47</v>
      </c>
      <c r="C724" s="10" t="s">
        <v>47</v>
      </c>
      <c r="D724" s="3" t="s">
        <v>46</v>
      </c>
      <c r="E724" s="60"/>
      <c r="F724" s="60"/>
      <c r="G724" s="60"/>
      <c r="H724" s="60"/>
      <c r="I724" s="83" t="e">
        <f t="shared" si="39"/>
        <v>#DIV/0!</v>
      </c>
      <c r="J724" s="73"/>
    </row>
    <row r="725" spans="1:10" s="74" customFormat="1">
      <c r="A725" s="14" t="s">
        <v>49</v>
      </c>
      <c r="B725" s="14" t="s">
        <v>49</v>
      </c>
      <c r="C725" s="14" t="s">
        <v>176</v>
      </c>
      <c r="D725" s="24" t="s">
        <v>48</v>
      </c>
      <c r="E725" s="64">
        <f>E726+E752</f>
        <v>142746245</v>
      </c>
      <c r="F725" s="64">
        <f>F726+F752</f>
        <v>138690472</v>
      </c>
      <c r="G725" s="64">
        <f>G726+G752</f>
        <v>-2205264</v>
      </c>
      <c r="H725" s="64">
        <f>H726+H752</f>
        <v>136485208</v>
      </c>
      <c r="I725" s="99">
        <f t="shared" si="39"/>
        <v>-4.3861307875384057</v>
      </c>
      <c r="J725" s="103"/>
    </row>
    <row r="726" spans="1:10" s="74" customFormat="1" ht="24">
      <c r="A726" s="2" t="s">
        <v>51</v>
      </c>
      <c r="B726" s="2" t="s">
        <v>51</v>
      </c>
      <c r="C726" s="2" t="s">
        <v>177</v>
      </c>
      <c r="D726" s="11" t="s">
        <v>50</v>
      </c>
      <c r="E726" s="59">
        <f>E727+E730+E731+E734+E737</f>
        <v>142746245</v>
      </c>
      <c r="F726" s="59">
        <f>F727+F730+F731+F734+F737</f>
        <v>138690472</v>
      </c>
      <c r="G726" s="59">
        <f>G727+G730+G731+G734+G737</f>
        <v>-2205264</v>
      </c>
      <c r="H726" s="59">
        <f>H727+H730+H731+H734+H737</f>
        <v>136485208</v>
      </c>
      <c r="I726" s="84">
        <f t="shared" si="39"/>
        <v>-4.3861307875384057</v>
      </c>
      <c r="J726" s="73"/>
    </row>
    <row r="727" spans="1:10" s="101" customFormat="1" hidden="1">
      <c r="A727" s="2" t="s">
        <v>53</v>
      </c>
      <c r="B727" s="2" t="s">
        <v>53</v>
      </c>
      <c r="C727" s="2" t="s">
        <v>178</v>
      </c>
      <c r="D727" s="11" t="s">
        <v>52</v>
      </c>
      <c r="E727" s="59">
        <f>E728+E729</f>
        <v>0</v>
      </c>
      <c r="F727" s="59">
        <f>F728+F729</f>
        <v>0</v>
      </c>
      <c r="G727" s="59">
        <f>G728+G729</f>
        <v>0</v>
      </c>
      <c r="H727" s="59">
        <f>H728+H729</f>
        <v>0</v>
      </c>
      <c r="I727" s="84" t="e">
        <f t="shared" si="39"/>
        <v>#DIV/0!</v>
      </c>
      <c r="J727" s="100"/>
    </row>
    <row r="728" spans="1:10" s="74" customFormat="1" hidden="1">
      <c r="A728" s="15" t="s">
        <v>55</v>
      </c>
      <c r="B728" s="15" t="s">
        <v>55</v>
      </c>
      <c r="C728" s="15">
        <v>1000</v>
      </c>
      <c r="D728" s="3" t="s">
        <v>54</v>
      </c>
      <c r="E728" s="61"/>
      <c r="F728" s="61"/>
      <c r="G728" s="61"/>
      <c r="H728" s="61"/>
      <c r="I728" s="82" t="e">
        <f t="shared" si="39"/>
        <v>#DIV/0!</v>
      </c>
      <c r="J728" s="73"/>
    </row>
    <row r="729" spans="1:10" s="74" customFormat="1" hidden="1">
      <c r="A729" s="15" t="s">
        <v>57</v>
      </c>
      <c r="B729" s="15" t="s">
        <v>57</v>
      </c>
      <c r="C729" s="15">
        <v>2000</v>
      </c>
      <c r="D729" s="3" t="s">
        <v>56</v>
      </c>
      <c r="E729" s="61"/>
      <c r="F729" s="61"/>
      <c r="G729" s="61"/>
      <c r="H729" s="61"/>
      <c r="I729" s="82" t="e">
        <f t="shared" si="39"/>
        <v>#DIV/0!</v>
      </c>
      <c r="J729" s="73"/>
    </row>
    <row r="730" spans="1:10" s="101" customFormat="1" hidden="1">
      <c r="A730" s="2" t="s">
        <v>59</v>
      </c>
      <c r="B730" s="2" t="s">
        <v>59</v>
      </c>
      <c r="C730" s="2">
        <v>4000</v>
      </c>
      <c r="D730" s="11" t="s">
        <v>58</v>
      </c>
      <c r="E730" s="59"/>
      <c r="F730" s="59"/>
      <c r="G730" s="59"/>
      <c r="H730" s="59"/>
      <c r="I730" s="84" t="e">
        <f t="shared" si="39"/>
        <v>#DIV/0!</v>
      </c>
      <c r="J730" s="100"/>
    </row>
    <row r="731" spans="1:10" s="101" customFormat="1">
      <c r="A731" s="2" t="s">
        <v>61</v>
      </c>
      <c r="B731" s="2" t="s">
        <v>61</v>
      </c>
      <c r="C731" s="2" t="s">
        <v>179</v>
      </c>
      <c r="D731" s="11" t="s">
        <v>60</v>
      </c>
      <c r="E731" s="59">
        <f>E732+E733</f>
        <v>142746245</v>
      </c>
      <c r="F731" s="59">
        <f>F732+F733</f>
        <v>138690472</v>
      </c>
      <c r="G731" s="59">
        <f>G732+G733</f>
        <v>-2205264</v>
      </c>
      <c r="H731" s="59">
        <f>H732+H733</f>
        <v>136485208</v>
      </c>
      <c r="I731" s="84">
        <f t="shared" si="39"/>
        <v>-4.3861307875384057</v>
      </c>
      <c r="J731" s="100"/>
    </row>
    <row r="732" spans="1:10" s="74" customFormat="1">
      <c r="A732" s="15" t="s">
        <v>63</v>
      </c>
      <c r="B732" s="15" t="s">
        <v>63</v>
      </c>
      <c r="C732" s="15">
        <v>3000</v>
      </c>
      <c r="D732" s="3" t="s">
        <v>62</v>
      </c>
      <c r="E732" s="60">
        <v>142746245</v>
      </c>
      <c r="F732" s="60">
        <v>138690472</v>
      </c>
      <c r="G732" s="60">
        <v>-2205264</v>
      </c>
      <c r="H732" s="60">
        <f>F732+G732</f>
        <v>136485208</v>
      </c>
      <c r="I732" s="83">
        <f>H732/E732*100-100</f>
        <v>-4.3861307875384057</v>
      </c>
      <c r="J732" s="73"/>
    </row>
    <row r="733" spans="1:10" s="74" customFormat="1" hidden="1">
      <c r="A733" s="15" t="s">
        <v>65</v>
      </c>
      <c r="B733" s="15" t="s">
        <v>65</v>
      </c>
      <c r="C733" s="15">
        <v>6000</v>
      </c>
      <c r="D733" s="3" t="s">
        <v>64</v>
      </c>
      <c r="E733" s="60"/>
      <c r="F733" s="60"/>
      <c r="G733" s="60"/>
      <c r="H733" s="60"/>
      <c r="I733" s="83"/>
      <c r="J733" s="73"/>
    </row>
    <row r="734" spans="1:10" s="101" customFormat="1" ht="25.5" hidden="1">
      <c r="A734" s="2" t="s">
        <v>67</v>
      </c>
      <c r="B734" s="2" t="s">
        <v>67</v>
      </c>
      <c r="C734" s="2" t="s">
        <v>180</v>
      </c>
      <c r="D734" s="11" t="s">
        <v>66</v>
      </c>
      <c r="E734" s="59">
        <f>E735+E736</f>
        <v>0</v>
      </c>
      <c r="F734" s="59">
        <f>F735+F736</f>
        <v>0</v>
      </c>
      <c r="G734" s="59">
        <f>G735+G736</f>
        <v>0</v>
      </c>
      <c r="H734" s="59">
        <f>H735+H736</f>
        <v>0</v>
      </c>
      <c r="I734" s="84"/>
      <c r="J734" s="100"/>
    </row>
    <row r="735" spans="1:10" s="74" customFormat="1" hidden="1">
      <c r="A735" s="7" t="s">
        <v>69</v>
      </c>
      <c r="B735" s="7" t="s">
        <v>69</v>
      </c>
      <c r="C735" s="7">
        <v>7600</v>
      </c>
      <c r="D735" s="3" t="s">
        <v>68</v>
      </c>
      <c r="E735" s="60"/>
      <c r="F735" s="60"/>
      <c r="G735" s="60"/>
      <c r="H735" s="60"/>
      <c r="I735" s="83"/>
      <c r="J735" s="73"/>
    </row>
    <row r="736" spans="1:10" s="74" customFormat="1" hidden="1">
      <c r="A736" s="7" t="s">
        <v>71</v>
      </c>
      <c r="B736" s="7" t="s">
        <v>71</v>
      </c>
      <c r="C736" s="7">
        <v>7700</v>
      </c>
      <c r="D736" s="3" t="s">
        <v>70</v>
      </c>
      <c r="E736" s="60"/>
      <c r="F736" s="60"/>
      <c r="G736" s="60"/>
      <c r="H736" s="60"/>
      <c r="I736" s="83"/>
      <c r="J736" s="73"/>
    </row>
    <row r="737" spans="1:10" s="101" customFormat="1" hidden="1">
      <c r="A737" s="2" t="s">
        <v>73</v>
      </c>
      <c r="B737" s="2" t="s">
        <v>73</v>
      </c>
      <c r="C737" s="2" t="s">
        <v>181</v>
      </c>
      <c r="D737" s="11" t="s">
        <v>72</v>
      </c>
      <c r="E737" s="59">
        <f>E738+E744+E748+E751</f>
        <v>0</v>
      </c>
      <c r="F737" s="59">
        <f>F738+F744+F748+F751</f>
        <v>0</v>
      </c>
      <c r="G737" s="59">
        <f>G738+G744+G748+G751</f>
        <v>0</v>
      </c>
      <c r="H737" s="59">
        <f>H738+H744+H748+H751</f>
        <v>0</v>
      </c>
      <c r="I737" s="84"/>
      <c r="J737" s="100"/>
    </row>
    <row r="738" spans="1:10" s="74" customFormat="1" hidden="1">
      <c r="A738" s="7" t="s">
        <v>75</v>
      </c>
      <c r="B738" s="7" t="s">
        <v>75</v>
      </c>
      <c r="C738" s="7">
        <v>7100</v>
      </c>
      <c r="D738" s="3" t="s">
        <v>74</v>
      </c>
      <c r="E738" s="61">
        <f>E739+E740</f>
        <v>0</v>
      </c>
      <c r="F738" s="61">
        <f>F739+F740</f>
        <v>0</v>
      </c>
      <c r="G738" s="61">
        <f>G739+G740</f>
        <v>0</v>
      </c>
      <c r="H738" s="61">
        <f>H739+H740</f>
        <v>0</v>
      </c>
      <c r="I738" s="82"/>
      <c r="J738" s="73"/>
    </row>
    <row r="739" spans="1:10" s="74" customFormat="1" ht="25.5" hidden="1">
      <c r="A739" s="8" t="s">
        <v>77</v>
      </c>
      <c r="B739" s="8" t="s">
        <v>77</v>
      </c>
      <c r="C739" s="8" t="s">
        <v>182</v>
      </c>
      <c r="D739" s="3" t="s">
        <v>76</v>
      </c>
      <c r="E739" s="60"/>
      <c r="F739" s="60"/>
      <c r="G739" s="60"/>
      <c r="H739" s="60"/>
      <c r="I739" s="83"/>
      <c r="J739" s="73"/>
    </row>
    <row r="740" spans="1:10" s="74" customFormat="1" ht="25.5" hidden="1">
      <c r="A740" s="8" t="s">
        <v>79</v>
      </c>
      <c r="B740" s="8" t="s">
        <v>79</v>
      </c>
      <c r="C740" s="8">
        <v>7130</v>
      </c>
      <c r="D740" s="3" t="s">
        <v>78</v>
      </c>
      <c r="E740" s="61">
        <f>SUM(E741:E743)</f>
        <v>0</v>
      </c>
      <c r="F740" s="61">
        <f>SUM(F741:F743)</f>
        <v>0</v>
      </c>
      <c r="G740" s="61">
        <f>SUM(G741:G743)</f>
        <v>0</v>
      </c>
      <c r="H740" s="61">
        <f>SUM(H741:H743)</f>
        <v>0</v>
      </c>
      <c r="I740" s="82"/>
      <c r="J740" s="73"/>
    </row>
    <row r="741" spans="1:10" s="74" customFormat="1" ht="38.25" hidden="1">
      <c r="A741" s="9" t="s">
        <v>81</v>
      </c>
      <c r="B741" s="9" t="s">
        <v>81</v>
      </c>
      <c r="C741" s="9">
        <v>7131</v>
      </c>
      <c r="D741" s="3" t="s">
        <v>80</v>
      </c>
      <c r="E741" s="60"/>
      <c r="F741" s="60"/>
      <c r="G741" s="60"/>
      <c r="H741" s="60"/>
      <c r="I741" s="83"/>
      <c r="J741" s="73"/>
    </row>
    <row r="742" spans="1:10" s="74" customFormat="1" ht="38.25" hidden="1">
      <c r="A742" s="9" t="s">
        <v>83</v>
      </c>
      <c r="B742" s="9" t="s">
        <v>83</v>
      </c>
      <c r="C742" s="9">
        <v>7132</v>
      </c>
      <c r="D742" s="3" t="s">
        <v>82</v>
      </c>
      <c r="E742" s="60"/>
      <c r="F742" s="60"/>
      <c r="G742" s="60"/>
      <c r="H742" s="60"/>
      <c r="I742" s="83"/>
      <c r="J742" s="73"/>
    </row>
    <row r="743" spans="1:10" s="74" customFormat="1" ht="38.25" hidden="1">
      <c r="A743" s="9" t="s">
        <v>85</v>
      </c>
      <c r="B743" s="9" t="s">
        <v>85</v>
      </c>
      <c r="C743" s="9" t="s">
        <v>85</v>
      </c>
      <c r="D743" s="3" t="s">
        <v>84</v>
      </c>
      <c r="E743" s="60"/>
      <c r="F743" s="60"/>
      <c r="G743" s="60"/>
      <c r="H743" s="60"/>
      <c r="I743" s="83"/>
      <c r="J743" s="73"/>
    </row>
    <row r="744" spans="1:10" s="74" customFormat="1" ht="25.5" hidden="1">
      <c r="A744" s="7" t="s">
        <v>87</v>
      </c>
      <c r="B744" s="7" t="s">
        <v>87</v>
      </c>
      <c r="C744" s="7" t="s">
        <v>87</v>
      </c>
      <c r="D744" s="3" t="s">
        <v>86</v>
      </c>
      <c r="E744" s="61">
        <f>SUM(E745:E747)</f>
        <v>0</v>
      </c>
      <c r="F744" s="61">
        <f>SUM(F745:F747)</f>
        <v>0</v>
      </c>
      <c r="G744" s="61">
        <f>SUM(G745:G747)</f>
        <v>0</v>
      </c>
      <c r="H744" s="61">
        <f>SUM(H745:H747)</f>
        <v>0</v>
      </c>
      <c r="I744" s="82"/>
      <c r="J744" s="73"/>
    </row>
    <row r="745" spans="1:10" s="74" customFormat="1" ht="25.5" hidden="1">
      <c r="A745" s="8" t="s">
        <v>89</v>
      </c>
      <c r="B745" s="8" t="s">
        <v>89</v>
      </c>
      <c r="C745" s="8" t="s">
        <v>89</v>
      </c>
      <c r="D745" s="3" t="s">
        <v>88</v>
      </c>
      <c r="E745" s="60"/>
      <c r="F745" s="60"/>
      <c r="G745" s="60"/>
      <c r="H745" s="60"/>
      <c r="I745" s="83"/>
      <c r="J745" s="73"/>
    </row>
    <row r="746" spans="1:10" s="74" customFormat="1" ht="51" hidden="1">
      <c r="A746" s="8" t="s">
        <v>91</v>
      </c>
      <c r="B746" s="8" t="s">
        <v>91</v>
      </c>
      <c r="C746" s="8" t="s">
        <v>91</v>
      </c>
      <c r="D746" s="3" t="s">
        <v>90</v>
      </c>
      <c r="E746" s="60"/>
      <c r="F746" s="60"/>
      <c r="G746" s="60"/>
      <c r="H746" s="60"/>
      <c r="I746" s="83"/>
      <c r="J746" s="73"/>
    </row>
    <row r="747" spans="1:10" s="74" customFormat="1" ht="51" hidden="1">
      <c r="A747" s="8" t="s">
        <v>93</v>
      </c>
      <c r="B747" s="8" t="s">
        <v>93</v>
      </c>
      <c r="C747" s="8" t="s">
        <v>93</v>
      </c>
      <c r="D747" s="3" t="s">
        <v>92</v>
      </c>
      <c r="E747" s="60"/>
      <c r="F747" s="60"/>
      <c r="G747" s="60"/>
      <c r="H747" s="60"/>
      <c r="I747" s="83"/>
      <c r="J747" s="73"/>
    </row>
    <row r="748" spans="1:10" s="74" customFormat="1" ht="25.5" hidden="1">
      <c r="A748" s="7" t="s">
        <v>95</v>
      </c>
      <c r="B748" s="7" t="s">
        <v>95</v>
      </c>
      <c r="C748" s="7" t="s">
        <v>95</v>
      </c>
      <c r="D748" s="3" t="s">
        <v>94</v>
      </c>
      <c r="E748" s="61">
        <f>SUM(E749:E750)</f>
        <v>0</v>
      </c>
      <c r="F748" s="61">
        <f>SUM(F749:F750)</f>
        <v>0</v>
      </c>
      <c r="G748" s="61">
        <f>SUM(G749:G750)</f>
        <v>0</v>
      </c>
      <c r="H748" s="61">
        <f>SUM(H749:H750)</f>
        <v>0</v>
      </c>
      <c r="I748" s="82"/>
      <c r="J748" s="73"/>
    </row>
    <row r="749" spans="1:10" s="74" customFormat="1" ht="25.5" hidden="1">
      <c r="A749" s="8" t="s">
        <v>97</v>
      </c>
      <c r="B749" s="8" t="s">
        <v>97</v>
      </c>
      <c r="C749" s="8" t="s">
        <v>97</v>
      </c>
      <c r="D749" s="3" t="s">
        <v>96</v>
      </c>
      <c r="E749" s="60"/>
      <c r="F749" s="60"/>
      <c r="G749" s="60"/>
      <c r="H749" s="60"/>
      <c r="I749" s="83"/>
      <c r="J749" s="73"/>
    </row>
    <row r="750" spans="1:10" s="74" customFormat="1" ht="51" hidden="1">
      <c r="A750" s="8" t="s">
        <v>99</v>
      </c>
      <c r="B750" s="8" t="s">
        <v>99</v>
      </c>
      <c r="C750" s="8" t="s">
        <v>99</v>
      </c>
      <c r="D750" s="3" t="s">
        <v>98</v>
      </c>
      <c r="E750" s="60"/>
      <c r="F750" s="60"/>
      <c r="G750" s="60"/>
      <c r="H750" s="60"/>
      <c r="I750" s="83"/>
      <c r="J750" s="73"/>
    </row>
    <row r="751" spans="1:10" s="74" customFormat="1" ht="25.5" hidden="1">
      <c r="A751" s="7" t="s">
        <v>101</v>
      </c>
      <c r="B751" s="7" t="s">
        <v>101</v>
      </c>
      <c r="C751" s="7" t="s">
        <v>101</v>
      </c>
      <c r="D751" s="3" t="s">
        <v>100</v>
      </c>
      <c r="E751" s="60"/>
      <c r="F751" s="60"/>
      <c r="G751" s="60"/>
      <c r="H751" s="60"/>
      <c r="I751" s="83"/>
      <c r="J751" s="73"/>
    </row>
    <row r="752" spans="1:10" s="74" customFormat="1" hidden="1">
      <c r="A752" s="2" t="s">
        <v>103</v>
      </c>
      <c r="B752" s="2" t="s">
        <v>103</v>
      </c>
      <c r="C752" s="2" t="s">
        <v>183</v>
      </c>
      <c r="D752" s="11" t="s">
        <v>102</v>
      </c>
      <c r="E752" s="59">
        <f>E753+E754</f>
        <v>0</v>
      </c>
      <c r="F752" s="59">
        <f>F753+F754</f>
        <v>0</v>
      </c>
      <c r="G752" s="59">
        <f>G753+G754</f>
        <v>0</v>
      </c>
      <c r="H752" s="59">
        <f>H753+H754</f>
        <v>0</v>
      </c>
      <c r="I752" s="84"/>
      <c r="J752" s="73"/>
    </row>
    <row r="753" spans="1:10" s="74" customFormat="1" hidden="1">
      <c r="A753" s="6" t="s">
        <v>105</v>
      </c>
      <c r="B753" s="6" t="s">
        <v>105</v>
      </c>
      <c r="C753" s="6">
        <v>5000</v>
      </c>
      <c r="D753" s="3" t="s">
        <v>104</v>
      </c>
      <c r="E753" s="60"/>
      <c r="F753" s="60"/>
      <c r="G753" s="60"/>
      <c r="H753" s="60"/>
      <c r="I753" s="83"/>
      <c r="J753" s="73"/>
    </row>
    <row r="754" spans="1:10" s="74" customFormat="1" hidden="1">
      <c r="A754" s="6" t="s">
        <v>107</v>
      </c>
      <c r="B754" s="6" t="s">
        <v>107</v>
      </c>
      <c r="C754" s="6" t="s">
        <v>184</v>
      </c>
      <c r="D754" s="3" t="s">
        <v>106</v>
      </c>
      <c r="E754" s="61">
        <f>E755+E762+E766+E769</f>
        <v>0</v>
      </c>
      <c r="F754" s="61">
        <f>F755+F762+F766+F769</f>
        <v>0</v>
      </c>
      <c r="G754" s="61">
        <f>G755+G762+G766+G769</f>
        <v>0</v>
      </c>
      <c r="H754" s="61">
        <f>H755+H762+H766+H769</f>
        <v>0</v>
      </c>
      <c r="I754" s="82"/>
      <c r="J754" s="73"/>
    </row>
    <row r="755" spans="1:10" s="74" customFormat="1" hidden="1">
      <c r="A755" s="7" t="s">
        <v>109</v>
      </c>
      <c r="B755" s="7" t="s">
        <v>109</v>
      </c>
      <c r="C755" s="7" t="s">
        <v>109</v>
      </c>
      <c r="D755" s="3" t="s">
        <v>108</v>
      </c>
      <c r="E755" s="61">
        <f>SUM(E756:E758)</f>
        <v>0</v>
      </c>
      <c r="F755" s="61">
        <f>SUM(F756:F758)</f>
        <v>0</v>
      </c>
      <c r="G755" s="61">
        <f>SUM(G756:G758)</f>
        <v>0</v>
      </c>
      <c r="H755" s="61">
        <f>SUM(H756:H758)</f>
        <v>0</v>
      </c>
      <c r="I755" s="82"/>
      <c r="J755" s="73"/>
    </row>
    <row r="756" spans="1:10" s="74" customFormat="1" ht="25.5" hidden="1">
      <c r="A756" s="4" t="s">
        <v>111</v>
      </c>
      <c r="B756" s="4" t="s">
        <v>111</v>
      </c>
      <c r="C756" s="4" t="s">
        <v>111</v>
      </c>
      <c r="D756" s="3" t="s">
        <v>110</v>
      </c>
      <c r="E756" s="60"/>
      <c r="F756" s="60"/>
      <c r="G756" s="60"/>
      <c r="H756" s="60"/>
      <c r="I756" s="83"/>
      <c r="J756" s="73"/>
    </row>
    <row r="757" spans="1:10" s="74" customFormat="1" ht="25.5" hidden="1">
      <c r="A757" s="4" t="s">
        <v>113</v>
      </c>
      <c r="B757" s="4" t="s">
        <v>113</v>
      </c>
      <c r="C757" s="4" t="s">
        <v>113</v>
      </c>
      <c r="D757" s="3" t="s">
        <v>112</v>
      </c>
      <c r="E757" s="60"/>
      <c r="F757" s="60"/>
      <c r="G757" s="60"/>
      <c r="H757" s="60"/>
      <c r="I757" s="83"/>
      <c r="J757" s="73"/>
    </row>
    <row r="758" spans="1:10" s="74" customFormat="1" ht="25.5" hidden="1">
      <c r="A758" s="4" t="s">
        <v>115</v>
      </c>
      <c r="B758" s="4" t="s">
        <v>115</v>
      </c>
      <c r="C758" s="4" t="s">
        <v>115</v>
      </c>
      <c r="D758" s="3" t="s">
        <v>114</v>
      </c>
      <c r="E758" s="60">
        <f>SUM(E759:E761)</f>
        <v>0</v>
      </c>
      <c r="F758" s="60">
        <f>SUM(F759:F761)</f>
        <v>0</v>
      </c>
      <c r="G758" s="60">
        <f>SUM(G759:G761)</f>
        <v>0</v>
      </c>
      <c r="H758" s="60">
        <f>SUM(H759:H761)</f>
        <v>0</v>
      </c>
      <c r="I758" s="83"/>
      <c r="J758" s="73"/>
    </row>
    <row r="759" spans="1:10" s="74" customFormat="1" ht="38.25" hidden="1">
      <c r="A759" s="16" t="s">
        <v>117</v>
      </c>
      <c r="B759" s="16" t="s">
        <v>117</v>
      </c>
      <c r="C759" s="16" t="s">
        <v>117</v>
      </c>
      <c r="D759" s="3" t="s">
        <v>116</v>
      </c>
      <c r="E759" s="60"/>
      <c r="F759" s="60"/>
      <c r="G759" s="60"/>
      <c r="H759" s="60"/>
      <c r="I759" s="83"/>
      <c r="J759" s="73"/>
    </row>
    <row r="760" spans="1:10" s="74" customFormat="1" ht="38.25" hidden="1">
      <c r="A760" s="16" t="s">
        <v>119</v>
      </c>
      <c r="B760" s="16" t="s">
        <v>119</v>
      </c>
      <c r="C760" s="16" t="s">
        <v>119</v>
      </c>
      <c r="D760" s="3" t="s">
        <v>118</v>
      </c>
      <c r="E760" s="60"/>
      <c r="F760" s="60"/>
      <c r="G760" s="60"/>
      <c r="H760" s="60"/>
      <c r="I760" s="83"/>
      <c r="J760" s="73"/>
    </row>
    <row r="761" spans="1:10" s="74" customFormat="1" ht="25.5" hidden="1">
      <c r="A761" s="16" t="s">
        <v>121</v>
      </c>
      <c r="B761" s="16" t="s">
        <v>121</v>
      </c>
      <c r="C761" s="16" t="s">
        <v>121</v>
      </c>
      <c r="D761" s="3" t="s">
        <v>120</v>
      </c>
      <c r="E761" s="60"/>
      <c r="F761" s="60"/>
      <c r="G761" s="60"/>
      <c r="H761" s="60"/>
      <c r="I761" s="83"/>
      <c r="J761" s="73"/>
    </row>
    <row r="762" spans="1:10" s="74" customFormat="1" ht="25.5" hidden="1">
      <c r="A762" s="10" t="s">
        <v>123</v>
      </c>
      <c r="B762" s="10" t="s">
        <v>123</v>
      </c>
      <c r="C762" s="10" t="s">
        <v>123</v>
      </c>
      <c r="D762" s="3" t="s">
        <v>122</v>
      </c>
      <c r="E762" s="60">
        <f>SUM(E763:E765)</f>
        <v>0</v>
      </c>
      <c r="F762" s="60">
        <f>SUM(F763:F765)</f>
        <v>0</v>
      </c>
      <c r="G762" s="60">
        <f>SUM(G763:G765)</f>
        <v>0</v>
      </c>
      <c r="H762" s="60">
        <f>SUM(H763:H765)</f>
        <v>0</v>
      </c>
      <c r="I762" s="83"/>
      <c r="J762" s="73"/>
    </row>
    <row r="763" spans="1:10" s="74" customFormat="1" ht="25.5" hidden="1">
      <c r="A763" s="4" t="s">
        <v>125</v>
      </c>
      <c r="B763" s="4" t="s">
        <v>125</v>
      </c>
      <c r="C763" s="4" t="s">
        <v>125</v>
      </c>
      <c r="D763" s="3" t="s">
        <v>124</v>
      </c>
      <c r="E763" s="60"/>
      <c r="F763" s="60"/>
      <c r="G763" s="60"/>
      <c r="H763" s="60"/>
      <c r="I763" s="83"/>
      <c r="J763" s="73"/>
    </row>
    <row r="764" spans="1:10" s="74" customFormat="1" ht="51" hidden="1">
      <c r="A764" s="4" t="s">
        <v>127</v>
      </c>
      <c r="B764" s="4" t="s">
        <v>127</v>
      </c>
      <c r="C764" s="4" t="s">
        <v>127</v>
      </c>
      <c r="D764" s="3" t="s">
        <v>126</v>
      </c>
      <c r="E764" s="60"/>
      <c r="F764" s="60"/>
      <c r="G764" s="60"/>
      <c r="H764" s="60"/>
      <c r="I764" s="83"/>
      <c r="J764" s="73"/>
    </row>
    <row r="765" spans="1:10" s="74" customFormat="1" ht="51" hidden="1" customHeight="1">
      <c r="A765" s="4" t="s">
        <v>129</v>
      </c>
      <c r="B765" s="4" t="s">
        <v>129</v>
      </c>
      <c r="C765" s="4" t="s">
        <v>129</v>
      </c>
      <c r="D765" s="3" t="s">
        <v>128</v>
      </c>
      <c r="E765" s="60"/>
      <c r="F765" s="60"/>
      <c r="G765" s="60"/>
      <c r="H765" s="60"/>
      <c r="I765" s="83"/>
      <c r="J765" s="73"/>
    </row>
    <row r="766" spans="1:10" s="74" customFormat="1" ht="25.5" hidden="1">
      <c r="A766" s="10" t="s">
        <v>131</v>
      </c>
      <c r="B766" s="10" t="s">
        <v>131</v>
      </c>
      <c r="C766" s="10" t="s">
        <v>131</v>
      </c>
      <c r="D766" s="3" t="s">
        <v>130</v>
      </c>
      <c r="E766" s="60">
        <f>SUM(E767:E768)</f>
        <v>0</v>
      </c>
      <c r="F766" s="60">
        <f>SUM(F767:F768)</f>
        <v>0</v>
      </c>
      <c r="G766" s="60">
        <f>SUM(G767:G768)</f>
        <v>0</v>
      </c>
      <c r="H766" s="60">
        <f>SUM(H767:H768)</f>
        <v>0</v>
      </c>
      <c r="I766" s="83"/>
      <c r="J766" s="73"/>
    </row>
    <row r="767" spans="1:10" s="74" customFormat="1" ht="25.5" hidden="1">
      <c r="A767" s="4" t="s">
        <v>133</v>
      </c>
      <c r="B767" s="4" t="s">
        <v>133</v>
      </c>
      <c r="C767" s="4" t="s">
        <v>133</v>
      </c>
      <c r="D767" s="3" t="s">
        <v>132</v>
      </c>
      <c r="E767" s="60"/>
      <c r="F767" s="60"/>
      <c r="G767" s="60"/>
      <c r="H767" s="60"/>
      <c r="I767" s="83"/>
      <c r="J767" s="73"/>
    </row>
    <row r="768" spans="1:10" s="74" customFormat="1" ht="51" hidden="1">
      <c r="A768" s="4" t="s">
        <v>135</v>
      </c>
      <c r="B768" s="4" t="s">
        <v>135</v>
      </c>
      <c r="C768" s="4" t="s">
        <v>135</v>
      </c>
      <c r="D768" s="3" t="s">
        <v>134</v>
      </c>
      <c r="E768" s="60"/>
      <c r="F768" s="60"/>
      <c r="G768" s="60"/>
      <c r="H768" s="60"/>
      <c r="I768" s="83"/>
      <c r="J768" s="73"/>
    </row>
    <row r="769" spans="1:10" s="74" customFormat="1" ht="25.5" hidden="1">
      <c r="A769" s="17" t="s">
        <v>137</v>
      </c>
      <c r="B769" s="17" t="s">
        <v>137</v>
      </c>
      <c r="C769" s="17" t="s">
        <v>137</v>
      </c>
      <c r="D769" s="53" t="s">
        <v>136</v>
      </c>
      <c r="E769" s="60"/>
      <c r="F769" s="60"/>
      <c r="G769" s="60"/>
      <c r="H769" s="60"/>
      <c r="I769" s="83"/>
      <c r="J769" s="73"/>
    </row>
    <row r="770" spans="1:10" s="74" customFormat="1" ht="36" hidden="1">
      <c r="A770" s="85" t="s">
        <v>186</v>
      </c>
      <c r="B770" s="85" t="s">
        <v>186</v>
      </c>
      <c r="C770" s="86" t="s">
        <v>185</v>
      </c>
      <c r="D770" s="87" t="s">
        <v>138</v>
      </c>
      <c r="E770" s="88">
        <f>E699-E725</f>
        <v>0</v>
      </c>
      <c r="F770" s="88">
        <f>F699-F725</f>
        <v>0</v>
      </c>
      <c r="G770" s="88">
        <f>G699-G725</f>
        <v>0</v>
      </c>
      <c r="H770" s="88">
        <f>H699-H725</f>
        <v>0</v>
      </c>
      <c r="I770" s="89"/>
      <c r="J770" s="73"/>
    </row>
    <row r="771" spans="1:10" s="74" customFormat="1" hidden="1">
      <c r="A771" s="18" t="s">
        <v>140</v>
      </c>
      <c r="B771" s="18" t="s">
        <v>140</v>
      </c>
      <c r="C771" s="18" t="s">
        <v>187</v>
      </c>
      <c r="D771" s="25" t="s">
        <v>139</v>
      </c>
      <c r="E771" s="65">
        <f>E772+E775+E778+E783</f>
        <v>0</v>
      </c>
      <c r="F771" s="65">
        <f>F772+F775+F778+F783</f>
        <v>0</v>
      </c>
      <c r="G771" s="65">
        <f>G772+G775+G778+G783</f>
        <v>0</v>
      </c>
      <c r="H771" s="65">
        <f>H772+H775+H778+H783</f>
        <v>0</v>
      </c>
      <c r="I771" s="90"/>
      <c r="J771" s="73"/>
    </row>
    <row r="772" spans="1:10" s="74" customFormat="1" hidden="1">
      <c r="A772" s="29" t="s">
        <v>142</v>
      </c>
      <c r="B772" s="29" t="s">
        <v>142</v>
      </c>
      <c r="C772" s="29" t="s">
        <v>188</v>
      </c>
      <c r="D772" s="11" t="s">
        <v>141</v>
      </c>
      <c r="E772" s="59">
        <f>SUM(E773:E774)</f>
        <v>0</v>
      </c>
      <c r="F772" s="59">
        <f>SUM(F773:F774)</f>
        <v>0</v>
      </c>
      <c r="G772" s="59">
        <f>SUM(G773:G774)</f>
        <v>0</v>
      </c>
      <c r="H772" s="59">
        <f>SUM(H773:H774)</f>
        <v>0</v>
      </c>
      <c r="I772" s="84"/>
      <c r="J772" s="73"/>
    </row>
    <row r="773" spans="1:10" s="74" customFormat="1" ht="24" hidden="1">
      <c r="A773" s="8" t="s">
        <v>144</v>
      </c>
      <c r="B773" s="8" t="s">
        <v>144</v>
      </c>
      <c r="C773" s="8" t="s">
        <v>189</v>
      </c>
      <c r="D773" s="3" t="s">
        <v>143</v>
      </c>
      <c r="E773" s="60"/>
      <c r="F773" s="60"/>
      <c r="G773" s="60"/>
      <c r="H773" s="60"/>
      <c r="I773" s="83"/>
      <c r="J773" s="73"/>
    </row>
    <row r="774" spans="1:10" s="74" customFormat="1" ht="24" hidden="1">
      <c r="A774" s="8" t="s">
        <v>146</v>
      </c>
      <c r="B774" s="8" t="s">
        <v>146</v>
      </c>
      <c r="C774" s="8" t="s">
        <v>190</v>
      </c>
      <c r="D774" s="3" t="s">
        <v>145</v>
      </c>
      <c r="E774" s="60"/>
      <c r="F774" s="60"/>
      <c r="G774" s="60"/>
      <c r="H774" s="60"/>
      <c r="I774" s="83"/>
      <c r="J774" s="73"/>
    </row>
    <row r="775" spans="1:10" s="74" customFormat="1" hidden="1">
      <c r="A775" s="29" t="s">
        <v>148</v>
      </c>
      <c r="B775" s="29" t="s">
        <v>148</v>
      </c>
      <c r="C775" s="29" t="s">
        <v>191</v>
      </c>
      <c r="D775" s="11" t="s">
        <v>147</v>
      </c>
      <c r="E775" s="59">
        <f>SUM(E776:E777)</f>
        <v>0</v>
      </c>
      <c r="F775" s="59">
        <f>SUM(F776:F777)</f>
        <v>0</v>
      </c>
      <c r="G775" s="59">
        <f>SUM(G776:G777)</f>
        <v>0</v>
      </c>
      <c r="H775" s="59">
        <f>SUM(H776:H777)</f>
        <v>0</v>
      </c>
      <c r="I775" s="84"/>
      <c r="J775" s="73"/>
    </row>
    <row r="776" spans="1:10" s="74" customFormat="1" ht="24" hidden="1">
      <c r="A776" s="8" t="s">
        <v>150</v>
      </c>
      <c r="B776" s="8" t="s">
        <v>150</v>
      </c>
      <c r="C776" s="8" t="s">
        <v>192</v>
      </c>
      <c r="D776" s="3" t="s">
        <v>149</v>
      </c>
      <c r="E776" s="60"/>
      <c r="F776" s="60"/>
      <c r="G776" s="60"/>
      <c r="H776" s="60"/>
      <c r="I776" s="83"/>
      <c r="J776" s="73"/>
    </row>
    <row r="777" spans="1:10" s="74" customFormat="1" ht="24" hidden="1">
      <c r="A777" s="8" t="s">
        <v>152</v>
      </c>
      <c r="B777" s="8" t="s">
        <v>152</v>
      </c>
      <c r="C777" s="8" t="s">
        <v>193</v>
      </c>
      <c r="D777" s="3" t="s">
        <v>151</v>
      </c>
      <c r="E777" s="60"/>
      <c r="F777" s="60"/>
      <c r="G777" s="60"/>
      <c r="H777" s="60"/>
      <c r="I777" s="83"/>
      <c r="J777" s="73"/>
    </row>
    <row r="778" spans="1:10" s="74" customFormat="1" ht="24" hidden="1">
      <c r="A778" s="27" t="s">
        <v>154</v>
      </c>
      <c r="B778" s="27" t="s">
        <v>154</v>
      </c>
      <c r="C778" s="27" t="s">
        <v>194</v>
      </c>
      <c r="D778" s="11" t="s">
        <v>153</v>
      </c>
      <c r="E778" s="59">
        <f>SUM(E779:E782)</f>
        <v>0</v>
      </c>
      <c r="F778" s="59">
        <f>SUM(F779:F782)</f>
        <v>0</v>
      </c>
      <c r="G778" s="59">
        <f>SUM(G779:G782)</f>
        <v>0</v>
      </c>
      <c r="H778" s="59">
        <f>SUM(H779:H782)</f>
        <v>0</v>
      </c>
      <c r="I778" s="84"/>
      <c r="J778" s="73"/>
    </row>
    <row r="779" spans="1:10" s="74" customFormat="1" ht="38.25" hidden="1">
      <c r="A779" s="8" t="s">
        <v>155</v>
      </c>
      <c r="B779" s="8" t="s">
        <v>155</v>
      </c>
      <c r="C779" s="33" t="s">
        <v>195</v>
      </c>
      <c r="D779" s="3" t="s">
        <v>167</v>
      </c>
      <c r="E779" s="61"/>
      <c r="F779" s="61"/>
      <c r="G779" s="61"/>
      <c r="H779" s="61"/>
      <c r="I779" s="82"/>
      <c r="J779" s="73"/>
    </row>
    <row r="780" spans="1:10" s="74" customFormat="1" ht="25.5" hidden="1">
      <c r="A780" s="8" t="s">
        <v>157</v>
      </c>
      <c r="B780" s="8" t="s">
        <v>157</v>
      </c>
      <c r="C780" s="33" t="s">
        <v>196</v>
      </c>
      <c r="D780" s="3" t="s">
        <v>156</v>
      </c>
      <c r="E780" s="61"/>
      <c r="F780" s="61"/>
      <c r="G780" s="61"/>
      <c r="H780" s="61"/>
      <c r="I780" s="82"/>
      <c r="J780" s="73"/>
    </row>
    <row r="781" spans="1:10" s="74" customFormat="1" ht="38.25" hidden="1" customHeight="1">
      <c r="A781" s="28" t="s">
        <v>159</v>
      </c>
      <c r="B781" s="28" t="s">
        <v>159</v>
      </c>
      <c r="C781" s="34" t="s">
        <v>198</v>
      </c>
      <c r="D781" s="26" t="s">
        <v>158</v>
      </c>
      <c r="E781" s="66"/>
      <c r="F781" s="66"/>
      <c r="G781" s="66"/>
      <c r="H781" s="66"/>
      <c r="I781" s="91"/>
      <c r="J781" s="73"/>
    </row>
    <row r="782" spans="1:10" s="74" customFormat="1" ht="25.5" hidden="1">
      <c r="A782" s="8" t="s">
        <v>161</v>
      </c>
      <c r="B782" s="8" t="s">
        <v>161</v>
      </c>
      <c r="C782" s="33" t="s">
        <v>199</v>
      </c>
      <c r="D782" s="3" t="s">
        <v>160</v>
      </c>
      <c r="E782" s="61"/>
      <c r="F782" s="61"/>
      <c r="G782" s="61"/>
      <c r="H782" s="61"/>
      <c r="I782" s="82"/>
      <c r="J782" s="73"/>
    </row>
    <row r="783" spans="1:10" s="74" customFormat="1" ht="24" hidden="1">
      <c r="A783" s="32" t="s">
        <v>162</v>
      </c>
      <c r="B783" s="32" t="s">
        <v>162</v>
      </c>
      <c r="C783" s="32" t="s">
        <v>197</v>
      </c>
      <c r="D783" s="19" t="s">
        <v>168</v>
      </c>
      <c r="E783" s="67"/>
      <c r="F783" s="67"/>
      <c r="G783" s="67"/>
      <c r="H783" s="67"/>
      <c r="I783" s="92"/>
      <c r="J783" s="73"/>
    </row>
    <row r="784" spans="1:10" s="95" customFormat="1" ht="13.5">
      <c r="A784" s="35" t="s">
        <v>222</v>
      </c>
      <c r="B784" s="35"/>
      <c r="C784" s="35" t="s">
        <v>213</v>
      </c>
      <c r="D784" s="36" t="s">
        <v>223</v>
      </c>
      <c r="E784" s="37"/>
      <c r="F784" s="37"/>
      <c r="G784" s="37"/>
      <c r="H784" s="37"/>
      <c r="I784" s="93"/>
      <c r="J784" s="94"/>
    </row>
    <row r="785" spans="1:10" s="74" customFormat="1" ht="24">
      <c r="A785" s="30" t="s">
        <v>1</v>
      </c>
      <c r="B785" s="30" t="s">
        <v>1</v>
      </c>
      <c r="C785" s="30" t="s">
        <v>169</v>
      </c>
      <c r="D785" s="31" t="s">
        <v>0</v>
      </c>
      <c r="E785" s="58">
        <f>E786+E787+E789+E808</f>
        <v>3721455</v>
      </c>
      <c r="F785" s="58">
        <f>F786+F787+F789+F808</f>
        <v>4077021</v>
      </c>
      <c r="G785" s="58">
        <f>G786+G787+G789+G808</f>
        <v>6798870</v>
      </c>
      <c r="H785" s="58">
        <f>H786+H787+H789+H808</f>
        <v>10875891</v>
      </c>
      <c r="I785" s="96">
        <f>H785/E785*100-100</f>
        <v>192.24835447425806</v>
      </c>
      <c r="J785" s="73"/>
    </row>
    <row r="786" spans="1:10" s="74" customFormat="1" ht="25.5">
      <c r="A786" s="2" t="s">
        <v>2</v>
      </c>
      <c r="B786" s="2" t="s">
        <v>2</v>
      </c>
      <c r="C786" s="2" t="s">
        <v>170</v>
      </c>
      <c r="D786" s="1" t="s">
        <v>163</v>
      </c>
      <c r="E786" s="59">
        <f>2637858+170339</f>
        <v>2808197</v>
      </c>
      <c r="F786" s="59">
        <v>3163763</v>
      </c>
      <c r="G786" s="59">
        <v>0</v>
      </c>
      <c r="H786" s="59">
        <f>F786+G786</f>
        <v>3163763</v>
      </c>
      <c r="I786" s="84">
        <f t="shared" ref="I786:I849" si="40">H786/E786*100-100</f>
        <v>12.661718533279526</v>
      </c>
      <c r="J786" s="73"/>
    </row>
    <row r="787" spans="1:10" s="74" customFormat="1" hidden="1">
      <c r="A787" s="2" t="s">
        <v>4</v>
      </c>
      <c r="B787" s="2" t="s">
        <v>4</v>
      </c>
      <c r="C787" s="2" t="s">
        <v>171</v>
      </c>
      <c r="D787" s="1" t="s">
        <v>3</v>
      </c>
      <c r="E787" s="59"/>
      <c r="F787" s="59"/>
      <c r="G787" s="59"/>
      <c r="H787" s="59"/>
      <c r="I787" s="84" t="e">
        <f t="shared" si="40"/>
        <v>#DIV/0!</v>
      </c>
      <c r="J787" s="73"/>
    </row>
    <row r="788" spans="1:10" s="74" customFormat="1" ht="25.5" hidden="1">
      <c r="A788" s="4" t="s">
        <v>6</v>
      </c>
      <c r="B788" s="4" t="s">
        <v>6</v>
      </c>
      <c r="C788" s="4">
        <v>21210</v>
      </c>
      <c r="D788" s="3" t="s">
        <v>5</v>
      </c>
      <c r="E788" s="60"/>
      <c r="F788" s="60"/>
      <c r="G788" s="60"/>
      <c r="H788" s="60"/>
      <c r="I788" s="83" t="e">
        <f t="shared" si="40"/>
        <v>#DIV/0!</v>
      </c>
      <c r="J788" s="73"/>
    </row>
    <row r="789" spans="1:10" s="74" customFormat="1" hidden="1">
      <c r="A789" s="5" t="s">
        <v>8</v>
      </c>
      <c r="B789" s="5" t="s">
        <v>8</v>
      </c>
      <c r="C789" s="5" t="s">
        <v>172</v>
      </c>
      <c r="D789" s="1" t="s">
        <v>7</v>
      </c>
      <c r="E789" s="59">
        <f>E790+E797+E802</f>
        <v>0</v>
      </c>
      <c r="F789" s="59">
        <f>F790+F797+F802</f>
        <v>0</v>
      </c>
      <c r="G789" s="59">
        <f>G790+G797+G802</f>
        <v>0</v>
      </c>
      <c r="H789" s="59">
        <f>H790+H797+H802</f>
        <v>0</v>
      </c>
      <c r="I789" s="84" t="e">
        <f t="shared" si="40"/>
        <v>#DIV/0!</v>
      </c>
      <c r="J789" s="73"/>
    </row>
    <row r="790" spans="1:10" s="74" customFormat="1" ht="24" hidden="1">
      <c r="A790" s="6" t="s">
        <v>10</v>
      </c>
      <c r="B790" s="6" t="s">
        <v>10</v>
      </c>
      <c r="C790" s="6">
        <v>18000</v>
      </c>
      <c r="D790" s="3" t="s">
        <v>9</v>
      </c>
      <c r="E790" s="61">
        <f>E791+E796</f>
        <v>0</v>
      </c>
      <c r="F790" s="61">
        <f>F791+F796</f>
        <v>0</v>
      </c>
      <c r="G790" s="61">
        <f>G791+G796</f>
        <v>0</v>
      </c>
      <c r="H790" s="61">
        <f>H791+H796</f>
        <v>0</v>
      </c>
      <c r="I790" s="82" t="e">
        <f t="shared" si="40"/>
        <v>#DIV/0!</v>
      </c>
      <c r="J790" s="73"/>
    </row>
    <row r="791" spans="1:10" s="74" customFormat="1" hidden="1">
      <c r="A791" s="7" t="s">
        <v>12</v>
      </c>
      <c r="B791" s="7" t="s">
        <v>12</v>
      </c>
      <c r="C791" s="7">
        <v>18100</v>
      </c>
      <c r="D791" s="23" t="s">
        <v>11</v>
      </c>
      <c r="E791" s="61">
        <f>E792</f>
        <v>0</v>
      </c>
      <c r="F791" s="61">
        <f>F792</f>
        <v>0</v>
      </c>
      <c r="G791" s="61">
        <f>G792</f>
        <v>0</v>
      </c>
      <c r="H791" s="61">
        <f>H792</f>
        <v>0</v>
      </c>
      <c r="I791" s="82" t="e">
        <f t="shared" si="40"/>
        <v>#DIV/0!</v>
      </c>
      <c r="J791" s="73"/>
    </row>
    <row r="792" spans="1:10" s="74" customFormat="1" ht="25.5" hidden="1">
      <c r="A792" s="8" t="s">
        <v>14</v>
      </c>
      <c r="B792" s="8" t="s">
        <v>14</v>
      </c>
      <c r="C792" s="8">
        <v>18130</v>
      </c>
      <c r="D792" s="3" t="s">
        <v>13</v>
      </c>
      <c r="E792" s="61">
        <f>SUM(E793:E795)</f>
        <v>0</v>
      </c>
      <c r="F792" s="61">
        <f>SUM(F793:F795)</f>
        <v>0</v>
      </c>
      <c r="G792" s="61">
        <f>SUM(G793:G795)</f>
        <v>0</v>
      </c>
      <c r="H792" s="61">
        <f>SUM(H793:H795)</f>
        <v>0</v>
      </c>
      <c r="I792" s="82" t="e">
        <f t="shared" si="40"/>
        <v>#DIV/0!</v>
      </c>
      <c r="J792" s="73"/>
    </row>
    <row r="793" spans="1:10" s="74" customFormat="1" ht="38.25" hidden="1">
      <c r="A793" s="9" t="s">
        <v>16</v>
      </c>
      <c r="B793" s="9" t="s">
        <v>16</v>
      </c>
      <c r="C793" s="9">
        <v>18131</v>
      </c>
      <c r="D793" s="3" t="s">
        <v>15</v>
      </c>
      <c r="E793" s="60"/>
      <c r="F793" s="60"/>
      <c r="G793" s="60"/>
      <c r="H793" s="60"/>
      <c r="I793" s="83" t="e">
        <f t="shared" si="40"/>
        <v>#DIV/0!</v>
      </c>
      <c r="J793" s="73"/>
    </row>
    <row r="794" spans="1:10" s="74" customFormat="1" ht="25.5" hidden="1">
      <c r="A794" s="9" t="s">
        <v>18</v>
      </c>
      <c r="B794" s="9" t="s">
        <v>18</v>
      </c>
      <c r="C794" s="9">
        <v>18132</v>
      </c>
      <c r="D794" s="3" t="s">
        <v>17</v>
      </c>
      <c r="E794" s="60"/>
      <c r="F794" s="60"/>
      <c r="G794" s="60"/>
      <c r="H794" s="60"/>
      <c r="I794" s="83" t="e">
        <f t="shared" si="40"/>
        <v>#DIV/0!</v>
      </c>
      <c r="J794" s="73"/>
    </row>
    <row r="795" spans="1:10" s="74" customFormat="1" ht="25.5" hidden="1">
      <c r="A795" s="9" t="s">
        <v>20</v>
      </c>
      <c r="B795" s="9" t="s">
        <v>20</v>
      </c>
      <c r="C795" s="9">
        <v>18139</v>
      </c>
      <c r="D795" s="3" t="s">
        <v>19</v>
      </c>
      <c r="E795" s="60"/>
      <c r="F795" s="60"/>
      <c r="G795" s="60"/>
      <c r="H795" s="60"/>
      <c r="I795" s="83" t="e">
        <f t="shared" si="40"/>
        <v>#DIV/0!</v>
      </c>
      <c r="J795" s="73"/>
    </row>
    <row r="796" spans="1:10" s="74" customFormat="1" ht="25.5" hidden="1">
      <c r="A796" s="10" t="s">
        <v>22</v>
      </c>
      <c r="B796" s="10" t="s">
        <v>22</v>
      </c>
      <c r="C796" s="10" t="s">
        <v>22</v>
      </c>
      <c r="D796" s="3" t="s">
        <v>21</v>
      </c>
      <c r="E796" s="60"/>
      <c r="F796" s="60"/>
      <c r="G796" s="60"/>
      <c r="H796" s="60"/>
      <c r="I796" s="83" t="e">
        <f t="shared" si="40"/>
        <v>#DIV/0!</v>
      </c>
      <c r="J796" s="73"/>
    </row>
    <row r="797" spans="1:10" s="74" customFormat="1" ht="24" hidden="1">
      <c r="A797" s="21" t="s">
        <v>24</v>
      </c>
      <c r="B797" s="21" t="s">
        <v>24</v>
      </c>
      <c r="C797" s="21" t="s">
        <v>173</v>
      </c>
      <c r="D797" s="3" t="s">
        <v>23</v>
      </c>
      <c r="E797" s="62">
        <f>E798</f>
        <v>0</v>
      </c>
      <c r="F797" s="62">
        <f>F798</f>
        <v>0</v>
      </c>
      <c r="G797" s="62">
        <f>G798</f>
        <v>0</v>
      </c>
      <c r="H797" s="62">
        <f>H798</f>
        <v>0</v>
      </c>
      <c r="I797" s="97" t="e">
        <f t="shared" si="40"/>
        <v>#DIV/0!</v>
      </c>
      <c r="J797" s="73"/>
    </row>
    <row r="798" spans="1:10" s="74" customFormat="1" ht="25.5" hidden="1">
      <c r="A798" s="22" t="s">
        <v>26</v>
      </c>
      <c r="B798" s="22" t="s">
        <v>26</v>
      </c>
      <c r="C798" s="22" t="s">
        <v>26</v>
      </c>
      <c r="D798" s="3" t="s">
        <v>25</v>
      </c>
      <c r="E798" s="62">
        <f>SUM(E799:E801)</f>
        <v>0</v>
      </c>
      <c r="F798" s="62">
        <f>SUM(F799:F801)</f>
        <v>0</v>
      </c>
      <c r="G798" s="62">
        <f>SUM(G799:G801)</f>
        <v>0</v>
      </c>
      <c r="H798" s="62">
        <f>SUM(H799:H801)</f>
        <v>0</v>
      </c>
      <c r="I798" s="97" t="e">
        <f t="shared" si="40"/>
        <v>#DIV/0!</v>
      </c>
      <c r="J798" s="73"/>
    </row>
    <row r="799" spans="1:10" s="74" customFormat="1" ht="25.5" hidden="1">
      <c r="A799" s="4" t="s">
        <v>28</v>
      </c>
      <c r="B799" s="4" t="s">
        <v>28</v>
      </c>
      <c r="C799" s="4" t="s">
        <v>28</v>
      </c>
      <c r="D799" s="3" t="s">
        <v>27</v>
      </c>
      <c r="E799" s="60"/>
      <c r="F799" s="60"/>
      <c r="G799" s="60"/>
      <c r="H799" s="60"/>
      <c r="I799" s="83" t="e">
        <f t="shared" si="40"/>
        <v>#DIV/0!</v>
      </c>
      <c r="J799" s="73"/>
    </row>
    <row r="800" spans="1:10" s="74" customFormat="1" ht="38.25" hidden="1">
      <c r="A800" s="4" t="s">
        <v>30</v>
      </c>
      <c r="B800" s="4" t="s">
        <v>30</v>
      </c>
      <c r="C800" s="4" t="s">
        <v>30</v>
      </c>
      <c r="D800" s="3" t="s">
        <v>29</v>
      </c>
      <c r="E800" s="60"/>
      <c r="F800" s="60"/>
      <c r="G800" s="60"/>
      <c r="H800" s="60"/>
      <c r="I800" s="83" t="e">
        <f t="shared" si="40"/>
        <v>#DIV/0!</v>
      </c>
      <c r="J800" s="73"/>
    </row>
    <row r="801" spans="1:10" s="74" customFormat="1" ht="63.75" hidden="1">
      <c r="A801" s="4" t="s">
        <v>32</v>
      </c>
      <c r="B801" s="4" t="s">
        <v>32</v>
      </c>
      <c r="C801" s="4" t="s">
        <v>32</v>
      </c>
      <c r="D801" s="3" t="s">
        <v>31</v>
      </c>
      <c r="E801" s="60"/>
      <c r="F801" s="60"/>
      <c r="G801" s="60"/>
      <c r="H801" s="60"/>
      <c r="I801" s="83" t="e">
        <f t="shared" si="40"/>
        <v>#DIV/0!</v>
      </c>
      <c r="J801" s="73"/>
    </row>
    <row r="802" spans="1:10" s="74" customFormat="1" ht="38.25" hidden="1">
      <c r="A802" s="13" t="s">
        <v>33</v>
      </c>
      <c r="B802" s="13" t="s">
        <v>33</v>
      </c>
      <c r="C802" s="13" t="s">
        <v>174</v>
      </c>
      <c r="D802" s="3" t="s">
        <v>164</v>
      </c>
      <c r="E802" s="60">
        <f>E803</f>
        <v>0</v>
      </c>
      <c r="F802" s="60">
        <f>F803</f>
        <v>0</v>
      </c>
      <c r="G802" s="60">
        <f>G803</f>
        <v>0</v>
      </c>
      <c r="H802" s="60">
        <f>H803</f>
        <v>0</v>
      </c>
      <c r="I802" s="83" t="e">
        <f t="shared" si="40"/>
        <v>#DIV/0!</v>
      </c>
      <c r="J802" s="73"/>
    </row>
    <row r="803" spans="1:10" s="74" customFormat="1" ht="51" hidden="1">
      <c r="A803" s="10" t="s">
        <v>34</v>
      </c>
      <c r="B803" s="10" t="s">
        <v>34</v>
      </c>
      <c r="C803" s="10" t="s">
        <v>34</v>
      </c>
      <c r="D803" s="3" t="s">
        <v>165</v>
      </c>
      <c r="E803" s="60">
        <f>SUM(E804:E807)</f>
        <v>0</v>
      </c>
      <c r="F803" s="60">
        <f>SUM(F804:F807)</f>
        <v>0</v>
      </c>
      <c r="G803" s="60">
        <f>SUM(G804:G807)</f>
        <v>0</v>
      </c>
      <c r="H803" s="60">
        <f>SUM(H804:H807)</f>
        <v>0</v>
      </c>
      <c r="I803" s="83" t="e">
        <f t="shared" si="40"/>
        <v>#DIV/0!</v>
      </c>
      <c r="J803" s="73"/>
    </row>
    <row r="804" spans="1:10" s="74" customFormat="1" ht="63.75" hidden="1">
      <c r="A804" s="4" t="s">
        <v>35</v>
      </c>
      <c r="B804" s="4" t="s">
        <v>35</v>
      </c>
      <c r="C804" s="4" t="s">
        <v>35</v>
      </c>
      <c r="D804" s="3" t="s">
        <v>166</v>
      </c>
      <c r="E804" s="60"/>
      <c r="F804" s="60"/>
      <c r="G804" s="60"/>
      <c r="H804" s="60"/>
      <c r="I804" s="83" t="e">
        <f t="shared" si="40"/>
        <v>#DIV/0!</v>
      </c>
      <c r="J804" s="73"/>
    </row>
    <row r="805" spans="1:10" s="74" customFormat="1" ht="63.75" hidden="1">
      <c r="A805" s="4" t="s">
        <v>37</v>
      </c>
      <c r="B805" s="4" t="s">
        <v>37</v>
      </c>
      <c r="C805" s="4" t="s">
        <v>37</v>
      </c>
      <c r="D805" s="3" t="s">
        <v>36</v>
      </c>
      <c r="E805" s="60"/>
      <c r="F805" s="60"/>
      <c r="G805" s="60"/>
      <c r="H805" s="60"/>
      <c r="I805" s="83" t="e">
        <f t="shared" si="40"/>
        <v>#DIV/0!</v>
      </c>
      <c r="J805" s="73"/>
    </row>
    <row r="806" spans="1:10" s="74" customFormat="1" ht="102" hidden="1">
      <c r="A806" s="4" t="s">
        <v>39</v>
      </c>
      <c r="B806" s="4" t="s">
        <v>39</v>
      </c>
      <c r="C806" s="4" t="s">
        <v>39</v>
      </c>
      <c r="D806" s="3" t="s">
        <v>38</v>
      </c>
      <c r="E806" s="60"/>
      <c r="F806" s="60"/>
      <c r="G806" s="60"/>
      <c r="H806" s="60"/>
      <c r="I806" s="83" t="e">
        <f t="shared" si="40"/>
        <v>#DIV/0!</v>
      </c>
      <c r="J806" s="73"/>
    </row>
    <row r="807" spans="1:10" s="74" customFormat="1" ht="102" hidden="1">
      <c r="A807" s="4" t="s">
        <v>41</v>
      </c>
      <c r="B807" s="4" t="s">
        <v>41</v>
      </c>
      <c r="C807" s="4" t="s">
        <v>41</v>
      </c>
      <c r="D807" s="3" t="s">
        <v>40</v>
      </c>
      <c r="E807" s="60"/>
      <c r="F807" s="60"/>
      <c r="G807" s="60"/>
      <c r="H807" s="60"/>
      <c r="I807" s="83" t="e">
        <f t="shared" si="40"/>
        <v>#DIV/0!</v>
      </c>
      <c r="J807" s="73"/>
    </row>
    <row r="808" spans="1:10" s="74" customFormat="1">
      <c r="A808" s="12" t="s">
        <v>43</v>
      </c>
      <c r="B808" s="12" t="s">
        <v>43</v>
      </c>
      <c r="C808" s="12" t="s">
        <v>175</v>
      </c>
      <c r="D808" s="11" t="s">
        <v>42</v>
      </c>
      <c r="E808" s="63">
        <f>E809+E810</f>
        <v>913258</v>
      </c>
      <c r="F808" s="63">
        <f>F809+F810</f>
        <v>913258</v>
      </c>
      <c r="G808" s="63">
        <f>G809+G810</f>
        <v>6798870</v>
      </c>
      <c r="H808" s="63">
        <f>H809+H810</f>
        <v>7712128</v>
      </c>
      <c r="I808" s="98">
        <f t="shared" si="40"/>
        <v>744.4632294488523</v>
      </c>
      <c r="J808" s="73"/>
    </row>
    <row r="809" spans="1:10" s="74" customFormat="1" ht="25.5">
      <c r="A809" s="13" t="s">
        <v>45</v>
      </c>
      <c r="B809" s="13" t="s">
        <v>45</v>
      </c>
      <c r="C809" s="10" t="s">
        <v>45</v>
      </c>
      <c r="D809" s="3" t="s">
        <v>44</v>
      </c>
      <c r="E809" s="60">
        <v>913258</v>
      </c>
      <c r="F809" s="60">
        <v>913258</v>
      </c>
      <c r="G809" s="60">
        <f>G818</f>
        <v>6798870</v>
      </c>
      <c r="H809" s="60">
        <f>F809+G809</f>
        <v>7712128</v>
      </c>
      <c r="I809" s="83">
        <f t="shared" si="40"/>
        <v>744.4632294488523</v>
      </c>
      <c r="J809" s="73"/>
    </row>
    <row r="810" spans="1:10" s="74" customFormat="1" ht="25.5" hidden="1">
      <c r="A810" s="13" t="s">
        <v>47</v>
      </c>
      <c r="B810" s="13" t="s">
        <v>47</v>
      </c>
      <c r="C810" s="10" t="s">
        <v>47</v>
      </c>
      <c r="D810" s="3" t="s">
        <v>46</v>
      </c>
      <c r="E810" s="60"/>
      <c r="F810" s="60"/>
      <c r="G810" s="60"/>
      <c r="H810" s="60"/>
      <c r="I810" s="83" t="e">
        <f t="shared" si="40"/>
        <v>#DIV/0!</v>
      </c>
      <c r="J810" s="73"/>
    </row>
    <row r="811" spans="1:10" s="74" customFormat="1">
      <c r="A811" s="14" t="s">
        <v>49</v>
      </c>
      <c r="B811" s="14" t="s">
        <v>49</v>
      </c>
      <c r="C811" s="14" t="s">
        <v>176</v>
      </c>
      <c r="D811" s="24" t="s">
        <v>48</v>
      </c>
      <c r="E811" s="64">
        <f>E812+E838</f>
        <v>3721455</v>
      </c>
      <c r="F811" s="64">
        <f>F812+F838</f>
        <v>4176990</v>
      </c>
      <c r="G811" s="64">
        <f>G812+G838</f>
        <v>6798870</v>
      </c>
      <c r="H811" s="64">
        <f>H812+H838</f>
        <v>10975860</v>
      </c>
      <c r="I811" s="99">
        <f t="shared" si="40"/>
        <v>194.9346424987001</v>
      </c>
      <c r="J811" s="73"/>
    </row>
    <row r="812" spans="1:10" s="74" customFormat="1" ht="24">
      <c r="A812" s="2" t="s">
        <v>51</v>
      </c>
      <c r="B812" s="2" t="s">
        <v>51</v>
      </c>
      <c r="C812" s="2" t="s">
        <v>177</v>
      </c>
      <c r="D812" s="11" t="s">
        <v>50</v>
      </c>
      <c r="E812" s="59">
        <f>E813+E816+E817+E820+E823</f>
        <v>3721455</v>
      </c>
      <c r="F812" s="59">
        <f>F813+F816+F817+F820+F823</f>
        <v>4176990</v>
      </c>
      <c r="G812" s="59">
        <f>G813+G816+G817+G820+G823</f>
        <v>6798870</v>
      </c>
      <c r="H812" s="59">
        <f>H813+H816+H817+H820+H823</f>
        <v>10975860</v>
      </c>
      <c r="I812" s="84">
        <f t="shared" si="40"/>
        <v>194.9346424987001</v>
      </c>
      <c r="J812" s="73"/>
    </row>
    <row r="813" spans="1:10" s="101" customFormat="1" hidden="1">
      <c r="A813" s="2" t="s">
        <v>53</v>
      </c>
      <c r="B813" s="2" t="s">
        <v>53</v>
      </c>
      <c r="C813" s="2" t="s">
        <v>178</v>
      </c>
      <c r="D813" s="11" t="s">
        <v>52</v>
      </c>
      <c r="E813" s="59">
        <f>E814+E815</f>
        <v>0</v>
      </c>
      <c r="F813" s="59">
        <f>F814+F815</f>
        <v>0</v>
      </c>
      <c r="G813" s="59">
        <f>G814+G815</f>
        <v>0</v>
      </c>
      <c r="H813" s="59">
        <f>H814+H815</f>
        <v>0</v>
      </c>
      <c r="I813" s="84" t="e">
        <f t="shared" si="40"/>
        <v>#DIV/0!</v>
      </c>
      <c r="J813" s="100"/>
    </row>
    <row r="814" spans="1:10" s="74" customFormat="1" hidden="1">
      <c r="A814" s="15" t="s">
        <v>55</v>
      </c>
      <c r="B814" s="15" t="s">
        <v>55</v>
      </c>
      <c r="C814" s="15">
        <v>1000</v>
      </c>
      <c r="D814" s="3" t="s">
        <v>54</v>
      </c>
      <c r="E814" s="61"/>
      <c r="F814" s="61"/>
      <c r="G814" s="61"/>
      <c r="H814" s="61"/>
      <c r="I814" s="82" t="e">
        <f t="shared" si="40"/>
        <v>#DIV/0!</v>
      </c>
      <c r="J814" s="73"/>
    </row>
    <row r="815" spans="1:10" s="74" customFormat="1" hidden="1">
      <c r="A815" s="15" t="s">
        <v>57</v>
      </c>
      <c r="B815" s="15" t="s">
        <v>57</v>
      </c>
      <c r="C815" s="15">
        <v>2000</v>
      </c>
      <c r="D815" s="3" t="s">
        <v>56</v>
      </c>
      <c r="E815" s="61"/>
      <c r="F815" s="61"/>
      <c r="G815" s="61"/>
      <c r="H815" s="61"/>
      <c r="I815" s="82" t="e">
        <f t="shared" si="40"/>
        <v>#DIV/0!</v>
      </c>
      <c r="J815" s="73"/>
    </row>
    <row r="816" spans="1:10" s="101" customFormat="1" hidden="1">
      <c r="A816" s="2" t="s">
        <v>59</v>
      </c>
      <c r="B816" s="2" t="s">
        <v>59</v>
      </c>
      <c r="C816" s="2">
        <v>4000</v>
      </c>
      <c r="D816" s="11" t="s">
        <v>58</v>
      </c>
      <c r="E816" s="59"/>
      <c r="F816" s="59"/>
      <c r="G816" s="59"/>
      <c r="H816" s="59"/>
      <c r="I816" s="84" t="e">
        <f t="shared" si="40"/>
        <v>#DIV/0!</v>
      </c>
      <c r="J816" s="100"/>
    </row>
    <row r="817" spans="1:10" s="101" customFormat="1">
      <c r="A817" s="2" t="s">
        <v>61</v>
      </c>
      <c r="B817" s="2" t="s">
        <v>61</v>
      </c>
      <c r="C817" s="2" t="s">
        <v>179</v>
      </c>
      <c r="D817" s="11" t="s">
        <v>60</v>
      </c>
      <c r="E817" s="59">
        <f>E818+E819</f>
        <v>3721455</v>
      </c>
      <c r="F817" s="59">
        <f>F818+F819</f>
        <v>4176990</v>
      </c>
      <c r="G817" s="59">
        <f>G818+G819</f>
        <v>6798870</v>
      </c>
      <c r="H817" s="59">
        <f>H818+H819</f>
        <v>10975860</v>
      </c>
      <c r="I817" s="84">
        <f t="shared" si="40"/>
        <v>194.9346424987001</v>
      </c>
      <c r="J817" s="100"/>
    </row>
    <row r="818" spans="1:10" s="74" customFormat="1">
      <c r="A818" s="15" t="s">
        <v>63</v>
      </c>
      <c r="B818" s="15" t="s">
        <v>63</v>
      </c>
      <c r="C818" s="15">
        <v>3000</v>
      </c>
      <c r="D818" s="3" t="s">
        <v>62</v>
      </c>
      <c r="E818" s="60">
        <f>3551116+170339</f>
        <v>3721455</v>
      </c>
      <c r="F818" s="60">
        <v>4176990</v>
      </c>
      <c r="G818" s="60">
        <v>6798870</v>
      </c>
      <c r="H818" s="60">
        <f>F818+G818</f>
        <v>10975860</v>
      </c>
      <c r="I818" s="83">
        <f t="shared" si="40"/>
        <v>194.9346424987001</v>
      </c>
      <c r="J818" s="73"/>
    </row>
    <row r="819" spans="1:10" s="74" customFormat="1" hidden="1">
      <c r="A819" s="15" t="s">
        <v>65</v>
      </c>
      <c r="B819" s="15" t="s">
        <v>65</v>
      </c>
      <c r="C819" s="15">
        <v>6000</v>
      </c>
      <c r="D819" s="3" t="s">
        <v>64</v>
      </c>
      <c r="E819" s="60"/>
      <c r="F819" s="60"/>
      <c r="G819" s="60"/>
      <c r="H819" s="60"/>
      <c r="I819" s="83" t="e">
        <f t="shared" si="40"/>
        <v>#DIV/0!</v>
      </c>
      <c r="J819" s="73"/>
    </row>
    <row r="820" spans="1:10" s="101" customFormat="1" ht="25.5" hidden="1">
      <c r="A820" s="2" t="s">
        <v>67</v>
      </c>
      <c r="B820" s="2" t="s">
        <v>67</v>
      </c>
      <c r="C820" s="2" t="s">
        <v>180</v>
      </c>
      <c r="D820" s="11" t="s">
        <v>66</v>
      </c>
      <c r="E820" s="59">
        <f>E821+E822</f>
        <v>0</v>
      </c>
      <c r="F820" s="59">
        <f>F821+F822</f>
        <v>0</v>
      </c>
      <c r="G820" s="59">
        <f>G821+G822</f>
        <v>0</v>
      </c>
      <c r="H820" s="59">
        <f>H821+H822</f>
        <v>0</v>
      </c>
      <c r="I820" s="84" t="e">
        <f t="shared" si="40"/>
        <v>#DIV/0!</v>
      </c>
      <c r="J820" s="100"/>
    </row>
    <row r="821" spans="1:10" s="74" customFormat="1" hidden="1">
      <c r="A821" s="7" t="s">
        <v>69</v>
      </c>
      <c r="B821" s="7" t="s">
        <v>69</v>
      </c>
      <c r="C821" s="7">
        <v>7600</v>
      </c>
      <c r="D821" s="3" t="s">
        <v>68</v>
      </c>
      <c r="E821" s="60"/>
      <c r="F821" s="60"/>
      <c r="G821" s="60"/>
      <c r="H821" s="60"/>
      <c r="I821" s="83" t="e">
        <f t="shared" si="40"/>
        <v>#DIV/0!</v>
      </c>
      <c r="J821" s="73"/>
    </row>
    <row r="822" spans="1:10" s="74" customFormat="1" hidden="1">
      <c r="A822" s="7" t="s">
        <v>71</v>
      </c>
      <c r="B822" s="7" t="s">
        <v>71</v>
      </c>
      <c r="C822" s="7">
        <v>7700</v>
      </c>
      <c r="D822" s="3" t="s">
        <v>70</v>
      </c>
      <c r="E822" s="60"/>
      <c r="F822" s="60"/>
      <c r="G822" s="60"/>
      <c r="H822" s="60"/>
      <c r="I822" s="83" t="e">
        <f t="shared" si="40"/>
        <v>#DIV/0!</v>
      </c>
      <c r="J822" s="73"/>
    </row>
    <row r="823" spans="1:10" s="101" customFormat="1" hidden="1">
      <c r="A823" s="2" t="s">
        <v>73</v>
      </c>
      <c r="B823" s="2" t="s">
        <v>73</v>
      </c>
      <c r="C823" s="2" t="s">
        <v>181</v>
      </c>
      <c r="D823" s="11" t="s">
        <v>72</v>
      </c>
      <c r="E823" s="59">
        <f>E824+E830+E834+E837</f>
        <v>0</v>
      </c>
      <c r="F823" s="59">
        <f>F824+F830+F834+F837</f>
        <v>0</v>
      </c>
      <c r="G823" s="59">
        <f>G824+G830+G834+G837</f>
        <v>0</v>
      </c>
      <c r="H823" s="59">
        <f>H824+H830+H834+H837</f>
        <v>0</v>
      </c>
      <c r="I823" s="84" t="e">
        <f t="shared" si="40"/>
        <v>#DIV/0!</v>
      </c>
      <c r="J823" s="100"/>
    </row>
    <row r="824" spans="1:10" s="74" customFormat="1" hidden="1">
      <c r="A824" s="7" t="s">
        <v>75</v>
      </c>
      <c r="B824" s="7" t="s">
        <v>75</v>
      </c>
      <c r="C824" s="7">
        <v>7100</v>
      </c>
      <c r="D824" s="3" t="s">
        <v>74</v>
      </c>
      <c r="E824" s="61">
        <f>E825+E826</f>
        <v>0</v>
      </c>
      <c r="F824" s="61">
        <f>F825+F826</f>
        <v>0</v>
      </c>
      <c r="G824" s="61">
        <f>G825+G826</f>
        <v>0</v>
      </c>
      <c r="H824" s="61">
        <f>H825+H826</f>
        <v>0</v>
      </c>
      <c r="I824" s="82" t="e">
        <f t="shared" si="40"/>
        <v>#DIV/0!</v>
      </c>
      <c r="J824" s="73"/>
    </row>
    <row r="825" spans="1:10" s="74" customFormat="1" ht="25.5" hidden="1">
      <c r="A825" s="8" t="s">
        <v>77</v>
      </c>
      <c r="B825" s="8" t="s">
        <v>77</v>
      </c>
      <c r="C825" s="8" t="s">
        <v>182</v>
      </c>
      <c r="D825" s="3" t="s">
        <v>76</v>
      </c>
      <c r="E825" s="60"/>
      <c r="F825" s="60"/>
      <c r="G825" s="60"/>
      <c r="H825" s="60"/>
      <c r="I825" s="83" t="e">
        <f t="shared" si="40"/>
        <v>#DIV/0!</v>
      </c>
      <c r="J825" s="73"/>
    </row>
    <row r="826" spans="1:10" s="74" customFormat="1" ht="25.5" hidden="1">
      <c r="A826" s="8" t="s">
        <v>79</v>
      </c>
      <c r="B826" s="8" t="s">
        <v>79</v>
      </c>
      <c r="C826" s="8">
        <v>7130</v>
      </c>
      <c r="D826" s="3" t="s">
        <v>78</v>
      </c>
      <c r="E826" s="61">
        <f>SUM(E827:E829)</f>
        <v>0</v>
      </c>
      <c r="F826" s="61">
        <f>SUM(F827:F829)</f>
        <v>0</v>
      </c>
      <c r="G826" s="61">
        <f>SUM(G827:G829)</f>
        <v>0</v>
      </c>
      <c r="H826" s="61">
        <f>SUM(H827:H829)</f>
        <v>0</v>
      </c>
      <c r="I826" s="82" t="e">
        <f t="shared" si="40"/>
        <v>#DIV/0!</v>
      </c>
      <c r="J826" s="73"/>
    </row>
    <row r="827" spans="1:10" s="74" customFormat="1" ht="38.25" hidden="1">
      <c r="A827" s="9" t="s">
        <v>81</v>
      </c>
      <c r="B827" s="9" t="s">
        <v>81</v>
      </c>
      <c r="C827" s="9">
        <v>7131</v>
      </c>
      <c r="D827" s="3" t="s">
        <v>80</v>
      </c>
      <c r="E827" s="60"/>
      <c r="F827" s="60"/>
      <c r="G827" s="60"/>
      <c r="H827" s="60"/>
      <c r="I827" s="83" t="e">
        <f t="shared" si="40"/>
        <v>#DIV/0!</v>
      </c>
      <c r="J827" s="73"/>
    </row>
    <row r="828" spans="1:10" s="74" customFormat="1" ht="38.25" hidden="1">
      <c r="A828" s="9" t="s">
        <v>83</v>
      </c>
      <c r="B828" s="9" t="s">
        <v>83</v>
      </c>
      <c r="C828" s="9">
        <v>7132</v>
      </c>
      <c r="D828" s="3" t="s">
        <v>82</v>
      </c>
      <c r="E828" s="60"/>
      <c r="F828" s="60"/>
      <c r="G828" s="60"/>
      <c r="H828" s="60"/>
      <c r="I828" s="83" t="e">
        <f t="shared" si="40"/>
        <v>#DIV/0!</v>
      </c>
      <c r="J828" s="73"/>
    </row>
    <row r="829" spans="1:10" s="74" customFormat="1" ht="38.25" hidden="1">
      <c r="A829" s="9" t="s">
        <v>85</v>
      </c>
      <c r="B829" s="9" t="s">
        <v>85</v>
      </c>
      <c r="C829" s="9" t="s">
        <v>85</v>
      </c>
      <c r="D829" s="3" t="s">
        <v>84</v>
      </c>
      <c r="E829" s="60"/>
      <c r="F829" s="60"/>
      <c r="G829" s="60"/>
      <c r="H829" s="60"/>
      <c r="I829" s="83" t="e">
        <f t="shared" si="40"/>
        <v>#DIV/0!</v>
      </c>
      <c r="J829" s="73"/>
    </row>
    <row r="830" spans="1:10" s="74" customFormat="1" ht="25.5" hidden="1">
      <c r="A830" s="7" t="s">
        <v>87</v>
      </c>
      <c r="B830" s="7" t="s">
        <v>87</v>
      </c>
      <c r="C830" s="7" t="s">
        <v>87</v>
      </c>
      <c r="D830" s="3" t="s">
        <v>86</v>
      </c>
      <c r="E830" s="61">
        <f>SUM(E831:E833)</f>
        <v>0</v>
      </c>
      <c r="F830" s="61">
        <f>SUM(F831:F833)</f>
        <v>0</v>
      </c>
      <c r="G830" s="61">
        <f>SUM(G831:G833)</f>
        <v>0</v>
      </c>
      <c r="H830" s="61">
        <f>SUM(H831:H833)</f>
        <v>0</v>
      </c>
      <c r="I830" s="82" t="e">
        <f t="shared" si="40"/>
        <v>#DIV/0!</v>
      </c>
      <c r="J830" s="73"/>
    </row>
    <row r="831" spans="1:10" s="74" customFormat="1" ht="25.5" hidden="1">
      <c r="A831" s="8" t="s">
        <v>89</v>
      </c>
      <c r="B831" s="8" t="s">
        <v>89</v>
      </c>
      <c r="C831" s="8" t="s">
        <v>89</v>
      </c>
      <c r="D831" s="3" t="s">
        <v>88</v>
      </c>
      <c r="E831" s="60"/>
      <c r="F831" s="60"/>
      <c r="G831" s="60"/>
      <c r="H831" s="60"/>
      <c r="I831" s="83" t="e">
        <f t="shared" si="40"/>
        <v>#DIV/0!</v>
      </c>
      <c r="J831" s="73"/>
    </row>
    <row r="832" spans="1:10" s="74" customFormat="1" ht="51" hidden="1">
      <c r="A832" s="8" t="s">
        <v>91</v>
      </c>
      <c r="B832" s="8" t="s">
        <v>91</v>
      </c>
      <c r="C832" s="8" t="s">
        <v>91</v>
      </c>
      <c r="D832" s="3" t="s">
        <v>90</v>
      </c>
      <c r="E832" s="60"/>
      <c r="F832" s="60"/>
      <c r="G832" s="60"/>
      <c r="H832" s="60"/>
      <c r="I832" s="83" t="e">
        <f t="shared" si="40"/>
        <v>#DIV/0!</v>
      </c>
      <c r="J832" s="73"/>
    </row>
    <row r="833" spans="1:10" s="74" customFormat="1" ht="51" hidden="1">
      <c r="A833" s="8" t="s">
        <v>93</v>
      </c>
      <c r="B833" s="8" t="s">
        <v>93</v>
      </c>
      <c r="C833" s="8" t="s">
        <v>93</v>
      </c>
      <c r="D833" s="3" t="s">
        <v>92</v>
      </c>
      <c r="E833" s="60"/>
      <c r="F833" s="60"/>
      <c r="G833" s="60"/>
      <c r="H833" s="60"/>
      <c r="I833" s="83" t="e">
        <f t="shared" si="40"/>
        <v>#DIV/0!</v>
      </c>
      <c r="J833" s="73"/>
    </row>
    <row r="834" spans="1:10" s="74" customFormat="1" ht="25.5" hidden="1">
      <c r="A834" s="7" t="s">
        <v>95</v>
      </c>
      <c r="B834" s="7" t="s">
        <v>95</v>
      </c>
      <c r="C834" s="7" t="s">
        <v>95</v>
      </c>
      <c r="D834" s="3" t="s">
        <v>94</v>
      </c>
      <c r="E834" s="61">
        <f>SUM(E835:E836)</f>
        <v>0</v>
      </c>
      <c r="F834" s="61">
        <f>SUM(F835:F836)</f>
        <v>0</v>
      </c>
      <c r="G834" s="61">
        <f>SUM(G835:G836)</f>
        <v>0</v>
      </c>
      <c r="H834" s="61">
        <f>SUM(H835:H836)</f>
        <v>0</v>
      </c>
      <c r="I834" s="82" t="e">
        <f t="shared" si="40"/>
        <v>#DIV/0!</v>
      </c>
      <c r="J834" s="73"/>
    </row>
    <row r="835" spans="1:10" s="74" customFormat="1" ht="25.5" hidden="1">
      <c r="A835" s="8" t="s">
        <v>97</v>
      </c>
      <c r="B835" s="8" t="s">
        <v>97</v>
      </c>
      <c r="C835" s="8" t="s">
        <v>97</v>
      </c>
      <c r="D835" s="3" t="s">
        <v>96</v>
      </c>
      <c r="E835" s="60"/>
      <c r="F835" s="60"/>
      <c r="G835" s="60"/>
      <c r="H835" s="60"/>
      <c r="I835" s="83" t="e">
        <f t="shared" si="40"/>
        <v>#DIV/0!</v>
      </c>
      <c r="J835" s="73"/>
    </row>
    <row r="836" spans="1:10" s="74" customFormat="1" ht="51" hidden="1">
      <c r="A836" s="8" t="s">
        <v>99</v>
      </c>
      <c r="B836" s="8" t="s">
        <v>99</v>
      </c>
      <c r="C836" s="8" t="s">
        <v>99</v>
      </c>
      <c r="D836" s="3" t="s">
        <v>98</v>
      </c>
      <c r="E836" s="60"/>
      <c r="F836" s="60"/>
      <c r="G836" s="60"/>
      <c r="H836" s="60"/>
      <c r="I836" s="83" t="e">
        <f t="shared" si="40"/>
        <v>#DIV/0!</v>
      </c>
      <c r="J836" s="73"/>
    </row>
    <row r="837" spans="1:10" s="74" customFormat="1" ht="25.5" hidden="1">
      <c r="A837" s="7" t="s">
        <v>101</v>
      </c>
      <c r="B837" s="7" t="s">
        <v>101</v>
      </c>
      <c r="C837" s="7" t="s">
        <v>101</v>
      </c>
      <c r="D837" s="3" t="s">
        <v>100</v>
      </c>
      <c r="E837" s="60"/>
      <c r="F837" s="60"/>
      <c r="G837" s="60"/>
      <c r="H837" s="60"/>
      <c r="I837" s="83" t="e">
        <f t="shared" si="40"/>
        <v>#DIV/0!</v>
      </c>
      <c r="J837" s="73"/>
    </row>
    <row r="838" spans="1:10" s="74" customFormat="1" hidden="1">
      <c r="A838" s="2" t="s">
        <v>103</v>
      </c>
      <c r="B838" s="2" t="s">
        <v>103</v>
      </c>
      <c r="C838" s="2" t="s">
        <v>183</v>
      </c>
      <c r="D838" s="11" t="s">
        <v>102</v>
      </c>
      <c r="E838" s="59">
        <f>E839+E840</f>
        <v>0</v>
      </c>
      <c r="F838" s="59">
        <f>F839+F840</f>
        <v>0</v>
      </c>
      <c r="G838" s="59">
        <f>G839+G840</f>
        <v>0</v>
      </c>
      <c r="H838" s="59">
        <f>H839+H840</f>
        <v>0</v>
      </c>
      <c r="I838" s="84" t="e">
        <f t="shared" si="40"/>
        <v>#DIV/0!</v>
      </c>
      <c r="J838" s="73"/>
    </row>
    <row r="839" spans="1:10" s="74" customFormat="1" hidden="1">
      <c r="A839" s="6" t="s">
        <v>105</v>
      </c>
      <c r="B839" s="6" t="s">
        <v>105</v>
      </c>
      <c r="C839" s="6">
        <v>5000</v>
      </c>
      <c r="D839" s="3" t="s">
        <v>104</v>
      </c>
      <c r="E839" s="60"/>
      <c r="F839" s="60"/>
      <c r="G839" s="60"/>
      <c r="H839" s="60"/>
      <c r="I839" s="83" t="e">
        <f t="shared" si="40"/>
        <v>#DIV/0!</v>
      </c>
      <c r="J839" s="73"/>
    </row>
    <row r="840" spans="1:10" s="74" customFormat="1" hidden="1">
      <c r="A840" s="6" t="s">
        <v>107</v>
      </c>
      <c r="B840" s="6" t="s">
        <v>107</v>
      </c>
      <c r="C840" s="6" t="s">
        <v>184</v>
      </c>
      <c r="D840" s="3" t="s">
        <v>106</v>
      </c>
      <c r="E840" s="61">
        <f>E841+E848+E852+E855</f>
        <v>0</v>
      </c>
      <c r="F840" s="61">
        <f>F841+F848+F852+F855</f>
        <v>0</v>
      </c>
      <c r="G840" s="61">
        <f>G841+G848+G852+G855</f>
        <v>0</v>
      </c>
      <c r="H840" s="61">
        <f>H841+H848+H852+H855</f>
        <v>0</v>
      </c>
      <c r="I840" s="82" t="e">
        <f t="shared" si="40"/>
        <v>#DIV/0!</v>
      </c>
      <c r="J840" s="73"/>
    </row>
    <row r="841" spans="1:10" s="74" customFormat="1" hidden="1">
      <c r="A841" s="7" t="s">
        <v>109</v>
      </c>
      <c r="B841" s="7" t="s">
        <v>109</v>
      </c>
      <c r="C841" s="7" t="s">
        <v>109</v>
      </c>
      <c r="D841" s="3" t="s">
        <v>108</v>
      </c>
      <c r="E841" s="61">
        <f>SUM(E842:E844)</f>
        <v>0</v>
      </c>
      <c r="F841" s="61">
        <f>SUM(F842:F844)</f>
        <v>0</v>
      </c>
      <c r="G841" s="61">
        <f>SUM(G842:G844)</f>
        <v>0</v>
      </c>
      <c r="H841" s="61">
        <f>SUM(H842:H844)</f>
        <v>0</v>
      </c>
      <c r="I841" s="82" t="e">
        <f t="shared" si="40"/>
        <v>#DIV/0!</v>
      </c>
      <c r="J841" s="73"/>
    </row>
    <row r="842" spans="1:10" s="74" customFormat="1" ht="25.5" hidden="1">
      <c r="A842" s="4" t="s">
        <v>111</v>
      </c>
      <c r="B842" s="4" t="s">
        <v>111</v>
      </c>
      <c r="C842" s="4" t="s">
        <v>111</v>
      </c>
      <c r="D842" s="3" t="s">
        <v>110</v>
      </c>
      <c r="E842" s="60"/>
      <c r="F842" s="60"/>
      <c r="G842" s="60"/>
      <c r="H842" s="60"/>
      <c r="I842" s="83" t="e">
        <f t="shared" si="40"/>
        <v>#DIV/0!</v>
      </c>
      <c r="J842" s="73"/>
    </row>
    <row r="843" spans="1:10" s="74" customFormat="1" ht="25.5" hidden="1">
      <c r="A843" s="4" t="s">
        <v>113</v>
      </c>
      <c r="B843" s="4" t="s">
        <v>113</v>
      </c>
      <c r="C843" s="4" t="s">
        <v>113</v>
      </c>
      <c r="D843" s="3" t="s">
        <v>112</v>
      </c>
      <c r="E843" s="60"/>
      <c r="F843" s="60"/>
      <c r="G843" s="60"/>
      <c r="H843" s="60"/>
      <c r="I843" s="83" t="e">
        <f t="shared" si="40"/>
        <v>#DIV/0!</v>
      </c>
      <c r="J843" s="73"/>
    </row>
    <row r="844" spans="1:10" s="74" customFormat="1" ht="25.5" hidden="1">
      <c r="A844" s="4" t="s">
        <v>115</v>
      </c>
      <c r="B844" s="4" t="s">
        <v>115</v>
      </c>
      <c r="C844" s="4" t="s">
        <v>115</v>
      </c>
      <c r="D844" s="3" t="s">
        <v>114</v>
      </c>
      <c r="E844" s="60">
        <f>SUM(E845:E847)</f>
        <v>0</v>
      </c>
      <c r="F844" s="60">
        <f>SUM(F845:F847)</f>
        <v>0</v>
      </c>
      <c r="G844" s="60">
        <f>SUM(G845:G847)</f>
        <v>0</v>
      </c>
      <c r="H844" s="60">
        <f>SUM(H845:H847)</f>
        <v>0</v>
      </c>
      <c r="I844" s="83" t="e">
        <f t="shared" si="40"/>
        <v>#DIV/0!</v>
      </c>
      <c r="J844" s="73"/>
    </row>
    <row r="845" spans="1:10" s="74" customFormat="1" ht="38.25" hidden="1">
      <c r="A845" s="16" t="s">
        <v>117</v>
      </c>
      <c r="B845" s="16" t="s">
        <v>117</v>
      </c>
      <c r="C845" s="16" t="s">
        <v>117</v>
      </c>
      <c r="D845" s="3" t="s">
        <v>116</v>
      </c>
      <c r="E845" s="60"/>
      <c r="F845" s="60"/>
      <c r="G845" s="60"/>
      <c r="H845" s="60"/>
      <c r="I845" s="83" t="e">
        <f t="shared" si="40"/>
        <v>#DIV/0!</v>
      </c>
      <c r="J845" s="73"/>
    </row>
    <row r="846" spans="1:10" s="74" customFormat="1" ht="38.25" hidden="1">
      <c r="A846" s="16" t="s">
        <v>119</v>
      </c>
      <c r="B846" s="16" t="s">
        <v>119</v>
      </c>
      <c r="C846" s="16" t="s">
        <v>119</v>
      </c>
      <c r="D846" s="3" t="s">
        <v>118</v>
      </c>
      <c r="E846" s="60"/>
      <c r="F846" s="60"/>
      <c r="G846" s="60"/>
      <c r="H846" s="60"/>
      <c r="I846" s="83" t="e">
        <f t="shared" si="40"/>
        <v>#DIV/0!</v>
      </c>
      <c r="J846" s="73"/>
    </row>
    <row r="847" spans="1:10" s="74" customFormat="1" ht="25.5" hidden="1">
      <c r="A847" s="16" t="s">
        <v>121</v>
      </c>
      <c r="B847" s="16" t="s">
        <v>121</v>
      </c>
      <c r="C847" s="16" t="s">
        <v>121</v>
      </c>
      <c r="D847" s="3" t="s">
        <v>120</v>
      </c>
      <c r="E847" s="60"/>
      <c r="F847" s="60"/>
      <c r="G847" s="60"/>
      <c r="H847" s="60"/>
      <c r="I847" s="83" t="e">
        <f t="shared" si="40"/>
        <v>#DIV/0!</v>
      </c>
      <c r="J847" s="73"/>
    </row>
    <row r="848" spans="1:10" s="74" customFormat="1" ht="25.5" hidden="1">
      <c r="A848" s="10" t="s">
        <v>123</v>
      </c>
      <c r="B848" s="10" t="s">
        <v>123</v>
      </c>
      <c r="C848" s="10" t="s">
        <v>123</v>
      </c>
      <c r="D848" s="3" t="s">
        <v>122</v>
      </c>
      <c r="E848" s="60">
        <f>SUM(E849:E851)</f>
        <v>0</v>
      </c>
      <c r="F848" s="60">
        <f>SUM(F849:F851)</f>
        <v>0</v>
      </c>
      <c r="G848" s="60">
        <f>SUM(G849:G851)</f>
        <v>0</v>
      </c>
      <c r="H848" s="60">
        <f>SUM(H849:H851)</f>
        <v>0</v>
      </c>
      <c r="I848" s="83" t="e">
        <f t="shared" si="40"/>
        <v>#DIV/0!</v>
      </c>
      <c r="J848" s="73"/>
    </row>
    <row r="849" spans="1:10" s="74" customFormat="1" ht="25.5" hidden="1">
      <c r="A849" s="4" t="s">
        <v>125</v>
      </c>
      <c r="B849" s="4" t="s">
        <v>125</v>
      </c>
      <c r="C849" s="4" t="s">
        <v>125</v>
      </c>
      <c r="D849" s="3" t="s">
        <v>124</v>
      </c>
      <c r="E849" s="60"/>
      <c r="F849" s="60"/>
      <c r="G849" s="60"/>
      <c r="H849" s="60"/>
      <c r="I849" s="83" t="e">
        <f t="shared" si="40"/>
        <v>#DIV/0!</v>
      </c>
      <c r="J849" s="73"/>
    </row>
    <row r="850" spans="1:10" s="74" customFormat="1" ht="51" hidden="1">
      <c r="A850" s="4" t="s">
        <v>127</v>
      </c>
      <c r="B850" s="4" t="s">
        <v>127</v>
      </c>
      <c r="C850" s="4" t="s">
        <v>127</v>
      </c>
      <c r="D850" s="3" t="s">
        <v>126</v>
      </c>
      <c r="E850" s="60"/>
      <c r="F850" s="60"/>
      <c r="G850" s="60"/>
      <c r="H850" s="60"/>
      <c r="I850" s="83" t="e">
        <f t="shared" ref="I850:I863" si="41">H850/E850*100-100</f>
        <v>#DIV/0!</v>
      </c>
      <c r="J850" s="73"/>
    </row>
    <row r="851" spans="1:10" s="74" customFormat="1" ht="51" hidden="1" customHeight="1">
      <c r="A851" s="4" t="s">
        <v>129</v>
      </c>
      <c r="B851" s="4" t="s">
        <v>129</v>
      </c>
      <c r="C851" s="4" t="s">
        <v>129</v>
      </c>
      <c r="D851" s="3" t="s">
        <v>128</v>
      </c>
      <c r="E851" s="60"/>
      <c r="F851" s="60"/>
      <c r="G851" s="60"/>
      <c r="H851" s="60"/>
      <c r="I851" s="83" t="e">
        <f t="shared" si="41"/>
        <v>#DIV/0!</v>
      </c>
      <c r="J851" s="73"/>
    </row>
    <row r="852" spans="1:10" s="74" customFormat="1" ht="25.5" hidden="1">
      <c r="A852" s="10" t="s">
        <v>131</v>
      </c>
      <c r="B852" s="10" t="s">
        <v>131</v>
      </c>
      <c r="C852" s="10" t="s">
        <v>131</v>
      </c>
      <c r="D852" s="3" t="s">
        <v>130</v>
      </c>
      <c r="E852" s="60">
        <f>SUM(E853:E854)</f>
        <v>0</v>
      </c>
      <c r="F852" s="60">
        <f>SUM(F853:F854)</f>
        <v>0</v>
      </c>
      <c r="G852" s="60">
        <f>SUM(G853:G854)</f>
        <v>0</v>
      </c>
      <c r="H852" s="60">
        <f>SUM(H853:H854)</f>
        <v>0</v>
      </c>
      <c r="I852" s="83" t="e">
        <f t="shared" si="41"/>
        <v>#DIV/0!</v>
      </c>
      <c r="J852" s="73"/>
    </row>
    <row r="853" spans="1:10" s="74" customFormat="1" ht="25.5" hidden="1">
      <c r="A853" s="4" t="s">
        <v>133</v>
      </c>
      <c r="B853" s="4" t="s">
        <v>133</v>
      </c>
      <c r="C853" s="4" t="s">
        <v>133</v>
      </c>
      <c r="D853" s="3" t="s">
        <v>132</v>
      </c>
      <c r="E853" s="60"/>
      <c r="F853" s="60"/>
      <c r="G853" s="60"/>
      <c r="H853" s="60"/>
      <c r="I853" s="83" t="e">
        <f t="shared" si="41"/>
        <v>#DIV/0!</v>
      </c>
      <c r="J853" s="73"/>
    </row>
    <row r="854" spans="1:10" s="74" customFormat="1" ht="51" hidden="1">
      <c r="A854" s="4" t="s">
        <v>135</v>
      </c>
      <c r="B854" s="4" t="s">
        <v>135</v>
      </c>
      <c r="C854" s="4" t="s">
        <v>135</v>
      </c>
      <c r="D854" s="3" t="s">
        <v>134</v>
      </c>
      <c r="E854" s="60"/>
      <c r="F854" s="60"/>
      <c r="G854" s="60"/>
      <c r="H854" s="60"/>
      <c r="I854" s="83" t="e">
        <f t="shared" si="41"/>
        <v>#DIV/0!</v>
      </c>
      <c r="J854" s="73"/>
    </row>
    <row r="855" spans="1:10" s="74" customFormat="1" ht="25.5" hidden="1">
      <c r="A855" s="17" t="s">
        <v>137</v>
      </c>
      <c r="B855" s="17" t="s">
        <v>137</v>
      </c>
      <c r="C855" s="17" t="s">
        <v>137</v>
      </c>
      <c r="D855" s="53" t="s">
        <v>136</v>
      </c>
      <c r="E855" s="60"/>
      <c r="F855" s="60"/>
      <c r="G855" s="60"/>
      <c r="H855" s="60"/>
      <c r="I855" s="83" t="e">
        <f t="shared" si="41"/>
        <v>#DIV/0!</v>
      </c>
      <c r="J855" s="73"/>
    </row>
    <row r="856" spans="1:10" s="74" customFormat="1" ht="36">
      <c r="A856" s="85" t="s">
        <v>186</v>
      </c>
      <c r="B856" s="85" t="s">
        <v>186</v>
      </c>
      <c r="C856" s="86" t="s">
        <v>185</v>
      </c>
      <c r="D856" s="87" t="s">
        <v>138</v>
      </c>
      <c r="E856" s="88">
        <f>E785-E811</f>
        <v>0</v>
      </c>
      <c r="F856" s="88">
        <f>F785-F811</f>
        <v>-99969</v>
      </c>
      <c r="G856" s="88">
        <f>G785-G811</f>
        <v>0</v>
      </c>
      <c r="H856" s="88">
        <f>H785-H811</f>
        <v>-99969</v>
      </c>
      <c r="I856" s="89">
        <v>0</v>
      </c>
      <c r="J856" s="73"/>
    </row>
    <row r="857" spans="1:10" s="74" customFormat="1">
      <c r="A857" s="18" t="s">
        <v>140</v>
      </c>
      <c r="B857" s="18" t="s">
        <v>140</v>
      </c>
      <c r="C857" s="18" t="s">
        <v>187</v>
      </c>
      <c r="D857" s="25" t="s">
        <v>139</v>
      </c>
      <c r="E857" s="65">
        <f>E858+E861+E864+E869</f>
        <v>0</v>
      </c>
      <c r="F857" s="65">
        <f>F858+F861+F864+F869</f>
        <v>99969</v>
      </c>
      <c r="G857" s="65">
        <f>G858+G861+G864+G869</f>
        <v>0</v>
      </c>
      <c r="H857" s="65">
        <f>H858+H861+H864+H869</f>
        <v>99969</v>
      </c>
      <c r="I857" s="90">
        <v>0</v>
      </c>
      <c r="J857" s="73"/>
    </row>
    <row r="858" spans="1:10" s="74" customFormat="1" hidden="1">
      <c r="A858" s="29" t="s">
        <v>142</v>
      </c>
      <c r="B858" s="29" t="s">
        <v>142</v>
      </c>
      <c r="C858" s="29" t="s">
        <v>188</v>
      </c>
      <c r="D858" s="11" t="s">
        <v>141</v>
      </c>
      <c r="E858" s="59">
        <f>SUM(E859:E860)</f>
        <v>0</v>
      </c>
      <c r="F858" s="59">
        <f>SUM(F859:F860)</f>
        <v>0</v>
      </c>
      <c r="G858" s="59">
        <f>SUM(G859:G860)</f>
        <v>0</v>
      </c>
      <c r="H858" s="59">
        <f>SUM(H859:H860)</f>
        <v>0</v>
      </c>
      <c r="I858" s="84" t="e">
        <f t="shared" si="41"/>
        <v>#DIV/0!</v>
      </c>
      <c r="J858" s="73"/>
    </row>
    <row r="859" spans="1:10" s="74" customFormat="1" ht="24" hidden="1">
      <c r="A859" s="8" t="s">
        <v>144</v>
      </c>
      <c r="B859" s="8" t="s">
        <v>144</v>
      </c>
      <c r="C859" s="8" t="s">
        <v>189</v>
      </c>
      <c r="D859" s="3" t="s">
        <v>143</v>
      </c>
      <c r="E859" s="60"/>
      <c r="F859" s="60"/>
      <c r="G859" s="60"/>
      <c r="H859" s="60"/>
      <c r="I859" s="83" t="e">
        <f t="shared" si="41"/>
        <v>#DIV/0!</v>
      </c>
      <c r="J859" s="73"/>
    </row>
    <row r="860" spans="1:10" s="74" customFormat="1" ht="24" hidden="1">
      <c r="A860" s="8" t="s">
        <v>146</v>
      </c>
      <c r="B860" s="8" t="s">
        <v>146</v>
      </c>
      <c r="C860" s="8" t="s">
        <v>190</v>
      </c>
      <c r="D860" s="3" t="s">
        <v>145</v>
      </c>
      <c r="E860" s="60"/>
      <c r="F860" s="60"/>
      <c r="G860" s="60"/>
      <c r="H860" s="60"/>
      <c r="I860" s="83" t="e">
        <f t="shared" si="41"/>
        <v>#DIV/0!</v>
      </c>
      <c r="J860" s="73"/>
    </row>
    <row r="861" spans="1:10" s="74" customFormat="1" hidden="1">
      <c r="A861" s="29" t="s">
        <v>148</v>
      </c>
      <c r="B861" s="29" t="s">
        <v>148</v>
      </c>
      <c r="C861" s="29" t="s">
        <v>191</v>
      </c>
      <c r="D861" s="11" t="s">
        <v>147</v>
      </c>
      <c r="E861" s="59">
        <f>SUM(E862:E863)</f>
        <v>0</v>
      </c>
      <c r="F861" s="59">
        <f>SUM(F862:F863)</f>
        <v>0</v>
      </c>
      <c r="G861" s="59">
        <f>SUM(G862:G863)</f>
        <v>0</v>
      </c>
      <c r="H861" s="59">
        <f>SUM(H862:H863)</f>
        <v>0</v>
      </c>
      <c r="I861" s="84" t="e">
        <f t="shared" si="41"/>
        <v>#DIV/0!</v>
      </c>
      <c r="J861" s="73"/>
    </row>
    <row r="862" spans="1:10" s="74" customFormat="1" ht="24" hidden="1">
      <c r="A862" s="8" t="s">
        <v>150</v>
      </c>
      <c r="B862" s="8" t="s">
        <v>150</v>
      </c>
      <c r="C862" s="8" t="s">
        <v>192</v>
      </c>
      <c r="D862" s="3" t="s">
        <v>149</v>
      </c>
      <c r="E862" s="60"/>
      <c r="F862" s="60"/>
      <c r="G862" s="60"/>
      <c r="H862" s="60"/>
      <c r="I862" s="83" t="e">
        <f t="shared" si="41"/>
        <v>#DIV/0!</v>
      </c>
      <c r="J862" s="73"/>
    </row>
    <row r="863" spans="1:10" s="74" customFormat="1" ht="24" hidden="1">
      <c r="A863" s="8" t="s">
        <v>152</v>
      </c>
      <c r="B863" s="8" t="s">
        <v>152</v>
      </c>
      <c r="C863" s="8" t="s">
        <v>193</v>
      </c>
      <c r="D863" s="3" t="s">
        <v>151</v>
      </c>
      <c r="E863" s="60"/>
      <c r="F863" s="60"/>
      <c r="G863" s="60"/>
      <c r="H863" s="60"/>
      <c r="I863" s="83" t="e">
        <f t="shared" si="41"/>
        <v>#DIV/0!</v>
      </c>
      <c r="J863" s="73"/>
    </row>
    <row r="864" spans="1:10" s="74" customFormat="1" ht="24">
      <c r="A864" s="27" t="s">
        <v>154</v>
      </c>
      <c r="B864" s="27" t="s">
        <v>154</v>
      </c>
      <c r="C864" s="27" t="s">
        <v>194</v>
      </c>
      <c r="D864" s="11" t="s">
        <v>153</v>
      </c>
      <c r="E864" s="59">
        <f>SUM(E865:E868)</f>
        <v>0</v>
      </c>
      <c r="F864" s="59">
        <f>SUM(F865:F868)</f>
        <v>99969</v>
      </c>
      <c r="G864" s="59">
        <f>SUM(G865:G868)</f>
        <v>0</v>
      </c>
      <c r="H864" s="59">
        <f>SUM(H865:H868)</f>
        <v>99969</v>
      </c>
      <c r="I864" s="84">
        <v>0</v>
      </c>
      <c r="J864" s="73"/>
    </row>
    <row r="865" spans="1:10" s="74" customFormat="1" ht="38.25">
      <c r="A865" s="8" t="s">
        <v>155</v>
      </c>
      <c r="B865" s="8" t="s">
        <v>155</v>
      </c>
      <c r="C865" s="33" t="s">
        <v>195</v>
      </c>
      <c r="D865" s="3" t="s">
        <v>167</v>
      </c>
      <c r="E865" s="61">
        <v>0</v>
      </c>
      <c r="F865" s="61">
        <v>99969</v>
      </c>
      <c r="G865" s="61">
        <v>0</v>
      </c>
      <c r="H865" s="61">
        <f>G865+F865</f>
        <v>99969</v>
      </c>
      <c r="I865" s="82">
        <v>0</v>
      </c>
      <c r="J865" s="73"/>
    </row>
    <row r="866" spans="1:10" s="74" customFormat="1" ht="25.5" hidden="1">
      <c r="A866" s="8" t="s">
        <v>157</v>
      </c>
      <c r="B866" s="8" t="s">
        <v>157</v>
      </c>
      <c r="C866" s="33" t="s">
        <v>196</v>
      </c>
      <c r="D866" s="3" t="s">
        <v>156</v>
      </c>
      <c r="E866" s="61"/>
      <c r="F866" s="61"/>
      <c r="G866" s="61"/>
      <c r="H866" s="61"/>
      <c r="I866" s="82"/>
      <c r="J866" s="73"/>
    </row>
    <row r="867" spans="1:10" s="74" customFormat="1" ht="38.25" hidden="1" customHeight="1">
      <c r="A867" s="28" t="s">
        <v>159</v>
      </c>
      <c r="B867" s="28" t="s">
        <v>159</v>
      </c>
      <c r="C867" s="34" t="s">
        <v>198</v>
      </c>
      <c r="D867" s="26" t="s">
        <v>158</v>
      </c>
      <c r="E867" s="66"/>
      <c r="F867" s="66"/>
      <c r="G867" s="66"/>
      <c r="H867" s="66"/>
      <c r="I867" s="91"/>
      <c r="J867" s="73"/>
    </row>
    <row r="868" spans="1:10" s="74" customFormat="1" ht="25.5" hidden="1">
      <c r="A868" s="8" t="s">
        <v>161</v>
      </c>
      <c r="B868" s="8" t="s">
        <v>161</v>
      </c>
      <c r="C868" s="33" t="s">
        <v>199</v>
      </c>
      <c r="D868" s="3" t="s">
        <v>160</v>
      </c>
      <c r="E868" s="61"/>
      <c r="F868" s="61"/>
      <c r="G868" s="61"/>
      <c r="H868" s="61"/>
      <c r="I868" s="82"/>
      <c r="J868" s="73"/>
    </row>
    <row r="869" spans="1:10" s="74" customFormat="1" ht="24">
      <c r="A869" s="32" t="s">
        <v>162</v>
      </c>
      <c r="B869" s="32" t="s">
        <v>162</v>
      </c>
      <c r="C869" s="32" t="s">
        <v>197</v>
      </c>
      <c r="D869" s="19" t="s">
        <v>168</v>
      </c>
      <c r="E869" s="67"/>
      <c r="F869" s="67"/>
      <c r="G869" s="67"/>
      <c r="H869" s="67"/>
      <c r="I869" s="92"/>
      <c r="J869" s="73"/>
    </row>
    <row r="870" spans="1:10" s="74" customFormat="1">
      <c r="A870" s="20"/>
      <c r="B870" s="20"/>
      <c r="C870" s="20"/>
      <c r="D870" s="20"/>
      <c r="E870" s="56"/>
      <c r="F870" s="56"/>
      <c r="G870" s="56"/>
      <c r="H870" s="56"/>
      <c r="I870" s="75"/>
      <c r="J870" s="73"/>
    </row>
    <row r="871" spans="1:10" s="74" customFormat="1" ht="18.75">
      <c r="A871" s="104" t="s">
        <v>231</v>
      </c>
      <c r="B871" s="105"/>
      <c r="C871"/>
      <c r="D871" s="106"/>
      <c r="E871" s="118"/>
      <c r="F871" s="107"/>
      <c r="G871" s="104" t="s">
        <v>232</v>
      </c>
      <c r="H871" s="108"/>
      <c r="I871" s="108"/>
      <c r="J871" s="73"/>
    </row>
    <row r="872" spans="1:10" s="74" customFormat="1" ht="18.75">
      <c r="A872" s="104"/>
      <c r="B872" s="105"/>
      <c r="C872" s="104"/>
      <c r="D872" s="106"/>
      <c r="F872" s="107"/>
      <c r="G872"/>
      <c r="H872" s="108"/>
      <c r="I872" s="108"/>
      <c r="J872" s="73"/>
    </row>
    <row r="873" spans="1:10" s="74" customFormat="1" ht="18.75">
      <c r="A873" s="105" t="s">
        <v>233</v>
      </c>
      <c r="B873"/>
      <c r="C873"/>
      <c r="D873" s="109"/>
      <c r="G873" s="104" t="s">
        <v>234</v>
      </c>
      <c r="H873" s="108"/>
      <c r="I873" s="108"/>
      <c r="J873" s="73"/>
    </row>
    <row r="874" spans="1:10" s="74" customFormat="1">
      <c r="A874" s="110"/>
      <c r="B874"/>
      <c r="C874" s="109"/>
      <c r="D874" s="109"/>
      <c r="G874"/>
      <c r="H874" s="108"/>
      <c r="I874" s="108"/>
      <c r="J874" s="73"/>
    </row>
    <row r="875" spans="1:10" s="74" customFormat="1">
      <c r="A875" s="111"/>
      <c r="B875" s="112"/>
      <c r="C875" s="113"/>
      <c r="D875" s="109"/>
      <c r="G875" s="107"/>
      <c r="H875" s="108"/>
      <c r="I875" s="108"/>
      <c r="J875" s="73"/>
    </row>
    <row r="876" spans="1:10" s="74" customFormat="1">
      <c r="A876" s="128" t="s">
        <v>235</v>
      </c>
      <c r="B876" s="128"/>
      <c r="C876" s="128"/>
      <c r="D876" s="109"/>
      <c r="G876" s="107"/>
      <c r="H876" s="108"/>
      <c r="I876" s="108"/>
      <c r="J876" s="73"/>
    </row>
    <row r="877" spans="1:10" s="74" customFormat="1">
      <c r="A877" s="114" t="s">
        <v>236</v>
      </c>
      <c r="B877" s="115"/>
      <c r="C877" s="113"/>
      <c r="D877" s="109"/>
      <c r="F877" s="107"/>
      <c r="G877"/>
      <c r="H877" s="108"/>
      <c r="I877" s="108"/>
      <c r="J877" s="73"/>
    </row>
  </sheetData>
  <mergeCells count="4">
    <mergeCell ref="F1:I1"/>
    <mergeCell ref="A3:I3"/>
    <mergeCell ref="A4:G4"/>
    <mergeCell ref="A876:C876"/>
  </mergeCells>
  <hyperlinks>
    <hyperlink ref="A877" r:id="rId1" xr:uid="{2641B361-8E08-495C-9AD6-BDD94A97B313}"/>
  </hyperlinks>
  <pageMargins left="0.70866141732283472" right="0.70866141732283472" top="0.74803149606299213" bottom="0.74803149606299213" header="0.31496062992125984" footer="0.31496062992125984"/>
  <pageSetup paperSize="9" scale="65" orientation="portrait" verticalDpi="0" r:id="rId2"/>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2018</vt:lpstr>
      <vt:lpstr>'2018'!Print_Area</vt:lpstr>
    </vt:vector>
  </TitlesOfParts>
  <Company>Veselības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Nr.5 Informatīvajam ziņojumam “Par nepieciešamajām apropriācijas pārdalēm 2018.gadā”</dc:title>
  <dc:creator>Sandra Kasparenko</dc:creator>
  <dc:description>Sandra.Kasparenko@vm.gov.lv; 67876147</dc:description>
  <cp:lastModifiedBy>VM_Sandra_Kasparenko</cp:lastModifiedBy>
  <cp:lastPrinted>2018-11-07T15:08:17Z</cp:lastPrinted>
  <dcterms:created xsi:type="dcterms:W3CDTF">2017-05-08T12:45:31Z</dcterms:created>
  <dcterms:modified xsi:type="dcterms:W3CDTF">2018-11-07T15:08:20Z</dcterms:modified>
</cp:coreProperties>
</file>