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Departamenti un nodalas\IPD\Programmu vadības nodaļa\Ieviešana_2014-2020\Valsts_budzeta_dotacija\groz Nr.1  MKnot par VBD\Elektroniskā saskaņošana 18.02\2019.02.18\"/>
    </mc:Choice>
  </mc:AlternateContent>
  <bookViews>
    <workbookView xWindow="0" yWindow="0" windowWidth="28800" windowHeight="10365"/>
  </bookViews>
  <sheets>
    <sheet name="Pielikums" sheetId="4" r:id="rId1"/>
  </sheets>
  <calcPr calcId="152511"/>
</workbook>
</file>

<file path=xl/calcChain.xml><?xml version="1.0" encoding="utf-8"?>
<calcChain xmlns="http://schemas.openxmlformats.org/spreadsheetml/2006/main">
  <c r="I51" i="4" l="1"/>
  <c r="I54" i="4"/>
  <c r="I55" i="4"/>
  <c r="I56" i="4"/>
  <c r="I57" i="4"/>
  <c r="I59" i="4"/>
  <c r="I61" i="4"/>
  <c r="I62" i="4"/>
  <c r="I50" i="4"/>
  <c r="M58" i="4"/>
  <c r="M49" i="4"/>
  <c r="L51" i="4"/>
  <c r="M51" i="4" s="1"/>
  <c r="L52" i="4"/>
  <c r="M52" i="4" s="1"/>
  <c r="L53" i="4"/>
  <c r="M53" i="4" s="1"/>
  <c r="L54" i="4"/>
  <c r="M54" i="4" s="1"/>
  <c r="L55" i="4"/>
  <c r="M55" i="4" s="1"/>
  <c r="L56" i="4"/>
  <c r="M56" i="4" s="1"/>
  <c r="L57" i="4"/>
  <c r="M57" i="4" s="1"/>
  <c r="L58" i="4"/>
  <c r="L59" i="4"/>
  <c r="M59" i="4" s="1"/>
  <c r="L60" i="4"/>
  <c r="M60" i="4" s="1"/>
  <c r="L61" i="4"/>
  <c r="M61" i="4" s="1"/>
  <c r="L62" i="4"/>
  <c r="M62" i="4" s="1"/>
  <c r="L63" i="4"/>
  <c r="M63" i="4" s="1"/>
  <c r="L64" i="4"/>
  <c r="M64" i="4" s="1"/>
  <c r="L50" i="4"/>
  <c r="M50" i="4" s="1"/>
  <c r="K49" i="4"/>
  <c r="J60" i="4"/>
  <c r="K60" i="4" s="1"/>
  <c r="J61" i="4"/>
  <c r="K61" i="4" s="1"/>
  <c r="J62" i="4"/>
  <c r="K62" i="4" s="1"/>
  <c r="J63" i="4"/>
  <c r="K63" i="4" s="1"/>
  <c r="J64" i="4"/>
  <c r="K64" i="4" s="1"/>
  <c r="J51" i="4"/>
  <c r="K51" i="4" s="1"/>
  <c r="J52" i="4"/>
  <c r="K52" i="4" s="1"/>
  <c r="J53" i="4"/>
  <c r="K53" i="4" s="1"/>
  <c r="J54" i="4"/>
  <c r="K54" i="4" s="1"/>
  <c r="J55" i="4"/>
  <c r="K55" i="4" s="1"/>
  <c r="J56" i="4"/>
  <c r="K56" i="4" s="1"/>
  <c r="J57" i="4"/>
  <c r="K57" i="4" s="1"/>
  <c r="J58" i="4"/>
  <c r="K58" i="4" s="1"/>
  <c r="J59" i="4"/>
  <c r="K59" i="4" s="1"/>
  <c r="J50" i="4"/>
  <c r="K50" i="4" s="1"/>
  <c r="H65" i="4"/>
  <c r="G65" i="4"/>
  <c r="F65" i="4"/>
  <c r="E65" i="4"/>
  <c r="K65" i="4" l="1"/>
  <c r="I65" i="4"/>
  <c r="L65" i="4"/>
  <c r="J65" i="4"/>
  <c r="M67" i="4" s="1"/>
  <c r="D65" i="4"/>
  <c r="M65" i="4" l="1"/>
</calcChain>
</file>

<file path=xl/sharedStrings.xml><?xml version="1.0" encoding="utf-8"?>
<sst xmlns="http://schemas.openxmlformats.org/spreadsheetml/2006/main" count="91" uniqueCount="90">
  <si>
    <t>Sum of VBD ietaupījums (-), vai arī cik var prasīt vairāk (+), pie 85/15</t>
  </si>
  <si>
    <t>Projekta finansējuma saņēmējs</t>
  </si>
  <si>
    <t>Alūksnes novada pašvaldība</t>
  </si>
  <si>
    <t>Ādažu novada dome</t>
  </si>
  <si>
    <t>Baldones novada dome</t>
  </si>
  <si>
    <t>Balvu novada pašvaldība</t>
  </si>
  <si>
    <t>Cēsu novada pašvaldība</t>
  </si>
  <si>
    <t>Daugavpils novada dome</t>
  </si>
  <si>
    <t>Daugavpils pilsētas pašvaldība</t>
  </si>
  <si>
    <t>ENGURES NOVADA DOME</t>
  </si>
  <si>
    <t>Grobiņas novada dome</t>
  </si>
  <si>
    <t>Gulbenes novada pašvaldība</t>
  </si>
  <si>
    <t>ILŪKSTES NOVADA PAŠVALDĪBA</t>
  </si>
  <si>
    <t>JELGAVAS PILSĒTAS DOME</t>
  </si>
  <si>
    <t>Jēkabpils pilsētas pašvaldība</t>
  </si>
  <si>
    <t>Jūrmalas pilsētas dome</t>
  </si>
  <si>
    <t>Kocēnu novada dome</t>
  </si>
  <si>
    <t>KRĀSLAVAS NOVADA DOME</t>
  </si>
  <si>
    <t>Krustpils novada pašvaldība</t>
  </si>
  <si>
    <t>Ķeguma novada pašvaldība</t>
  </si>
  <si>
    <t>LIEPĀJAS PILSĒTAS PAŠVALDĪBAS ADMINISTRĀCIJA</t>
  </si>
  <si>
    <t>Limbažu novada pašvaldība</t>
  </si>
  <si>
    <t>Madonas novada pašvaldība</t>
  </si>
  <si>
    <t>Olaines novada pašvaldība</t>
  </si>
  <si>
    <t>Preiļu novada dome</t>
  </si>
  <si>
    <t>RĒZEKNES PILSĒTAS DOME</t>
  </si>
  <si>
    <t>RĪGAS PILSĒTAS ATTĪSTĪBAS DEPARTAMENTS</t>
  </si>
  <si>
    <t>Sabiedrība ar ierobežotu atbildību "Daugavpils ūdens"</t>
  </si>
  <si>
    <t>Saulkrastu novada dome</t>
  </si>
  <si>
    <t>TALSU NOVADA PAŠVALDĪBA</t>
  </si>
  <si>
    <t>Valkas novada dome</t>
  </si>
  <si>
    <t>VALMIERAS PILSĒTAS PAŠVALDĪBA</t>
  </si>
  <si>
    <t>Ventspils pilsētas pašvaldības iestāde "Komunālā pārvalde"</t>
  </si>
  <si>
    <t>Kopā SAM, EUR</t>
  </si>
  <si>
    <t>8.1.2.</t>
  </si>
  <si>
    <t>VBD rēķinot no 15%</t>
  </si>
  <si>
    <t>KOPĀ</t>
  </si>
  <si>
    <t>VĒRTĒŠANĀ ESOŠAJOS PROJEKTOS PLĀNOTĀ VBD VIRS 15% (-) vai ietaupījums (+)</t>
  </si>
  <si>
    <t>3.3.1.</t>
  </si>
  <si>
    <t>2.2.1.1.</t>
  </si>
  <si>
    <t>Centralizētu publiskās pārvaldes IKT platformu izveide, publiskās pārvaldes procesu optimizēšana un attīstība</t>
  </si>
  <si>
    <t>Palielināt privāto investīciju apjomu reģionos, veicot ieguldījumus uzņēmējdarbības attīstībai atbilstoši pašvaldību attīstības programmās noteiktajai teritoriju ekonomiskajai specializācijai un balstoties uz vietējo uzņēmēju vajadzībām</t>
  </si>
  <si>
    <t>4.2.2.</t>
  </si>
  <si>
    <t>4.5.1.1.</t>
  </si>
  <si>
    <t>4.5.1.2.</t>
  </si>
  <si>
    <t>5.1.1.</t>
  </si>
  <si>
    <t>5.4.1.1.</t>
  </si>
  <si>
    <t>5.5.1.</t>
  </si>
  <si>
    <t>5.6.2.</t>
  </si>
  <si>
    <t>6.1.3.1.</t>
  </si>
  <si>
    <t>6.1.4.1.</t>
  </si>
  <si>
    <t>6.1.4.2.</t>
  </si>
  <si>
    <t>8.1.3.</t>
  </si>
  <si>
    <t>9.3.1.1.</t>
  </si>
  <si>
    <t>Atbilstoši pašvaldības integrētajiem attīstības programmām sekmēt energoefektivitātes paaugstināšanu un AER izmantošanu pašvaldību ēkās</t>
  </si>
  <si>
    <t>Attīstīt videi draudzīgu sabiedriskā transporta infrastruktūru (sliežu transporta)</t>
  </si>
  <si>
    <t>Attīstīt videi draudzīgu sabiedriskā transporta infrastruktūru (autobusi)</t>
  </si>
  <si>
    <t>Novērst plūdu un krasta erozijas risku apdraudējumu pilsētu teritorijās</t>
  </si>
  <si>
    <t>Antropogēno slodzi mazinošas infrastruktūras izbūve un rekonstrukcija Natura 2000 teritorijās</t>
  </si>
  <si>
    <t>Saglabāt, aizsargāt un attīstīt nozīmīgu kultūras un dabas mantojumu, kā arī attīstīt ar to saistītos pakalpojumus</t>
  </si>
  <si>
    <t>Teritoriju revitalizācija, reģenerējot degradētās teritorijas atbilstoši pašvaldības integrētajām attīstības programmām</t>
  </si>
  <si>
    <t>Salu tilta kompleksa rekonstrukcija un Raņķa dambja un Vienības gatves, Mūkusalas ielas savienojums</t>
  </si>
  <si>
    <t>Rīgas ostas un Rīgas pilsētas integrēšana TEN-T tīklā</t>
  </si>
  <si>
    <t>Nacionālas nozīmes attīstības centru integrēšana TEN-T tīklā</t>
  </si>
  <si>
    <t>Uzlabot vispārējās izglītības iestāžu mācību vidi</t>
  </si>
  <si>
    <t>Palielināt modernizēto profesionālās izglītības iestāžu skaitu</t>
  </si>
  <si>
    <t>Pakalpojumu infrastruktūras attīstība deinstitucionalizācijas plānu īstenošanai</t>
  </si>
  <si>
    <t>Specifiskais atbalsta mērķis/pasākums</t>
  </si>
  <si>
    <t>ES fondu finansējums</t>
  </si>
  <si>
    <t>Kopējais attiecināmais finansējums</t>
  </si>
  <si>
    <t>Specifiskā atbalsta mērķa/pasākuma finansējums,
EUR</t>
  </si>
  <si>
    <t>Valsts budžeta dotāciju pieprasījums projektos, 
EUR</t>
  </si>
  <si>
    <t>Informācija par pieprasīto valsts budžeta dotāciju apmēru ES fondu projektos un 2019.gadā indikatīvi plānoto valsts budžeta dotāciju apmēru ES fondu projektu īstenošanai</t>
  </si>
  <si>
    <t>Kopā, EUR:</t>
  </si>
  <si>
    <t>Kopējās attiecināmās izmaksas</t>
  </si>
  <si>
    <t>Informācijas apkopojums uz 04.01.2019.</t>
  </si>
  <si>
    <t>6.1.3.2.</t>
  </si>
  <si>
    <t>Multimodāla transporta mezgla izbūve Torņakalna apkaimē</t>
  </si>
  <si>
    <t>Finansējums iensiegtajos, vērtēšanā esošajos, apstiprinātajos un īstenošanā esošajos, pabeigtajos projektos, EUR</t>
  </si>
  <si>
    <r>
      <t xml:space="preserve">Prognozējamā valsts budžeta dotācija vēl neiesniegtajiem projektiem, ja </t>
    </r>
    <r>
      <rPr>
        <b/>
        <sz val="11"/>
        <color rgb="FFFF0000"/>
        <rFont val="Times New Roman"/>
        <family val="1"/>
        <charset val="186"/>
      </rPr>
      <t>tiek</t>
    </r>
    <r>
      <rPr>
        <b/>
        <sz val="11"/>
        <color theme="1"/>
        <rFont val="Times New Roman"/>
        <family val="1"/>
        <charset val="186"/>
      </rPr>
      <t xml:space="preserve"> grozīti MK noteikumi Nr.42, EUR</t>
    </r>
  </si>
  <si>
    <r>
      <t xml:space="preserve">Prognozējamā valsts budžeta dotācija vēl neiesniegtajiem projektiem, ja </t>
    </r>
    <r>
      <rPr>
        <b/>
        <sz val="11"/>
        <color rgb="FFFF0000"/>
        <rFont val="Times New Roman"/>
        <family val="1"/>
        <charset val="186"/>
      </rPr>
      <t>netiek</t>
    </r>
    <r>
      <rPr>
        <b/>
        <sz val="11"/>
        <color theme="1"/>
        <rFont val="Times New Roman"/>
        <family val="1"/>
        <charset val="186"/>
      </rPr>
      <t xml:space="preserve"> grozīti MK noteikumi Nr.42, EUR</t>
    </r>
  </si>
  <si>
    <r>
      <t xml:space="preserve">Kopā prognozējamā valsts budžeta dotācija, ja </t>
    </r>
    <r>
      <rPr>
        <b/>
        <sz val="11"/>
        <color rgb="FFFF0000"/>
        <rFont val="Times New Roman"/>
        <family val="1"/>
        <charset val="186"/>
      </rPr>
      <t xml:space="preserve">netiek </t>
    </r>
    <r>
      <rPr>
        <b/>
        <sz val="11"/>
        <rFont val="Times New Roman"/>
        <family val="1"/>
        <charset val="186"/>
      </rPr>
      <t>grozīti MK noteikumi Nr.42,</t>
    </r>
    <r>
      <rPr>
        <b/>
        <sz val="11"/>
        <color theme="1"/>
        <rFont val="Times New Roman"/>
        <family val="1"/>
        <charset val="186"/>
      </rPr>
      <t xml:space="preserve"> EUR</t>
    </r>
  </si>
  <si>
    <r>
      <t xml:space="preserve">Kopā prognozējamā valsts budžeta dotācija, ja </t>
    </r>
    <r>
      <rPr>
        <b/>
        <sz val="11"/>
        <color rgb="FFFF0000"/>
        <rFont val="Times New Roman"/>
        <family val="1"/>
        <charset val="186"/>
      </rPr>
      <t>tiek</t>
    </r>
    <r>
      <rPr>
        <b/>
        <sz val="11"/>
        <color theme="1"/>
        <rFont val="Times New Roman"/>
        <family val="1"/>
        <charset val="186"/>
      </rPr>
      <t xml:space="preserve"> grozīti MK noteikumi Nr.42, EUR</t>
    </r>
  </si>
  <si>
    <t>Valsts budžeta dotāciju pieprasījums projektos, ja to aprēķinātu no minimālā līdzfinansējuma, 
EUR</t>
  </si>
  <si>
    <t>ritvars.timermanis@varam.gov.lv</t>
  </si>
  <si>
    <t>Timermanis 66016709</t>
  </si>
  <si>
    <t>Vides aizsardzības un reģionālās attīstības ministrs</t>
  </si>
  <si>
    <t>Pielikums Ministru kabineta noteikumu projekta " Grozījumi Ministru kabineta 2015. gada 27. janvāra noteikumos Nr. 42 "Noteikumi par kritērijiem un kārtību valsts budžeta dotācijas piešķiršanai pašvaldībām Eiropas Savienības struktūrfondu un Kohēzijas fonda 2014.–2020. gada plānošanas periodā līdzfinansēto projektu īstenošanai"" sākotnējās ietekmes novērtējuma ziņojumam (anotācijai)</t>
  </si>
  <si>
    <t>Prognozējamais papildu izmaksu apjoms, kas neveidosies valsts budžetā:</t>
  </si>
  <si>
    <t>J.Pūce</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</si>
</sst>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186"/>
      <scheme val="minor"/>
    </font>
    <font>
      <u/>
      <sz val="11"/>
      <color theme="10"/>
      <name val="Calibri"/>
      <family val="2"/>
      <charset val="186"/>
      <scheme val="minor"/>
    </font>
    <font>
      <b/>
      <sz val="11"/>
      <color theme="1"/>
      <name val="Times New Roman"/>
      <family val="1"/>
      <charset val="186"/>
    </font>
    <font>
      <sz val="11"/>
      <color theme="1"/>
      <name val="Times New Roman"/>
      <family val="1"/>
      <charset val="186"/>
    </font>
    <font>
      <b/>
      <sz val="10"/>
      <color rgb="FF000000"/>
      <name val="Times New Roman"/>
      <family val="1"/>
      <charset val="186"/>
    </font>
    <font>
      <sz val="10"/>
      <color rgb="FF000000"/>
      <name val="Times New Roman"/>
      <family val="1"/>
      <charset val="186"/>
    </font>
    <font>
      <u/>
      <sz val="11"/>
      <color theme="10"/>
      <name val="Times New Roman"/>
      <family val="1"/>
      <charset val="186"/>
    </font>
    <font>
      <b/>
      <sz val="14"/>
      <color theme="1"/>
      <name val="Times New Roman"/>
      <family val="1"/>
      <charset val="186"/>
    </font>
    <font>
      <b/>
      <sz val="11"/>
      <color rgb="FFFF0000"/>
      <name val="Times New Roman"/>
      <family val="1"/>
      <charset val="186"/>
    </font>
    <font>
      <b/>
      <sz val="11"/>
      <name val="Times New Roman"/>
      <family val="1"/>
      <charset val="186"/>
    </font>
    <font>
      <sz val="11"/>
      <name val="Times New Roman"/>
      <family val="1"/>
      <charset val="186"/>
    </font>
    <font>
      <sz val="14"/>
      <color theme="1"/>
      <name val="Times New Roman"/>
      <family val="1"/>
      <charset val="186"/>
    </font>
  </fonts>
  <fills count="3">
    <fill>
      <patternFill patternType="none"/>
    </fill>
    <fill>
      <patternFill patternType="gray125"/>
    </fill>
    <fill>
      <patternFill patternType="solid">
        <fgColor rgb="FFDDEBF7"/>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thin">
        <color indexed="64"/>
      </top>
      <bottom/>
      <diagonal/>
    </border>
  </borders>
  <cellStyleXfs count="2">
    <xf numFmtId="0" fontId="0" fillId="0" borderId="0"/>
    <xf numFmtId="0" fontId="1" fillId="0" borderId="0" applyNumberFormat="0" applyFill="0" applyBorder="0" applyAlignment="0" applyProtection="0"/>
  </cellStyleXfs>
  <cellXfs count="79">
    <xf numFmtId="0" fontId="0" fillId="0" borderId="0" xfId="0"/>
    <xf numFmtId="0" fontId="2" fillId="0" borderId="0" xfId="0" applyFont="1" applyAlignment="1">
      <alignment horizontal="center"/>
    </xf>
    <xf numFmtId="0" fontId="3" fillId="0" borderId="0" xfId="0" applyFont="1"/>
    <xf numFmtId="0" fontId="4" fillId="2" borderId="1" xfId="0" applyFont="1" applyFill="1" applyBorder="1" applyAlignment="1">
      <alignment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4" xfId="0" applyFont="1" applyFill="1" applyBorder="1" applyAlignment="1">
      <alignment horizontal="center" vertical="center" wrapText="1"/>
    </xf>
    <xf numFmtId="0" fontId="5" fillId="0" borderId="3" xfId="0" applyFont="1" applyBorder="1" applyAlignment="1">
      <alignment vertical="center" wrapText="1"/>
    </xf>
    <xf numFmtId="0" fontId="2" fillId="0" borderId="0" xfId="0" applyFont="1"/>
    <xf numFmtId="0" fontId="4" fillId="2" borderId="2" xfId="0" applyFont="1" applyFill="1" applyBorder="1" applyAlignment="1">
      <alignment vertical="center" wrapText="1"/>
    </xf>
    <xf numFmtId="0" fontId="5" fillId="0" borderId="4" xfId="0" applyFont="1" applyBorder="1" applyAlignment="1">
      <alignment vertical="center" wrapText="1"/>
    </xf>
    <xf numFmtId="0" fontId="3" fillId="0" borderId="0" xfId="0" applyFont="1" applyAlignment="1">
      <alignment horizontal="center"/>
    </xf>
    <xf numFmtId="0" fontId="5"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6" fillId="0" borderId="0" xfId="1" applyFont="1"/>
    <xf numFmtId="0" fontId="2" fillId="0" borderId="0" xfId="0" applyFont="1" applyAlignment="1">
      <alignment horizontal="center"/>
    </xf>
    <xf numFmtId="4" fontId="3" fillId="0" borderId="0" xfId="0" applyNumberFormat="1" applyFont="1"/>
    <xf numFmtId="3" fontId="3" fillId="0" borderId="8" xfId="0" applyNumberFormat="1" applyFont="1" applyBorder="1" applyAlignment="1">
      <alignment horizontal="right" vertical="center" wrapText="1" indent="1"/>
    </xf>
    <xf numFmtId="3" fontId="3" fillId="0" borderId="5" xfId="0" applyNumberFormat="1" applyFont="1" applyBorder="1" applyAlignment="1">
      <alignment horizontal="right" vertical="center" wrapText="1" indent="1"/>
    </xf>
    <xf numFmtId="3" fontId="3" fillId="0" borderId="7" xfId="0" applyNumberFormat="1" applyFont="1" applyBorder="1" applyAlignment="1">
      <alignment horizontal="right" vertical="center" wrapText="1" indent="1"/>
    </xf>
    <xf numFmtId="3" fontId="3" fillId="0" borderId="14" xfId="0" applyNumberFormat="1" applyFont="1" applyBorder="1" applyAlignment="1">
      <alignment horizontal="right" vertical="center" wrapText="1" indent="1"/>
    </xf>
    <xf numFmtId="3" fontId="3" fillId="0" borderId="15" xfId="0" applyNumberFormat="1" applyFont="1" applyBorder="1" applyAlignment="1">
      <alignment horizontal="right" vertical="center" wrapText="1" indent="1"/>
    </xf>
    <xf numFmtId="3" fontId="2" fillId="0" borderId="13" xfId="0" applyNumberFormat="1" applyFont="1" applyBorder="1" applyAlignment="1">
      <alignment horizontal="right" vertical="center" indent="1"/>
    </xf>
    <xf numFmtId="3" fontId="2" fillId="0" borderId="2" xfId="0" applyNumberFormat="1" applyFont="1" applyBorder="1" applyAlignment="1">
      <alignment horizontal="right" vertical="center" indent="1"/>
    </xf>
    <xf numFmtId="3" fontId="2" fillId="0" borderId="16" xfId="0" applyNumberFormat="1" applyFont="1" applyBorder="1" applyAlignment="1">
      <alignment horizontal="right" vertical="center" indent="1"/>
    </xf>
    <xf numFmtId="3" fontId="2" fillId="0" borderId="12" xfId="0" applyNumberFormat="1" applyFont="1" applyBorder="1" applyAlignment="1">
      <alignment horizontal="right" vertical="center" indent="1"/>
    </xf>
    <xf numFmtId="3" fontId="3" fillId="0" borderId="6" xfId="0" applyNumberFormat="1" applyFont="1" applyBorder="1" applyAlignment="1">
      <alignment horizontal="right" vertical="center" wrapText="1" indent="1"/>
    </xf>
    <xf numFmtId="3" fontId="3" fillId="0" borderId="23" xfId="0" applyNumberFormat="1" applyFont="1" applyBorder="1" applyAlignment="1">
      <alignment horizontal="right" vertical="center" wrapText="1" indent="1"/>
    </xf>
    <xf numFmtId="3" fontId="3" fillId="0" borderId="0" xfId="0" applyNumberFormat="1" applyFont="1"/>
    <xf numFmtId="0" fontId="3" fillId="0" borderId="8" xfId="0" applyFont="1" applyBorder="1"/>
    <xf numFmtId="3" fontId="3" fillId="0" borderId="25" xfId="0" applyNumberFormat="1" applyFont="1" applyBorder="1" applyAlignment="1">
      <alignment horizontal="right" vertical="center" indent="1"/>
    </xf>
    <xf numFmtId="0" fontId="4" fillId="2" borderId="0" xfId="0" applyFont="1" applyFill="1" applyBorder="1" applyAlignment="1">
      <alignment vertical="center" wrapText="1"/>
    </xf>
    <xf numFmtId="0" fontId="5" fillId="0" borderId="0" xfId="0" applyFont="1" applyBorder="1" applyAlignment="1">
      <alignment vertical="center" wrapText="1"/>
    </xf>
    <xf numFmtId="0" fontId="3" fillId="0" borderId="25" xfId="0" applyFont="1" applyBorder="1" applyAlignment="1">
      <alignment horizontal="center" vertical="center" wrapText="1"/>
    </xf>
    <xf numFmtId="3" fontId="3" fillId="0" borderId="25" xfId="0" applyNumberFormat="1" applyFont="1" applyBorder="1" applyAlignment="1">
      <alignment horizontal="right" vertical="center" wrapText="1" indent="1"/>
    </xf>
    <xf numFmtId="3" fontId="3" fillId="0" borderId="26" xfId="0" applyNumberFormat="1" applyFont="1" applyBorder="1" applyAlignment="1">
      <alignment horizontal="right" vertical="center" wrapText="1" indent="1"/>
    </xf>
    <xf numFmtId="3" fontId="10" fillId="0" borderId="8" xfId="0" applyNumberFormat="1" applyFont="1" applyBorder="1" applyAlignment="1">
      <alignment horizontal="right" vertical="center" wrapText="1" indent="1"/>
    </xf>
    <xf numFmtId="3" fontId="10" fillId="0" borderId="7" xfId="0" applyNumberFormat="1" applyFont="1" applyBorder="1" applyAlignment="1">
      <alignment horizontal="right" vertical="center" wrapText="1" indent="1"/>
    </xf>
    <xf numFmtId="3" fontId="10" fillId="0" borderId="25" xfId="0" applyNumberFormat="1" applyFont="1" applyBorder="1" applyAlignment="1">
      <alignment horizontal="right" vertical="center" indent="1"/>
    </xf>
    <xf numFmtId="3" fontId="2" fillId="0" borderId="1" xfId="0" applyNumberFormat="1" applyFont="1" applyBorder="1" applyAlignment="1">
      <alignment horizontal="right" vertical="center" indent="1"/>
    </xf>
    <xf numFmtId="0" fontId="2" fillId="0" borderId="0" xfId="0" applyFont="1" applyAlignment="1">
      <alignment horizontal="right"/>
    </xf>
    <xf numFmtId="0" fontId="11" fillId="0" borderId="0" xfId="0" applyFont="1"/>
    <xf numFmtId="0" fontId="11" fillId="0" borderId="0" xfId="0" applyFont="1" applyAlignment="1">
      <alignment horizontal="right"/>
    </xf>
    <xf numFmtId="0" fontId="3" fillId="0" borderId="8" xfId="0" applyFont="1" applyBorder="1" applyAlignment="1">
      <alignment horizontal="left" vertical="center" wrapText="1"/>
    </xf>
    <xf numFmtId="0" fontId="3" fillId="0" borderId="9" xfId="0" applyFont="1" applyBorder="1"/>
    <xf numFmtId="0" fontId="3" fillId="0" borderId="25" xfId="0" applyFont="1" applyBorder="1" applyAlignment="1">
      <alignment horizontal="center"/>
    </xf>
    <xf numFmtId="0" fontId="3" fillId="0" borderId="7" xfId="0" applyFont="1" applyBorder="1" applyAlignment="1">
      <alignment horizontal="center"/>
    </xf>
    <xf numFmtId="3" fontId="2" fillId="0" borderId="27" xfId="0" applyNumberFormat="1" applyFont="1" applyBorder="1" applyAlignment="1">
      <alignment horizontal="right" vertical="center" indent="1"/>
    </xf>
    <xf numFmtId="0" fontId="3" fillId="0" borderId="7" xfId="0" applyFont="1" applyBorder="1" applyAlignment="1">
      <alignment horizontal="left" vertical="center" wrapText="1"/>
    </xf>
    <xf numFmtId="0" fontId="3" fillId="0" borderId="10" xfId="0" applyFont="1" applyBorder="1" applyAlignment="1">
      <alignment horizontal="left" vertical="center" wrapText="1"/>
    </xf>
    <xf numFmtId="3" fontId="10" fillId="0" borderId="9" xfId="0" applyNumberFormat="1" applyFont="1" applyBorder="1" applyAlignment="1">
      <alignment horizontal="right" vertical="center" wrapText="1" indent="1"/>
    </xf>
    <xf numFmtId="3" fontId="10" fillId="0" borderId="10" xfId="0" applyNumberFormat="1" applyFont="1" applyBorder="1" applyAlignment="1">
      <alignment horizontal="right" vertical="center" wrapText="1" indent="1"/>
    </xf>
    <xf numFmtId="3" fontId="9" fillId="0" borderId="11" xfId="0" applyNumberFormat="1" applyFont="1" applyBorder="1" applyAlignment="1">
      <alignment horizontal="right" vertical="center" indent="1"/>
    </xf>
    <xf numFmtId="3" fontId="9" fillId="0" borderId="16" xfId="0" applyNumberFormat="1" applyFont="1" applyBorder="1" applyAlignment="1">
      <alignment horizontal="right" vertical="center" indent="1"/>
    </xf>
    <xf numFmtId="3" fontId="10" fillId="0" borderId="28" xfId="0" applyNumberFormat="1" applyFont="1" applyBorder="1" applyAlignment="1">
      <alignment horizontal="right" vertical="center" indent="1"/>
    </xf>
    <xf numFmtId="3" fontId="3" fillId="0" borderId="10" xfId="0" applyNumberFormat="1" applyFont="1" applyBorder="1" applyAlignment="1">
      <alignment horizontal="right" vertical="center" wrapText="1" indent="1"/>
    </xf>
    <xf numFmtId="3" fontId="3" fillId="0" borderId="28" xfId="0" applyNumberFormat="1" applyFont="1" applyBorder="1" applyAlignment="1">
      <alignment horizontal="right" vertical="center" indent="1"/>
    </xf>
    <xf numFmtId="3" fontId="2" fillId="0" borderId="11" xfId="0" applyNumberFormat="1" applyFont="1" applyBorder="1" applyAlignment="1">
      <alignment horizontal="right" vertical="center" indent="1"/>
    </xf>
    <xf numFmtId="3" fontId="2" fillId="0" borderId="0" xfId="0" applyNumberFormat="1" applyFont="1" applyBorder="1" applyAlignment="1">
      <alignment horizontal="right" vertical="center" indent="1"/>
    </xf>
    <xf numFmtId="0" fontId="11" fillId="0" borderId="0" xfId="0" applyFont="1" applyAlignment="1">
      <alignment horizontal="center"/>
    </xf>
    <xf numFmtId="0" fontId="11" fillId="0" borderId="0" xfId="0" applyFont="1" applyAlignment="1">
      <alignment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7" xfId="0" applyFont="1" applyBorder="1" applyAlignment="1">
      <alignment horizontal="center" vertical="center" wrapText="1"/>
    </xf>
    <xf numFmtId="0" fontId="7" fillId="0" borderId="0" xfId="0" applyFont="1" applyAlignment="1">
      <alignment horizontal="center" wrapText="1"/>
    </xf>
    <xf numFmtId="0" fontId="2" fillId="0" borderId="2" xfId="0" applyFont="1" applyBorder="1" applyAlignment="1">
      <alignment horizontal="right" vertical="center" wrapText="1"/>
    </xf>
    <xf numFmtId="0" fontId="2" fillId="0" borderId="19" xfId="0" applyFont="1" applyBorder="1" applyAlignment="1">
      <alignment horizontal="right" vertical="center" wrapText="1"/>
    </xf>
    <xf numFmtId="0" fontId="2" fillId="0" borderId="0" xfId="0" applyFont="1" applyAlignment="1">
      <alignment horizontal="center"/>
    </xf>
    <xf numFmtId="0" fontId="2" fillId="0" borderId="1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11" fillId="0" borderId="0" xfId="0" applyFont="1" applyAlignment="1">
      <alignment horizontal="righ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itvars.timermanis@varam.gov.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73"/>
  <sheetViews>
    <sheetView tabSelected="1" topLeftCell="B41" zoomScale="80" zoomScaleNormal="80" workbookViewId="0">
      <selection activeCell="J74" sqref="J74:J75"/>
    </sheetView>
  </sheetViews>
  <sheetFormatPr defaultColWidth="9.140625" defaultRowHeight="15" x14ac:dyDescent="0.25"/>
  <cols>
    <col min="1" max="1" width="0" style="2" hidden="1" customWidth="1"/>
    <col min="2" max="2" width="7.7109375" style="2" customWidth="1"/>
    <col min="3" max="3" width="71.28515625" style="2" customWidth="1"/>
    <col min="4" max="4" width="17.7109375" style="2" customWidth="1"/>
    <col min="5" max="5" width="17.7109375" style="12" customWidth="1"/>
    <col min="6" max="13" width="17.7109375" style="2" customWidth="1"/>
    <col min="14" max="16384" width="9.140625" style="2"/>
  </cols>
  <sheetData>
    <row r="1" spans="3:9" ht="13.9" hidden="1" customHeight="1" x14ac:dyDescent="0.25">
      <c r="C1" s="72" t="s">
        <v>37</v>
      </c>
      <c r="D1" s="72"/>
      <c r="E1" s="72"/>
      <c r="F1" s="72"/>
      <c r="G1" s="72"/>
      <c r="H1" s="72"/>
      <c r="I1" s="19"/>
    </row>
    <row r="2" spans="3:9" ht="13.9" hidden="1" customHeight="1" x14ac:dyDescent="0.25"/>
    <row r="3" spans="3:9" ht="26.25" hidden="1" customHeight="1" thickBot="1" x14ac:dyDescent="0.3">
      <c r="C3" s="3" t="s">
        <v>0</v>
      </c>
      <c r="D3" s="10"/>
      <c r="E3" s="4"/>
      <c r="F3" s="10"/>
      <c r="G3" s="10"/>
      <c r="H3" s="10"/>
      <c r="I3" s="35"/>
    </row>
    <row r="4" spans="3:9" ht="15.75" hidden="1" customHeight="1" thickBot="1" x14ac:dyDescent="0.3">
      <c r="C4" s="5" t="s">
        <v>1</v>
      </c>
      <c r="D4" s="6"/>
      <c r="E4" s="7"/>
      <c r="F4" s="6"/>
      <c r="G4" s="6"/>
      <c r="H4" s="6"/>
      <c r="I4" s="35"/>
    </row>
    <row r="5" spans="3:9" ht="14.45" hidden="1" customHeight="1" thickBot="1" x14ac:dyDescent="0.3">
      <c r="C5" s="8" t="s">
        <v>2</v>
      </c>
      <c r="D5" s="11"/>
      <c r="E5" s="13"/>
      <c r="F5" s="11"/>
      <c r="G5" s="11"/>
      <c r="H5" s="11"/>
      <c r="I5" s="36"/>
    </row>
    <row r="6" spans="3:9" ht="14.45" hidden="1" customHeight="1" thickBot="1" x14ac:dyDescent="0.3">
      <c r="C6" s="8" t="s">
        <v>3</v>
      </c>
      <c r="D6" s="11"/>
      <c r="E6" s="13"/>
      <c r="F6" s="11"/>
      <c r="G6" s="11"/>
      <c r="H6" s="11"/>
      <c r="I6" s="36"/>
    </row>
    <row r="7" spans="3:9" ht="14.45" hidden="1" customHeight="1" thickBot="1" x14ac:dyDescent="0.3">
      <c r="C7" s="8" t="s">
        <v>4</v>
      </c>
      <c r="D7" s="11"/>
      <c r="E7" s="13"/>
      <c r="F7" s="11"/>
      <c r="G7" s="11"/>
      <c r="H7" s="11"/>
      <c r="I7" s="36"/>
    </row>
    <row r="8" spans="3:9" ht="14.45" hidden="1" customHeight="1" thickBot="1" x14ac:dyDescent="0.3">
      <c r="C8" s="8" t="s">
        <v>5</v>
      </c>
      <c r="D8" s="11"/>
      <c r="E8" s="13"/>
      <c r="F8" s="11"/>
      <c r="G8" s="11"/>
      <c r="H8" s="11"/>
      <c r="I8" s="36"/>
    </row>
    <row r="9" spans="3:9" ht="14.45" hidden="1" customHeight="1" thickBot="1" x14ac:dyDescent="0.3">
      <c r="C9" s="8" t="s">
        <v>6</v>
      </c>
      <c r="D9" s="11"/>
      <c r="E9" s="13"/>
      <c r="F9" s="11"/>
      <c r="G9" s="11"/>
      <c r="H9" s="11"/>
      <c r="I9" s="36"/>
    </row>
    <row r="10" spans="3:9" ht="14.45" hidden="1" customHeight="1" thickBot="1" x14ac:dyDescent="0.3">
      <c r="C10" s="8" t="s">
        <v>7</v>
      </c>
      <c r="D10" s="11"/>
      <c r="E10" s="13"/>
      <c r="F10" s="11"/>
      <c r="G10" s="11"/>
      <c r="H10" s="11"/>
      <c r="I10" s="36"/>
    </row>
    <row r="11" spans="3:9" ht="14.45" hidden="1" customHeight="1" thickBot="1" x14ac:dyDescent="0.3">
      <c r="C11" s="8" t="s">
        <v>8</v>
      </c>
      <c r="D11" s="11"/>
      <c r="E11" s="13"/>
      <c r="F11" s="11"/>
      <c r="G11" s="11"/>
      <c r="H11" s="11"/>
      <c r="I11" s="36"/>
    </row>
    <row r="12" spans="3:9" ht="14.45" hidden="1" customHeight="1" thickBot="1" x14ac:dyDescent="0.3">
      <c r="C12" s="8" t="s">
        <v>9</v>
      </c>
      <c r="D12" s="11"/>
      <c r="E12" s="13"/>
      <c r="F12" s="11"/>
      <c r="G12" s="11"/>
      <c r="H12" s="11"/>
      <c r="I12" s="36"/>
    </row>
    <row r="13" spans="3:9" ht="14.45" hidden="1" customHeight="1" thickBot="1" x14ac:dyDescent="0.3">
      <c r="C13" s="8" t="s">
        <v>10</v>
      </c>
      <c r="D13" s="11"/>
      <c r="E13" s="13"/>
      <c r="F13" s="11"/>
      <c r="G13" s="11"/>
      <c r="H13" s="11"/>
      <c r="I13" s="36"/>
    </row>
    <row r="14" spans="3:9" ht="14.45" hidden="1" customHeight="1" thickBot="1" x14ac:dyDescent="0.3">
      <c r="C14" s="8" t="s">
        <v>11</v>
      </c>
      <c r="D14" s="11"/>
      <c r="E14" s="13"/>
      <c r="F14" s="11"/>
      <c r="G14" s="11"/>
      <c r="H14" s="11"/>
      <c r="I14" s="36"/>
    </row>
    <row r="15" spans="3:9" ht="14.45" hidden="1" customHeight="1" thickBot="1" x14ac:dyDescent="0.3">
      <c r="C15" s="8" t="s">
        <v>12</v>
      </c>
      <c r="D15" s="11"/>
      <c r="E15" s="13"/>
      <c r="F15" s="11"/>
      <c r="G15" s="11"/>
      <c r="H15" s="11"/>
      <c r="I15" s="36"/>
    </row>
    <row r="16" spans="3:9" ht="14.45" hidden="1" customHeight="1" thickBot="1" x14ac:dyDescent="0.3">
      <c r="C16" s="8" t="s">
        <v>13</v>
      </c>
      <c r="D16" s="11"/>
      <c r="E16" s="13"/>
      <c r="F16" s="11"/>
      <c r="G16" s="11"/>
      <c r="H16" s="11"/>
      <c r="I16" s="36"/>
    </row>
    <row r="17" spans="3:9" ht="14.45" hidden="1" customHeight="1" thickBot="1" x14ac:dyDescent="0.3">
      <c r="C17" s="8" t="s">
        <v>14</v>
      </c>
      <c r="D17" s="11"/>
      <c r="E17" s="13"/>
      <c r="F17" s="11"/>
      <c r="G17" s="11"/>
      <c r="H17" s="11"/>
      <c r="I17" s="36"/>
    </row>
    <row r="18" spans="3:9" ht="14.45" hidden="1" customHeight="1" thickBot="1" x14ac:dyDescent="0.3">
      <c r="C18" s="8" t="s">
        <v>15</v>
      </c>
      <c r="D18" s="11"/>
      <c r="E18" s="13"/>
      <c r="F18" s="11"/>
      <c r="G18" s="11"/>
      <c r="H18" s="11"/>
      <c r="I18" s="36"/>
    </row>
    <row r="19" spans="3:9" ht="14.45" hidden="1" customHeight="1" thickBot="1" x14ac:dyDescent="0.3">
      <c r="C19" s="8" t="s">
        <v>16</v>
      </c>
      <c r="D19" s="11"/>
      <c r="E19" s="13"/>
      <c r="F19" s="11"/>
      <c r="G19" s="11"/>
      <c r="H19" s="11"/>
      <c r="I19" s="36"/>
    </row>
    <row r="20" spans="3:9" ht="14.45" hidden="1" customHeight="1" thickBot="1" x14ac:dyDescent="0.3">
      <c r="C20" s="8" t="s">
        <v>17</v>
      </c>
      <c r="D20" s="11"/>
      <c r="E20" s="13"/>
      <c r="F20" s="11"/>
      <c r="G20" s="11"/>
      <c r="H20" s="11"/>
      <c r="I20" s="36"/>
    </row>
    <row r="21" spans="3:9" ht="14.45" hidden="1" customHeight="1" thickBot="1" x14ac:dyDescent="0.3">
      <c r="C21" s="8" t="s">
        <v>18</v>
      </c>
      <c r="D21" s="11"/>
      <c r="E21" s="13"/>
      <c r="F21" s="11"/>
      <c r="G21" s="11"/>
      <c r="H21" s="11"/>
      <c r="I21" s="36"/>
    </row>
    <row r="22" spans="3:9" ht="14.45" hidden="1" customHeight="1" thickBot="1" x14ac:dyDescent="0.3">
      <c r="C22" s="8" t="s">
        <v>19</v>
      </c>
      <c r="D22" s="11"/>
      <c r="E22" s="13"/>
      <c r="F22" s="11"/>
      <c r="G22" s="11"/>
      <c r="H22" s="11"/>
      <c r="I22" s="36"/>
    </row>
    <row r="23" spans="3:9" ht="14.45" hidden="1" customHeight="1" thickBot="1" x14ac:dyDescent="0.3">
      <c r="C23" s="8" t="s">
        <v>20</v>
      </c>
      <c r="D23" s="11"/>
      <c r="E23" s="13"/>
      <c r="F23" s="11"/>
      <c r="G23" s="11"/>
      <c r="H23" s="11"/>
      <c r="I23" s="36"/>
    </row>
    <row r="24" spans="3:9" ht="14.45" hidden="1" customHeight="1" thickBot="1" x14ac:dyDescent="0.3">
      <c r="C24" s="8" t="s">
        <v>21</v>
      </c>
      <c r="D24" s="11"/>
      <c r="E24" s="13"/>
      <c r="F24" s="11"/>
      <c r="G24" s="11"/>
      <c r="H24" s="11"/>
      <c r="I24" s="36"/>
    </row>
    <row r="25" spans="3:9" ht="14.45" hidden="1" customHeight="1" thickBot="1" x14ac:dyDescent="0.3">
      <c r="C25" s="8" t="s">
        <v>22</v>
      </c>
      <c r="D25" s="11"/>
      <c r="E25" s="13"/>
      <c r="F25" s="11"/>
      <c r="G25" s="11"/>
      <c r="H25" s="11"/>
      <c r="I25" s="36"/>
    </row>
    <row r="26" spans="3:9" ht="14.45" hidden="1" customHeight="1" thickBot="1" x14ac:dyDescent="0.3">
      <c r="C26" s="8" t="s">
        <v>23</v>
      </c>
      <c r="D26" s="11"/>
      <c r="E26" s="13"/>
      <c r="F26" s="11"/>
      <c r="G26" s="11"/>
      <c r="H26" s="11"/>
      <c r="I26" s="36"/>
    </row>
    <row r="27" spans="3:9" ht="14.45" hidden="1" customHeight="1" thickBot="1" x14ac:dyDescent="0.3">
      <c r="C27" s="8" t="s">
        <v>24</v>
      </c>
      <c r="D27" s="11"/>
      <c r="E27" s="13"/>
      <c r="F27" s="11"/>
      <c r="G27" s="11"/>
      <c r="H27" s="11"/>
      <c r="I27" s="36"/>
    </row>
    <row r="28" spans="3:9" ht="14.45" hidden="1" customHeight="1" thickBot="1" x14ac:dyDescent="0.3">
      <c r="C28" s="8" t="s">
        <v>25</v>
      </c>
      <c r="D28" s="11"/>
      <c r="E28" s="13"/>
      <c r="F28" s="11"/>
      <c r="G28" s="11"/>
      <c r="H28" s="11"/>
      <c r="I28" s="36"/>
    </row>
    <row r="29" spans="3:9" ht="14.45" hidden="1" customHeight="1" thickBot="1" x14ac:dyDescent="0.3">
      <c r="C29" s="8" t="s">
        <v>26</v>
      </c>
      <c r="D29" s="11"/>
      <c r="E29" s="13"/>
      <c r="F29" s="11"/>
      <c r="G29" s="11"/>
      <c r="H29" s="11"/>
      <c r="I29" s="36"/>
    </row>
    <row r="30" spans="3:9" ht="14.45" hidden="1" customHeight="1" thickBot="1" x14ac:dyDescent="0.3">
      <c r="C30" s="8" t="s">
        <v>27</v>
      </c>
      <c r="D30" s="11"/>
      <c r="E30" s="13"/>
      <c r="F30" s="11"/>
      <c r="G30" s="11"/>
      <c r="H30" s="11"/>
      <c r="I30" s="36"/>
    </row>
    <row r="31" spans="3:9" ht="14.45" hidden="1" customHeight="1" thickBot="1" x14ac:dyDescent="0.3">
      <c r="C31" s="8" t="s">
        <v>28</v>
      </c>
      <c r="D31" s="11"/>
      <c r="E31" s="13"/>
      <c r="F31" s="11"/>
      <c r="G31" s="11"/>
      <c r="H31" s="11"/>
      <c r="I31" s="36"/>
    </row>
    <row r="32" spans="3:9" ht="14.45" hidden="1" customHeight="1" thickBot="1" x14ac:dyDescent="0.3">
      <c r="C32" s="8" t="s">
        <v>29</v>
      </c>
      <c r="D32" s="11"/>
      <c r="E32" s="13"/>
      <c r="F32" s="11"/>
      <c r="G32" s="11"/>
      <c r="H32" s="11"/>
      <c r="I32" s="36"/>
    </row>
    <row r="33" spans="2:13" ht="14.45" hidden="1" customHeight="1" thickBot="1" x14ac:dyDescent="0.3">
      <c r="C33" s="8" t="s">
        <v>30</v>
      </c>
      <c r="D33" s="11"/>
      <c r="E33" s="13"/>
      <c r="F33" s="11"/>
      <c r="G33" s="11"/>
      <c r="H33" s="11"/>
      <c r="I33" s="36"/>
    </row>
    <row r="34" spans="2:13" ht="14.45" hidden="1" customHeight="1" thickBot="1" x14ac:dyDescent="0.3">
      <c r="C34" s="8" t="s">
        <v>31</v>
      </c>
      <c r="D34" s="11"/>
      <c r="E34" s="13"/>
      <c r="F34" s="11"/>
      <c r="G34" s="11"/>
      <c r="H34" s="11"/>
      <c r="I34" s="36"/>
    </row>
    <row r="35" spans="2:13" ht="14.45" hidden="1" customHeight="1" thickBot="1" x14ac:dyDescent="0.3">
      <c r="C35" s="8" t="s">
        <v>32</v>
      </c>
      <c r="D35" s="11"/>
      <c r="E35" s="13"/>
      <c r="F35" s="11"/>
      <c r="G35" s="11"/>
      <c r="H35" s="11"/>
      <c r="I35" s="36"/>
    </row>
    <row r="36" spans="2:13" ht="14.45" hidden="1" customHeight="1" thickBot="1" x14ac:dyDescent="0.3">
      <c r="C36" s="5" t="s">
        <v>33</v>
      </c>
      <c r="D36" s="6"/>
      <c r="E36" s="7"/>
      <c r="F36" s="6"/>
      <c r="G36" s="6"/>
      <c r="H36" s="6"/>
      <c r="I36" s="35"/>
    </row>
    <row r="37" spans="2:13" ht="14.45" hidden="1" customHeight="1" thickBot="1" x14ac:dyDescent="0.3">
      <c r="C37" s="5" t="s">
        <v>35</v>
      </c>
      <c r="D37" s="6"/>
      <c r="E37" s="7"/>
      <c r="F37" s="6"/>
      <c r="G37" s="6"/>
      <c r="H37" s="6"/>
      <c r="I37" s="35"/>
    </row>
    <row r="38" spans="2:13" ht="14.45" hidden="1" customHeight="1" thickBot="1" x14ac:dyDescent="0.3">
      <c r="C38" s="5" t="s">
        <v>36</v>
      </c>
      <c r="D38" s="6"/>
      <c r="E38" s="7"/>
      <c r="F38" s="6"/>
      <c r="G38" s="6"/>
      <c r="H38" s="6"/>
      <c r="I38" s="35"/>
    </row>
    <row r="39" spans="2:13" ht="13.9" hidden="1" customHeight="1" x14ac:dyDescent="0.25"/>
    <row r="40" spans="2:13" ht="13.9" hidden="1" customHeight="1" x14ac:dyDescent="0.25"/>
    <row r="41" spans="2:13" ht="67.900000000000006" customHeight="1" x14ac:dyDescent="0.25">
      <c r="C41" s="64"/>
      <c r="D41" s="64"/>
      <c r="E41" s="78" t="s">
        <v>87</v>
      </c>
      <c r="F41" s="78"/>
      <c r="G41" s="78"/>
      <c r="H41" s="78"/>
      <c r="I41" s="78"/>
      <c r="J41" s="78"/>
      <c r="K41" s="78"/>
      <c r="L41" s="78"/>
      <c r="M41" s="78"/>
    </row>
    <row r="42" spans="2:13" ht="29.25" customHeight="1" x14ac:dyDescent="0.3">
      <c r="B42" s="69" t="s">
        <v>72</v>
      </c>
      <c r="C42" s="69"/>
      <c r="D42" s="69"/>
      <c r="E42" s="69"/>
      <c r="F42" s="69"/>
      <c r="G42" s="69"/>
      <c r="H42" s="69"/>
      <c r="I42" s="69"/>
      <c r="J42" s="69"/>
      <c r="K42" s="69"/>
      <c r="L42" s="69"/>
      <c r="M42" s="69"/>
    </row>
    <row r="43" spans="2:13" ht="13.9" x14ac:dyDescent="0.25">
      <c r="C43" s="9"/>
      <c r="D43" s="9"/>
      <c r="E43" s="1"/>
      <c r="F43" s="9"/>
      <c r="G43" s="9"/>
      <c r="H43" s="9"/>
      <c r="I43" s="9"/>
    </row>
    <row r="44" spans="2:13" x14ac:dyDescent="0.25">
      <c r="B44" s="2" t="s">
        <v>75</v>
      </c>
      <c r="C44" s="9"/>
      <c r="D44" s="9"/>
      <c r="E44" s="1"/>
      <c r="F44" s="9"/>
      <c r="G44" s="9"/>
      <c r="H44" s="9"/>
      <c r="I44" s="9"/>
    </row>
    <row r="45" spans="2:13" ht="14.45" thickBot="1" x14ac:dyDescent="0.3"/>
    <row r="46" spans="2:13" ht="66.599999999999994" customHeight="1" x14ac:dyDescent="0.25">
      <c r="B46" s="73" t="s">
        <v>67</v>
      </c>
      <c r="C46" s="67"/>
      <c r="D46" s="65" t="s">
        <v>70</v>
      </c>
      <c r="E46" s="75"/>
      <c r="F46" s="76" t="s">
        <v>78</v>
      </c>
      <c r="G46" s="77"/>
      <c r="H46" s="73" t="s">
        <v>71</v>
      </c>
      <c r="I46" s="67" t="s">
        <v>83</v>
      </c>
      <c r="J46" s="65" t="s">
        <v>80</v>
      </c>
      <c r="K46" s="67" t="s">
        <v>81</v>
      </c>
      <c r="L46" s="65" t="s">
        <v>79</v>
      </c>
      <c r="M46" s="67" t="s">
        <v>82</v>
      </c>
    </row>
    <row r="47" spans="2:13" ht="43.15" customHeight="1" x14ac:dyDescent="0.25">
      <c r="B47" s="74"/>
      <c r="C47" s="68"/>
      <c r="D47" s="37" t="s">
        <v>69</v>
      </c>
      <c r="E47" s="14" t="s">
        <v>68</v>
      </c>
      <c r="F47" s="16" t="s">
        <v>74</v>
      </c>
      <c r="G47" s="15" t="s">
        <v>68</v>
      </c>
      <c r="H47" s="74"/>
      <c r="I47" s="68"/>
      <c r="J47" s="66"/>
      <c r="K47" s="68"/>
      <c r="L47" s="66"/>
      <c r="M47" s="68"/>
    </row>
    <row r="48" spans="2:13" ht="18" customHeight="1" x14ac:dyDescent="0.25">
      <c r="B48" s="16">
        <v>1</v>
      </c>
      <c r="C48" s="17">
        <v>2</v>
      </c>
      <c r="D48" s="37">
        <v>3</v>
      </c>
      <c r="E48" s="14">
        <v>4</v>
      </c>
      <c r="F48" s="16">
        <v>6</v>
      </c>
      <c r="G48" s="15">
        <v>7</v>
      </c>
      <c r="H48" s="16">
        <v>8</v>
      </c>
      <c r="I48" s="17">
        <v>9</v>
      </c>
      <c r="J48" s="49">
        <v>10</v>
      </c>
      <c r="K48" s="50">
        <v>11</v>
      </c>
      <c r="L48" s="49">
        <v>12</v>
      </c>
      <c r="M48" s="50">
        <v>13</v>
      </c>
    </row>
    <row r="49" spans="2:13" ht="34.15" customHeight="1" x14ac:dyDescent="0.25">
      <c r="B49" s="47" t="s">
        <v>39</v>
      </c>
      <c r="C49" s="52" t="s">
        <v>40</v>
      </c>
      <c r="D49" s="38">
        <v>139640840</v>
      </c>
      <c r="E49" s="22">
        <v>118694714</v>
      </c>
      <c r="F49" s="21">
        <v>103370000</v>
      </c>
      <c r="G49" s="30">
        <v>87864500.019999996</v>
      </c>
      <c r="H49" s="40">
        <v>185140.3</v>
      </c>
      <c r="I49" s="41">
        <v>185140.3</v>
      </c>
      <c r="J49" s="42">
        <v>0</v>
      </c>
      <c r="K49" s="23">
        <f>H49+J49</f>
        <v>185140.3</v>
      </c>
      <c r="L49" s="34">
        <v>0</v>
      </c>
      <c r="M49" s="23">
        <f>H49+L49</f>
        <v>185140.3</v>
      </c>
    </row>
    <row r="50" spans="2:13" ht="43.9" customHeight="1" x14ac:dyDescent="0.25">
      <c r="B50" s="47" t="s">
        <v>38</v>
      </c>
      <c r="C50" s="52" t="s">
        <v>41</v>
      </c>
      <c r="D50" s="38">
        <v>75552111</v>
      </c>
      <c r="E50" s="22">
        <v>64219292</v>
      </c>
      <c r="F50" s="21">
        <v>73082544.680000007</v>
      </c>
      <c r="G50" s="30">
        <v>52403244.750000015</v>
      </c>
      <c r="H50" s="40">
        <v>4450062.5999999987</v>
      </c>
      <c r="I50" s="41">
        <f>G50/85*15*0.25</f>
        <v>2311907.8566176482</v>
      </c>
      <c r="J50" s="42">
        <f t="shared" ref="J50:J64" si="0">(E50-G50)*H50/G50</f>
        <v>1003414.0099131505</v>
      </c>
      <c r="K50" s="23">
        <f t="shared" ref="K50:K64" si="1">H50+J50</f>
        <v>5453476.6099131489</v>
      </c>
      <c r="L50" s="34">
        <f>(E50-G50)/85*15*0.25</f>
        <v>521296.20220588177</v>
      </c>
      <c r="M50" s="23">
        <f t="shared" ref="M50:M64" si="2">H50+L50</f>
        <v>4971358.8022058802</v>
      </c>
    </row>
    <row r="51" spans="2:13" ht="34.15" customHeight="1" x14ac:dyDescent="0.25">
      <c r="B51" s="47" t="s">
        <v>42</v>
      </c>
      <c r="C51" s="52" t="s">
        <v>54</v>
      </c>
      <c r="D51" s="38">
        <v>55289876</v>
      </c>
      <c r="E51" s="22">
        <v>46996394</v>
      </c>
      <c r="F51" s="21">
        <v>62099467.849999994</v>
      </c>
      <c r="G51" s="30">
        <v>39403418.499999993</v>
      </c>
      <c r="H51" s="40">
        <v>4605996.3899999987</v>
      </c>
      <c r="I51" s="41">
        <f t="shared" ref="I51:I62" si="3">G51/85*15*0.25</f>
        <v>1738386.1102941174</v>
      </c>
      <c r="J51" s="42">
        <f t="shared" si="0"/>
        <v>887568.11144085065</v>
      </c>
      <c r="K51" s="23">
        <f t="shared" si="1"/>
        <v>5493564.5014408492</v>
      </c>
      <c r="L51" s="34">
        <f t="shared" ref="L51:L64" si="4">(E51-G51)/85*15*0.25</f>
        <v>334984.21323529445</v>
      </c>
      <c r="M51" s="23">
        <f t="shared" si="2"/>
        <v>4940980.6032352932</v>
      </c>
    </row>
    <row r="52" spans="2:13" ht="34.15" customHeight="1" x14ac:dyDescent="0.25">
      <c r="B52" s="47" t="s">
        <v>43</v>
      </c>
      <c r="C52" s="52" t="s">
        <v>55</v>
      </c>
      <c r="D52" s="38">
        <v>112941177</v>
      </c>
      <c r="E52" s="22">
        <v>96000000</v>
      </c>
      <c r="F52" s="21">
        <v>127988235.30000001</v>
      </c>
      <c r="G52" s="30">
        <v>90060389.819999993</v>
      </c>
      <c r="H52" s="40">
        <v>1261764.71</v>
      </c>
      <c r="I52" s="41">
        <v>1261764.71</v>
      </c>
      <c r="J52" s="42">
        <f t="shared" si="0"/>
        <v>83215.168524803055</v>
      </c>
      <c r="K52" s="23">
        <f t="shared" si="1"/>
        <v>1344979.8785248031</v>
      </c>
      <c r="L52" s="34">
        <f t="shared" si="4"/>
        <v>262041.62558823562</v>
      </c>
      <c r="M52" s="23">
        <f t="shared" si="2"/>
        <v>1523806.3355882356</v>
      </c>
    </row>
    <row r="53" spans="2:13" ht="34.15" customHeight="1" x14ac:dyDescent="0.25">
      <c r="B53" s="47" t="s">
        <v>44</v>
      </c>
      <c r="C53" s="52" t="s">
        <v>56</v>
      </c>
      <c r="D53" s="38">
        <v>14725609</v>
      </c>
      <c r="E53" s="22">
        <v>12516768</v>
      </c>
      <c r="F53" s="21">
        <v>16032371.050000001</v>
      </c>
      <c r="G53" s="30">
        <v>11742396.99</v>
      </c>
      <c r="H53" s="40">
        <v>128752.5</v>
      </c>
      <c r="I53" s="41">
        <v>128752.5</v>
      </c>
      <c r="J53" s="42">
        <f t="shared" si="0"/>
        <v>8490.7880009450255</v>
      </c>
      <c r="K53" s="23">
        <f t="shared" si="1"/>
        <v>137243.28800094503</v>
      </c>
      <c r="L53" s="34">
        <f t="shared" si="4"/>
        <v>34163.426911764698</v>
      </c>
      <c r="M53" s="23">
        <f t="shared" si="2"/>
        <v>162915.92691176469</v>
      </c>
    </row>
    <row r="54" spans="2:13" ht="34.15" customHeight="1" x14ac:dyDescent="0.25">
      <c r="B54" s="47" t="s">
        <v>45</v>
      </c>
      <c r="C54" s="52" t="s">
        <v>57</v>
      </c>
      <c r="D54" s="38">
        <v>33979330</v>
      </c>
      <c r="E54" s="22">
        <v>28882430</v>
      </c>
      <c r="F54" s="21">
        <v>30635728.530000001</v>
      </c>
      <c r="G54" s="30">
        <v>24316728.59</v>
      </c>
      <c r="H54" s="40">
        <v>1242079.8899999999</v>
      </c>
      <c r="I54" s="41">
        <f t="shared" si="3"/>
        <v>1072796.8495588235</v>
      </c>
      <c r="J54" s="42">
        <f t="shared" si="0"/>
        <v>233212.53449519398</v>
      </c>
      <c r="K54" s="23">
        <f t="shared" si="1"/>
        <v>1475292.4244951939</v>
      </c>
      <c r="L54" s="34">
        <f t="shared" si="4"/>
        <v>201428.00338235297</v>
      </c>
      <c r="M54" s="23">
        <f t="shared" si="2"/>
        <v>1443507.8933823528</v>
      </c>
    </row>
    <row r="55" spans="2:13" ht="34.15" customHeight="1" x14ac:dyDescent="0.25">
      <c r="B55" s="47" t="s">
        <v>46</v>
      </c>
      <c r="C55" s="52" t="s">
        <v>58</v>
      </c>
      <c r="D55" s="38">
        <v>4000000</v>
      </c>
      <c r="E55" s="22">
        <v>3400000</v>
      </c>
      <c r="F55" s="21">
        <v>4148610.29</v>
      </c>
      <c r="G55" s="30">
        <v>3358317.87</v>
      </c>
      <c r="H55" s="40">
        <v>184980.24</v>
      </c>
      <c r="I55" s="41">
        <f t="shared" si="3"/>
        <v>148161.08250000002</v>
      </c>
      <c r="J55" s="42">
        <f t="shared" si="0"/>
        <v>2295.902505235807</v>
      </c>
      <c r="K55" s="23">
        <f t="shared" si="1"/>
        <v>187276.1425052358</v>
      </c>
      <c r="L55" s="34">
        <f t="shared" si="4"/>
        <v>1838.917499999995</v>
      </c>
      <c r="M55" s="23">
        <f t="shared" si="2"/>
        <v>186819.15749999997</v>
      </c>
    </row>
    <row r="56" spans="2:13" ht="34.15" customHeight="1" x14ac:dyDescent="0.25">
      <c r="B56" s="47" t="s">
        <v>47</v>
      </c>
      <c r="C56" s="52" t="s">
        <v>59</v>
      </c>
      <c r="D56" s="38">
        <v>99107036</v>
      </c>
      <c r="E56" s="22">
        <v>84240980</v>
      </c>
      <c r="F56" s="21">
        <v>57521893.230000004</v>
      </c>
      <c r="G56" s="30">
        <v>38407393.869999997</v>
      </c>
      <c r="H56" s="40">
        <v>3740004.4100000006</v>
      </c>
      <c r="I56" s="41">
        <f t="shared" si="3"/>
        <v>1694443.8472058822</v>
      </c>
      <c r="J56" s="42">
        <f t="shared" si="0"/>
        <v>4463146.2064966941</v>
      </c>
      <c r="K56" s="23">
        <f t="shared" si="1"/>
        <v>8203150.6164966952</v>
      </c>
      <c r="L56" s="34">
        <f t="shared" si="4"/>
        <v>2022069.9763235296</v>
      </c>
      <c r="M56" s="23">
        <f t="shared" si="2"/>
        <v>5762074.3863235302</v>
      </c>
    </row>
    <row r="57" spans="2:13" ht="34.15" customHeight="1" x14ac:dyDescent="0.25">
      <c r="B57" s="47" t="s">
        <v>48</v>
      </c>
      <c r="C57" s="52" t="s">
        <v>60</v>
      </c>
      <c r="D57" s="38">
        <v>278659448</v>
      </c>
      <c r="E57" s="22">
        <v>236524372</v>
      </c>
      <c r="F57" s="21">
        <v>239619378.83999997</v>
      </c>
      <c r="G57" s="30">
        <v>161490714.72000003</v>
      </c>
      <c r="H57" s="40">
        <v>14537798.700000001</v>
      </c>
      <c r="I57" s="41">
        <f t="shared" si="3"/>
        <v>7124590.3552941196</v>
      </c>
      <c r="J57" s="42">
        <f t="shared" si="0"/>
        <v>6754717.8000465846</v>
      </c>
      <c r="K57" s="23">
        <f t="shared" si="1"/>
        <v>21292516.500046585</v>
      </c>
      <c r="L57" s="34">
        <f t="shared" si="4"/>
        <v>3310308.4094117633</v>
      </c>
      <c r="M57" s="23">
        <f t="shared" si="2"/>
        <v>17848107.109411765</v>
      </c>
    </row>
    <row r="58" spans="2:13" ht="34.15" customHeight="1" x14ac:dyDescent="0.25">
      <c r="B58" s="47" t="s">
        <v>49</v>
      </c>
      <c r="C58" s="52" t="s">
        <v>61</v>
      </c>
      <c r="D58" s="38">
        <v>88364076</v>
      </c>
      <c r="E58" s="22">
        <v>75109464</v>
      </c>
      <c r="F58" s="21">
        <v>62450175.390000001</v>
      </c>
      <c r="G58" s="30">
        <v>53082648.289999999</v>
      </c>
      <c r="H58" s="40">
        <v>1873505.25</v>
      </c>
      <c r="I58" s="41">
        <v>1873505.25</v>
      </c>
      <c r="J58" s="42">
        <f t="shared" si="0"/>
        <v>777417.03179571102</v>
      </c>
      <c r="K58" s="23">
        <f t="shared" si="1"/>
        <v>2650922.2817957113</v>
      </c>
      <c r="L58" s="34">
        <f t="shared" si="4"/>
        <v>971771.28132352943</v>
      </c>
      <c r="M58" s="23">
        <f t="shared" si="2"/>
        <v>2845276.5313235293</v>
      </c>
    </row>
    <row r="59" spans="2:13" ht="34.15" customHeight="1" x14ac:dyDescent="0.25">
      <c r="B59" s="47" t="s">
        <v>76</v>
      </c>
      <c r="C59" s="52" t="s">
        <v>77</v>
      </c>
      <c r="D59" s="38">
        <v>8345106</v>
      </c>
      <c r="E59" s="22">
        <v>6654498</v>
      </c>
      <c r="F59" s="21">
        <v>15443336.779999999</v>
      </c>
      <c r="G59" s="30">
        <v>6654498</v>
      </c>
      <c r="H59" s="40">
        <v>741761.96</v>
      </c>
      <c r="I59" s="41">
        <f t="shared" si="3"/>
        <v>293580.79411764705</v>
      </c>
      <c r="J59" s="42">
        <f t="shared" si="0"/>
        <v>0</v>
      </c>
      <c r="K59" s="23">
        <f t="shared" si="1"/>
        <v>741761.96</v>
      </c>
      <c r="L59" s="34">
        <f t="shared" si="4"/>
        <v>0</v>
      </c>
      <c r="M59" s="23">
        <f t="shared" si="2"/>
        <v>741761.96</v>
      </c>
    </row>
    <row r="60" spans="2:13" ht="34.15" customHeight="1" x14ac:dyDescent="0.25">
      <c r="B60" s="47" t="s">
        <v>50</v>
      </c>
      <c r="C60" s="52" t="s">
        <v>62</v>
      </c>
      <c r="D60" s="38">
        <v>28235295</v>
      </c>
      <c r="E60" s="22">
        <v>24000000</v>
      </c>
      <c r="F60" s="21">
        <v>28235295</v>
      </c>
      <c r="G60" s="30">
        <v>22515199</v>
      </c>
      <c r="H60" s="40">
        <v>847058.85</v>
      </c>
      <c r="I60" s="41">
        <v>847058.85</v>
      </c>
      <c r="J60" s="42">
        <f t="shared" si="0"/>
        <v>55860.65784001509</v>
      </c>
      <c r="K60" s="23">
        <f t="shared" si="1"/>
        <v>902919.50784001511</v>
      </c>
      <c r="L60" s="34">
        <f t="shared" si="4"/>
        <v>65505.926470588238</v>
      </c>
      <c r="M60" s="23">
        <f t="shared" si="2"/>
        <v>912564.77647058817</v>
      </c>
    </row>
    <row r="61" spans="2:13" ht="34.15" customHeight="1" x14ac:dyDescent="0.25">
      <c r="B61" s="47" t="s">
        <v>51</v>
      </c>
      <c r="C61" s="52" t="s">
        <v>63</v>
      </c>
      <c r="D61" s="38">
        <v>52843452</v>
      </c>
      <c r="E61" s="22">
        <v>44916932</v>
      </c>
      <c r="F61" s="21">
        <v>55099027.769999996</v>
      </c>
      <c r="G61" s="30">
        <v>39426865</v>
      </c>
      <c r="H61" s="40">
        <v>3071316.3500000006</v>
      </c>
      <c r="I61" s="41">
        <f t="shared" si="3"/>
        <v>1739420.5147058824</v>
      </c>
      <c r="J61" s="42">
        <f t="shared" si="0"/>
        <v>427671.14604966569</v>
      </c>
      <c r="K61" s="23">
        <f t="shared" si="1"/>
        <v>3498987.4960496663</v>
      </c>
      <c r="L61" s="34">
        <f t="shared" si="4"/>
        <v>242208.83823529413</v>
      </c>
      <c r="M61" s="23">
        <f t="shared" si="2"/>
        <v>3313525.1882352945</v>
      </c>
    </row>
    <row r="62" spans="2:13" ht="34.15" customHeight="1" x14ac:dyDescent="0.25">
      <c r="B62" s="47" t="s">
        <v>34</v>
      </c>
      <c r="C62" s="52" t="s">
        <v>64</v>
      </c>
      <c r="D62" s="38">
        <v>168190881</v>
      </c>
      <c r="E62" s="22">
        <v>142962247</v>
      </c>
      <c r="F62" s="21">
        <v>223758423.26000005</v>
      </c>
      <c r="G62" s="30">
        <v>127631489.97999999</v>
      </c>
      <c r="H62" s="40">
        <v>20614115.299999997</v>
      </c>
      <c r="I62" s="41">
        <f t="shared" si="3"/>
        <v>5630801.0285294112</v>
      </c>
      <c r="J62" s="42">
        <f t="shared" si="0"/>
        <v>2476113.0101676853</v>
      </c>
      <c r="K62" s="23">
        <f t="shared" si="1"/>
        <v>23090228.310167681</v>
      </c>
      <c r="L62" s="34">
        <f t="shared" si="4"/>
        <v>676356.9273529416</v>
      </c>
      <c r="M62" s="23">
        <f t="shared" si="2"/>
        <v>21290472.22735294</v>
      </c>
    </row>
    <row r="63" spans="2:13" ht="34.15" customHeight="1" x14ac:dyDescent="0.25">
      <c r="B63" s="33" t="s">
        <v>52</v>
      </c>
      <c r="C63" s="52" t="s">
        <v>65</v>
      </c>
      <c r="D63" s="38">
        <v>104224880</v>
      </c>
      <c r="E63" s="22">
        <v>88591148</v>
      </c>
      <c r="F63" s="21">
        <v>98064522.870000005</v>
      </c>
      <c r="G63" s="30">
        <v>83035591.260000005</v>
      </c>
      <c r="H63" s="40">
        <v>304942.59000000003</v>
      </c>
      <c r="I63" s="41">
        <v>304942.59000000003</v>
      </c>
      <c r="J63" s="42">
        <f t="shared" si="0"/>
        <v>20402.406190893849</v>
      </c>
      <c r="K63" s="23">
        <f t="shared" si="1"/>
        <v>325344.99619089387</v>
      </c>
      <c r="L63" s="34">
        <f t="shared" si="4"/>
        <v>245098.091470588</v>
      </c>
      <c r="M63" s="23">
        <f t="shared" si="2"/>
        <v>550040.68147058808</v>
      </c>
    </row>
    <row r="64" spans="2:13" ht="34.15" customHeight="1" thickBot="1" x14ac:dyDescent="0.3">
      <c r="B64" s="48" t="s">
        <v>53</v>
      </c>
      <c r="C64" s="53" t="s">
        <v>66</v>
      </c>
      <c r="D64" s="39">
        <v>44441978</v>
      </c>
      <c r="E64" s="25">
        <v>37775681</v>
      </c>
      <c r="F64" s="24">
        <v>14032804.820000002</v>
      </c>
      <c r="G64" s="31">
        <v>9313089.6100000013</v>
      </c>
      <c r="H64" s="54">
        <v>400257.72</v>
      </c>
      <c r="I64" s="55">
        <v>400257.72</v>
      </c>
      <c r="J64" s="58">
        <f t="shared" si="0"/>
        <v>1223264.5032020719</v>
      </c>
      <c r="K64" s="59">
        <f t="shared" si="1"/>
        <v>1623522.2232020719</v>
      </c>
      <c r="L64" s="60">
        <f t="shared" si="4"/>
        <v>1255702.5613235293</v>
      </c>
      <c r="M64" s="59">
        <f t="shared" si="2"/>
        <v>1655960.2813235293</v>
      </c>
    </row>
    <row r="65" spans="2:13" ht="30" customHeight="1" thickBot="1" x14ac:dyDescent="0.3">
      <c r="B65" s="70" t="s">
        <v>73</v>
      </c>
      <c r="C65" s="71"/>
      <c r="D65" s="51">
        <f>SUM(D49:D64)</f>
        <v>1308541095</v>
      </c>
      <c r="E65" s="26">
        <f t="shared" ref="E65:M65" si="5">SUM(E49:E64)</f>
        <v>1111484920</v>
      </c>
      <c r="F65" s="27">
        <f t="shared" si="5"/>
        <v>1211581815.6600001</v>
      </c>
      <c r="G65" s="28">
        <f t="shared" si="5"/>
        <v>850706486.2700001</v>
      </c>
      <c r="H65" s="56">
        <f t="shared" si="5"/>
        <v>58189537.759999998</v>
      </c>
      <c r="I65" s="57">
        <f t="shared" si="5"/>
        <v>26755510.358823534</v>
      </c>
      <c r="J65" s="56">
        <f t="shared" si="5"/>
        <v>18416789.276669502</v>
      </c>
      <c r="K65" s="28">
        <f t="shared" si="5"/>
        <v>76606327.036669478</v>
      </c>
      <c r="L65" s="61">
        <f t="shared" si="5"/>
        <v>10144774.400735293</v>
      </c>
      <c r="M65" s="29">
        <f t="shared" si="5"/>
        <v>68334312.160735294</v>
      </c>
    </row>
    <row r="66" spans="2:13" ht="15.75" thickBot="1" x14ac:dyDescent="0.3"/>
    <row r="67" spans="2:13" ht="18.600000000000001" customHeight="1" thickBot="1" x14ac:dyDescent="0.3">
      <c r="L67" s="44" t="s">
        <v>88</v>
      </c>
      <c r="M67" s="43">
        <f>J65-L65</f>
        <v>8272014.8759342097</v>
      </c>
    </row>
    <row r="68" spans="2:13" ht="18.600000000000001" customHeight="1" x14ac:dyDescent="0.25">
      <c r="L68" s="44"/>
      <c r="M68" s="62"/>
    </row>
    <row r="69" spans="2:13" ht="18.600000000000001" customHeight="1" x14ac:dyDescent="0.3">
      <c r="D69" s="46" t="s">
        <v>86</v>
      </c>
      <c r="E69" s="63"/>
      <c r="F69" s="45"/>
      <c r="G69" s="45"/>
      <c r="H69" s="45"/>
      <c r="J69" s="45"/>
      <c r="L69" s="45" t="s">
        <v>89</v>
      </c>
      <c r="M69" s="62"/>
    </row>
    <row r="71" spans="2:13" x14ac:dyDescent="0.25">
      <c r="B71" s="2" t="s">
        <v>85</v>
      </c>
      <c r="L71" s="32"/>
      <c r="M71" s="32"/>
    </row>
    <row r="72" spans="2:13" x14ac:dyDescent="0.25">
      <c r="B72" s="18" t="s">
        <v>84</v>
      </c>
      <c r="H72" s="20"/>
      <c r="I72" s="20"/>
    </row>
    <row r="73" spans="2:13" x14ac:dyDescent="0.25">
      <c r="K73" s="32"/>
    </row>
  </sheetData>
  <mergeCells count="13">
    <mergeCell ref="L46:L47"/>
    <mergeCell ref="I46:I47"/>
    <mergeCell ref="B42:M42"/>
    <mergeCell ref="B65:C65"/>
    <mergeCell ref="C1:H1"/>
    <mergeCell ref="B46:C47"/>
    <mergeCell ref="D46:E46"/>
    <mergeCell ref="F46:G46"/>
    <mergeCell ref="H46:H47"/>
    <mergeCell ref="J46:J47"/>
    <mergeCell ref="K46:K47"/>
    <mergeCell ref="M46:M47"/>
    <mergeCell ref="E41:M41"/>
  </mergeCells>
  <hyperlinks>
    <hyperlink ref="B72" r:id="rId1"/>
  </hyperlinks>
  <pageMargins left="0.25" right="0.25" top="0.34" bottom="0.38" header="0.3" footer="0.3"/>
  <pageSetup paperSize="9" scale="55" orientation="landscape" r:id="rId2"/>
  <headerFooter>
    <oddFooter>&amp;C&amp;P no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Pielikums</vt:lpstr>
    </vt:vector>
  </TitlesOfParts>
  <Company>Finanšu ministrija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Informācija par pieprasīto valsts budžeta dotāciju apmēru ES fondu projektos un 2019.gadā indikatīvi plānoto valsts budžeta dotāciju apmēru ES fondu projektu īstenošanai</dc:title>
  <dc:subject>Pielikums</dc:subject>
  <dc:creator>"Ritvars Timermanis" &lt;Ritvars.Timermanis@zm.gov.lv&gt;</dc:creator>
  <dc:description>67083939_x000d_
Anita.Kalnina@fm.gov.lv</dc:description>
  <cp:lastModifiedBy>VARAM</cp:lastModifiedBy>
  <cp:lastPrinted>2019-01-11T12:00:35Z</cp:lastPrinted>
  <dcterms:created xsi:type="dcterms:W3CDTF">2018-11-28T07:41:00Z</dcterms:created>
  <dcterms:modified xsi:type="dcterms:W3CDTF">2019-02-18T08:27:13Z</dcterms:modified>
</cp:coreProperties>
</file>