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ta.Svirksta\Documents\1.1.1.1\2_Grozijumi_2019\MK\"/>
    </mc:Choice>
  </mc:AlternateContent>
  <bookViews>
    <workbookView xWindow="0" yWindow="0" windowWidth="28800" windowHeight="12435"/>
  </bookViews>
  <sheets>
    <sheet name="1111_3k_ERAF_VB_aprēķini" sheetId="6" r:id="rId1"/>
    <sheet name="KPVIS_1.k" sheetId="7" state="hidden" r:id="rId2"/>
  </sheets>
  <definedNames>
    <definedName name="_xlnm.Print_Area" localSheetId="0">'1111_3k_ERAF_VB_aprēķini'!$A$1:$K$25</definedName>
  </definedNames>
  <calcPr calcId="152511"/>
</workbook>
</file>

<file path=xl/calcChain.xml><?xml version="1.0" encoding="utf-8"?>
<calcChain xmlns="http://schemas.openxmlformats.org/spreadsheetml/2006/main">
  <c r="E21" i="6" l="1"/>
  <c r="G20" i="6"/>
  <c r="F21" i="6"/>
  <c r="F20" i="6"/>
  <c r="E20" i="6" s="1"/>
  <c r="G15" i="6"/>
  <c r="F15" i="6"/>
  <c r="C18" i="6"/>
  <c r="E15" i="6" l="1"/>
  <c r="J14" i="6"/>
  <c r="G11" i="6"/>
  <c r="G16" i="6" s="1"/>
  <c r="D14" i="6" l="1"/>
  <c r="D11" i="6" l="1"/>
  <c r="F14" i="6"/>
  <c r="E10" i="6" l="1"/>
  <c r="I10" i="6" s="1"/>
  <c r="E13" i="6"/>
  <c r="T84" i="7"/>
  <c r="P84" i="7"/>
  <c r="E14" i="6" l="1"/>
  <c r="I14" i="6" s="1"/>
  <c r="I13" i="6"/>
  <c r="E11" i="6"/>
  <c r="I11" i="6" s="1"/>
  <c r="E16" i="6" l="1"/>
  <c r="E19" i="6" s="1"/>
  <c r="D16" i="6"/>
  <c r="C15" i="6"/>
  <c r="I16" i="6" l="1"/>
  <c r="J10" i="6"/>
  <c r="G19" i="6"/>
  <c r="F11" i="6"/>
  <c r="F16" i="6" s="1"/>
  <c r="F19" i="6" s="1"/>
  <c r="J11" i="6" l="1"/>
  <c r="K10" i="6"/>
  <c r="K11" i="6" l="1"/>
  <c r="J16" i="6"/>
  <c r="K16" i="6" s="1"/>
</calcChain>
</file>

<file path=xl/comments1.xml><?xml version="1.0" encoding="utf-8"?>
<comments xmlns="http://schemas.openxmlformats.org/spreadsheetml/2006/main">
  <authors>
    <author>Inta Švirksta</author>
  </authors>
  <commentList>
    <comment ref="B10" authorId="0" shapeId="0">
      <text>
        <r>
          <rPr>
            <b/>
            <sz val="9"/>
            <color indexed="81"/>
            <rFont val="Tahoma"/>
            <charset val="1"/>
          </rPr>
          <t>uz 10.05.2019.</t>
        </r>
        <r>
          <rPr>
            <sz val="9"/>
            <color indexed="81"/>
            <rFont val="Tahoma"/>
            <charset val="1"/>
          </rPr>
          <t xml:space="preserve">
</t>
        </r>
      </text>
    </comment>
    <comment ref="D10" authorId="0" shapeId="0">
      <text>
        <r>
          <rPr>
            <sz val="9"/>
            <color indexed="81"/>
            <rFont val="Tahoma"/>
            <family val="2"/>
          </rPr>
          <t xml:space="preserve">Saskaņā ar KPVIS datiem par noslēgtajiem līgumiem (vienošanās) par projektu īstenošanu 
1. kārtas ietvaros. Summā nav iekļauti neatbilstoši veiktie izdevumi.
</t>
        </r>
      </text>
    </comment>
    <comment ref="F10" authorId="0" shapeId="0">
      <text>
        <r>
          <rPr>
            <sz val="9"/>
            <color indexed="81"/>
            <rFont val="Tahoma"/>
            <family val="2"/>
          </rPr>
          <t xml:space="preserve">dati par attiecināmajām izmaksām projektiem: a) par kuriem noslēgti līgumi (vienošanās) par to īstenošanu; b) kas ir apstiprināti; un c) kas ir apstiprināti ar nosacījumu, saistībā ar kuru iesniegti precizējumi
</t>
        </r>
      </text>
    </comment>
    <comment ref="J10" authorId="0" shapeId="0">
      <text>
        <r>
          <rPr>
            <sz val="9"/>
            <color indexed="81"/>
            <rFont val="Tahoma"/>
            <family val="2"/>
          </rPr>
          <t xml:space="preserve">aprēķina, ņemot vērā noteikumu projektā noteiktās publiskā finansējuma intensitātes un trešajai projektu iesniegumu atlases kārtai pieejamo valsts budžeta finansējumu
</t>
        </r>
      </text>
    </comment>
    <comment ref="B13" authorId="0" shapeId="0">
      <text>
        <r>
          <rPr>
            <b/>
            <sz val="9"/>
            <color indexed="81"/>
            <rFont val="Tahoma"/>
            <charset val="1"/>
          </rPr>
          <t>uz 10.05.2019.</t>
        </r>
        <r>
          <rPr>
            <sz val="9"/>
            <color indexed="81"/>
            <rFont val="Tahoma"/>
            <charset val="1"/>
          </rPr>
          <t xml:space="preserve">
</t>
        </r>
      </text>
    </comment>
    <comment ref="D13" authorId="0" shapeId="0">
      <text>
        <r>
          <rPr>
            <sz val="9"/>
            <color indexed="81"/>
            <rFont val="Tahoma"/>
            <family val="2"/>
          </rPr>
          <t xml:space="preserve">Saskaņā ar KPVIS datiem par noslēgtajiem līgumiem (vienošanās) par projektu īstenošanu 
1. kārtas ietvaros. Summā nav iekļauti neatbilstoši veiktie izdevumi.
</t>
        </r>
      </text>
    </comment>
    <comment ref="F13" authorId="0" shapeId="0">
      <text>
        <r>
          <rPr>
            <sz val="9"/>
            <color indexed="81"/>
            <rFont val="Tahoma"/>
            <family val="2"/>
          </rPr>
          <t xml:space="preserve"> dati par attiecināmajām izmaksām projektiem: a) par kuriem noslēgti līgumi (vienošanās) par to īstenošanu; b) kas ir apstiprināti; un c) kas ir apstiprināti ar nosacījumu, saistībā ar kuru iesniegti precizējumi
</t>
        </r>
      </text>
    </comment>
    <comment ref="D19" authorId="0" shapeId="0">
      <text>
        <r>
          <rPr>
            <sz val="9"/>
            <color indexed="81"/>
            <rFont val="Tahoma"/>
            <family val="2"/>
          </rPr>
          <t xml:space="preserve">nav aprēķināms, jo MK N 34 sākotnēji netika noteikts 1. kārtai pieejamais publiskais finansējums
</t>
        </r>
      </text>
    </comment>
  </commentList>
</comments>
</file>

<file path=xl/sharedStrings.xml><?xml version="1.0" encoding="utf-8"?>
<sst xmlns="http://schemas.openxmlformats.org/spreadsheetml/2006/main" count="1633" uniqueCount="343">
  <si>
    <t>Statuss</t>
  </si>
  <si>
    <t>Pārskats par 2014.-2020. gada plānošanas perioda projektiem</t>
  </si>
  <si>
    <t/>
  </si>
  <si>
    <t>Specifiskā atbalsta mērķa (pasākuma)</t>
  </si>
  <si>
    <t>Projekta statuss</t>
  </si>
  <si>
    <t>Projekta iesniedzējs</t>
  </si>
  <si>
    <t>Summas sadalījums pa finansējuma avotiem, EUR</t>
  </si>
  <si>
    <t>Nr.p.k.</t>
  </si>
  <si>
    <t>Numurs</t>
  </si>
  <si>
    <t>Nosaukums</t>
  </si>
  <si>
    <t>Projekta nr.</t>
  </si>
  <si>
    <t>Projekta nosaukums</t>
  </si>
  <si>
    <t>Datums</t>
  </si>
  <si>
    <t>Reģ.nr.</t>
  </si>
  <si>
    <t>Iesaistīto partneru skaits</t>
  </si>
  <si>
    <t>Īstenošanas vietu skaits</t>
  </si>
  <si>
    <t>Īstenošanas laiks mēnešos</t>
  </si>
  <si>
    <t>Kopējā summa, EUR</t>
  </si>
  <si>
    <t>Attiecināmo izdevumu summa, EUR</t>
  </si>
  <si>
    <t>ERAF</t>
  </si>
  <si>
    <t>ESF</t>
  </si>
  <si>
    <t>JNI</t>
  </si>
  <si>
    <t>Valsts budžeta finansējums</t>
  </si>
  <si>
    <t>Valsts budžeta dotācijas pašvaldībām</t>
  </si>
  <si>
    <t>Pašvaldības finansējums</t>
  </si>
  <si>
    <t>Publiskās attiecināmās izmaksas</t>
  </si>
  <si>
    <t>Cits publiskais finansējums</t>
  </si>
  <si>
    <t>Privātās attiecināmās izmaksas</t>
  </si>
  <si>
    <t>Publiskās neattiecināmās izmaksas</t>
  </si>
  <si>
    <t>Privātās neattiecināmās izmaksas</t>
  </si>
  <si>
    <t>1.1.1.1</t>
  </si>
  <si>
    <t>Praktiskas ievirzes pētījumi</t>
  </si>
  <si>
    <t>1.1.1.1/18/A/006</t>
  </si>
  <si>
    <t>SAI – aizdomīgu darbību identifikācija, mašīnmācīšanās metožu pielietojums aizdomīgu darbību atklāšanai</t>
  </si>
  <si>
    <t>Sabiedrība ar ierobežotu atbildību "ABC software"</t>
  </si>
  <si>
    <t>40003627089</t>
  </si>
  <si>
    <t>Sabiedrība ar ierobežotu atbildību "FIELD AND FOREST"</t>
  </si>
  <si>
    <t>40003759259</t>
  </si>
  <si>
    <t>1.1.1.1/18/A/053</t>
  </si>
  <si>
    <t>Tradicionālu pultrūzijas procesu efektivitātes uzlabošana</t>
  </si>
  <si>
    <t>RĪGAS TEHNISKĀ UNIVERSITĀTE</t>
  </si>
  <si>
    <t>90000068977</t>
  </si>
  <si>
    <t>1.1.1.1/18/A/063</t>
  </si>
  <si>
    <t>Nākošās paaudzes agregācijas inducētās emisijas luminogēni kā mākslīgās gaismas avoti</t>
  </si>
  <si>
    <t>Atvasināta publiska persona "Latvijas Organiskās sintēzes institūts"</t>
  </si>
  <si>
    <t>90002111653</t>
  </si>
  <si>
    <t>1.1.1.1/18/A/075</t>
  </si>
  <si>
    <t>Videi draudzīga bezatlikumu tehnoloģija šķidrās biodegvielas un biogāzes ražošanai no biomasas</t>
  </si>
  <si>
    <t>1.1.1.1/18/A/108</t>
  </si>
  <si>
    <t>Skaitliskās modelēšanas pieeju izstrāde kompleksu multifizikālu mijiedarbības procesu izpētei elektromagnētiskajās šķidrā metāla tehnoloģijās</t>
  </si>
  <si>
    <t>LATVIJAS UNIVERSITĀTE</t>
  </si>
  <si>
    <t>90000076669</t>
  </si>
  <si>
    <t>1.1.1.1/18/A/120</t>
  </si>
  <si>
    <t>Šķidro kristālu slēdžu elektro-optisko īpašību uzlabošana</t>
  </si>
  <si>
    <t>SIA Lightspace Technologies</t>
  </si>
  <si>
    <t>40103758550</t>
  </si>
  <si>
    <t>1.1.1.1/18/A/134</t>
  </si>
  <si>
    <t>Lēmumu pieņemšanas atbalsta rīka izstrāde vēja bojājumu riska mazināšanai bērza un apses mežaudzēs</t>
  </si>
  <si>
    <t>Atvasināta publiska persona "Latvijas Valsts mežzinātnes institūts "Silava""</t>
  </si>
  <si>
    <t>90002121030</t>
  </si>
  <si>
    <t>Sabiedrība ar ierobežotu atbildību "TILDE"</t>
  </si>
  <si>
    <t>40003027238</t>
  </si>
  <si>
    <t>1.1.1.1/18/A/149</t>
  </si>
  <si>
    <t>Jauna tipa bezkontakta elektromagnētiskas vieglo sakausējumu degazācijas sistēmas izstrāde</t>
  </si>
  <si>
    <t>1.1.1.1/18/A/179</t>
  </si>
  <si>
    <t>Kompaktas augsta spožuma lāzeru attēlprojekcijas sistēmas izveide pielietojumiem volumetriska tipa 3D displeju sistēmās</t>
  </si>
  <si>
    <t>"HansaMatrix Innovation SIA"</t>
  </si>
  <si>
    <t>40103814400</t>
  </si>
  <si>
    <t>1.1.1.1/18/A/182</t>
  </si>
  <si>
    <t>Atvasināta publiska persona "Latvijas Valsts koksnes ķīmijas institūts"</t>
  </si>
  <si>
    <t>90002128378</t>
  </si>
  <si>
    <t>1.1.1.1/18/A/184</t>
  </si>
  <si>
    <t>H.pylori eradikācijas shēmas optimizācija masveida kuņģa vēža prevencijas pasākumiem</t>
  </si>
  <si>
    <t>VB</t>
  </si>
  <si>
    <t>1.1.1.1/18/A/004</t>
  </si>
  <si>
    <t>Ķīmiski modificēts mākslīgais zirnekļu zīds</t>
  </si>
  <si>
    <t>Līgums</t>
  </si>
  <si>
    <t>1.1.1.1/18/A/022</t>
  </si>
  <si>
    <t>Crypthecodinium cohnii un Zymomonas mobilis sintrofija omega 3 taukskābju ražošanai no biodegvielas un cukura rūpniecības blakusproduktiem</t>
  </si>
  <si>
    <t>1.1.1.1/18/A/023</t>
  </si>
  <si>
    <t>Līmēšanas un impregnēšanas procesu izpēte jaunu liekti līmēto koksnes produktu ražošanas attīstībai</t>
  </si>
  <si>
    <t>SIA "EKJU"</t>
  </si>
  <si>
    <t>40003051329</t>
  </si>
  <si>
    <t>1.1.1.1/18/A/026</t>
  </si>
  <si>
    <t>Ribes ģints augu, Cecidophyopsis pumpurērču un upeņu reversijas vīrusa izpēte ilgtspējīgai Ribes ģints ogulāju rezistences selekcijai un audzēšanai</t>
  </si>
  <si>
    <t>Atvasināta publiska persona "Dārzkopības institūts"</t>
  </si>
  <si>
    <t>90002127692</t>
  </si>
  <si>
    <t>1.1.1.1/18/A/045</t>
  </si>
  <si>
    <t>Dziļās mašīnmācīšanās modeļi un to dzīves cikla pārvaldības ietvars multimediju datu apstrādei ziņu aģentūrās</t>
  </si>
  <si>
    <t>Latvijas Universitātes Matemātikas un informātikas institūts</t>
  </si>
  <si>
    <t>90002111761</t>
  </si>
  <si>
    <t>1.1.1.1/18/A/068</t>
  </si>
  <si>
    <t>Efektīvu apvalkā pumpētu šķiedru optisko pastiprinātāju izstrāde telekomunikāciju sistēmām</t>
  </si>
  <si>
    <t>1.1.1.1/18/A/073</t>
  </si>
  <si>
    <t>Viedie Metālu Oksīdu Nanopārklājumi un HIPIMS Tehnoloģijas</t>
  </si>
  <si>
    <t>Atvasināta publiska persona LATVIJAS UNIVERSITĀTES CIETVIELU FIZIKAS INSTITŪTS</t>
  </si>
  <si>
    <t>90002124925</t>
  </si>
  <si>
    <t>1.1.1.1/18/A/084</t>
  </si>
  <si>
    <t>Ekstracelulārajās vezikulās ietvertā cilvēka un mikrobioma transkiptoma klīniskā nozīme</t>
  </si>
  <si>
    <t>Atvasināta publiska persona "Latvijas Biomedicīnas pētījumu un studiju centrs"</t>
  </si>
  <si>
    <t>90002120158</t>
  </si>
  <si>
    <t>1.1.1.1/18/A/089</t>
  </si>
  <si>
    <t>Molekulārie RNS faktori hipofīzes adenomas attīstībā</t>
  </si>
  <si>
    <t>1.1.1.1/18/A/092</t>
  </si>
  <si>
    <t>miRNS nozīme saimniekorganisma-zarnu mikrobioma mijiedarbībā metformīna terapijas kontekstā uz metabolisma traucējumu fona</t>
  </si>
  <si>
    <t>1.1.1.1/18/A/096</t>
  </si>
  <si>
    <t>Reto pārmantoto slimību izraisošo faktoru izpēte, izmantojot pilna genoma sekvencēšanas pieeju</t>
  </si>
  <si>
    <t>1.1.1.1/18/A/097</t>
  </si>
  <si>
    <t>Retu nezināmas izcelsmes neiromuskulāro slimību funkcionālā un ģenētiskā izpēte</t>
  </si>
  <si>
    <t>1.1.1.1/18/A/099</t>
  </si>
  <si>
    <t>Melanomas atjaunošanās bioloģija pēc mērķētas terapijas pielietošanas pret BRAF mutāciju</t>
  </si>
  <si>
    <t>1.1.1.1/18/A/125</t>
  </si>
  <si>
    <t>Videi draudzīgs mazas jaudas ģenerators ar lineāru rotora kustību (DrauGen)</t>
  </si>
  <si>
    <t>VENTSPILS AUGSTSKOLA</t>
  </si>
  <si>
    <t>90000362426</t>
  </si>
  <si>
    <t>1.1.1.1/18/A/127</t>
  </si>
  <si>
    <t>Multifaktorāla televīzijas reālā laika skatītāju profilēšanas un responsīva reklāmas tārgetēšanas risinājuma izstrāde</t>
  </si>
  <si>
    <t>Sabiedrība ar ierobežotu atbildību "Lattelecom"</t>
  </si>
  <si>
    <t>40003052786</t>
  </si>
  <si>
    <t>1.1.1.1/18/A/132</t>
  </si>
  <si>
    <t>Multimodāla attēlošanas tehnoloģija ādas jaunveidojumu in-vivo diagnostikai.</t>
  </si>
  <si>
    <t>1.1.1.1/18/A/146</t>
  </si>
  <si>
    <t>IKT balstīta savvaļas dzīvnieku uzskaites pieeja to ilgtspējīgai pārvaldībai</t>
  </si>
  <si>
    <t>Nodibinājums "VIDES RISINĀJUMU INSTITŪTS"</t>
  </si>
  <si>
    <t>50008131571</t>
  </si>
  <si>
    <t>1.1.1.1/18/A/153</t>
  </si>
  <si>
    <t>Latviešu valodas runas atpazīšana un sintēze medicīnas lietojumiem</t>
  </si>
  <si>
    <t>1.1.1.1/18/A/155</t>
  </si>
  <si>
    <t>Uz čukstošās galerijas modas mikrorezonatora bāzes veidota optisko frekvenču ķemmes ģeneratora izstrāde un tā pielietojumi telekomunikacijās</t>
  </si>
  <si>
    <t>1.1.1.1/18/A/164</t>
  </si>
  <si>
    <t>Toksicitātes pētījums (28 dienas) izmantojot žurku modeli</t>
  </si>
  <si>
    <t>Sabiedrība ar ierobežotu atbildību "Latima"</t>
  </si>
  <si>
    <t>40003056769</t>
  </si>
  <si>
    <t>1.1.1.1/18/A/165</t>
  </si>
  <si>
    <t>Satelītdatos balstīta jauna mežaudzes krājas novērtēšanas tehnoloģija</t>
  </si>
  <si>
    <t>Valsts zinātniskais institūts - atvasināta publiska persona "Elektronikas un datorzinātņu institūts"</t>
  </si>
  <si>
    <t>90002135242</t>
  </si>
  <si>
    <t>LATVIJAS LAUKSAIMNIECĪBAS UNIVERSITĀTE</t>
  </si>
  <si>
    <t>90000041898</t>
  </si>
  <si>
    <t>S</t>
  </si>
  <si>
    <t>KOPĀ</t>
  </si>
  <si>
    <t>1.1.1.1/16/A/010</t>
  </si>
  <si>
    <t>Inovatīvas levoglikozenona ieguves tehnoloģijas no lignocelulozes izstrāde</t>
  </si>
  <si>
    <t>1.1.1.1/16/A/025</t>
  </si>
  <si>
    <t>Govju ģenētisko resursu saglabāšana Latvijā pielietojot embriju transferenci un ar to saistītās biotehnoloģijas.</t>
  </si>
  <si>
    <t>1.1.1.1/16/A/047</t>
  </si>
  <si>
    <t>Vaccinium ģints ogu pārstrāde: “zaļās” tehnoloģijas un inovatīvi, farmakoloģiski raksturoti produkti biofarmācijai</t>
  </si>
  <si>
    <t>1.1.1.1/16/A/048</t>
  </si>
  <si>
    <t>Neklasificēto ēku gandrīz nulles enerģijas ēku risinājumi</t>
  </si>
  <si>
    <t>1.1.1.1/16/A/050</t>
  </si>
  <si>
    <t>Mainīga rakstura degvielas gazifikācijas procesa izstrāde cieto atkritumu pārstrādei</t>
  </si>
  <si>
    <t>1.1.1.1/16/A/094</t>
  </si>
  <si>
    <t>Perspektīvas augļaugu komerckultūras - krūmcidoniju (Chaenomeles japonica) vidi saudzējoša audzēšana un bezatlikuma pārstrādes tehnoloģijas</t>
  </si>
  <si>
    <t>1.1.1.1/16/A/097</t>
  </si>
  <si>
    <t>Metalurģiskā silīcija attīrīšana līdz solārai kvalitātei, izmantojot elektromagnētisko siltuma un masas pārneses kontroli</t>
  </si>
  <si>
    <t>1.1.1.1/16/A/135</t>
  </si>
  <si>
    <t>Uz grafiem balstītas sistēmbioloģijas datu modelēšanas un analīzes metodes</t>
  </si>
  <si>
    <t>1.1.1.1/16/A/144</t>
  </si>
  <si>
    <t>Magnētiskā lauka ierosinātas samaisīšanas ietekme uz biotehnoloģiskajiem procesiem</t>
  </si>
  <si>
    <t>1.1.1.1/16/A/154</t>
  </si>
  <si>
    <t>Tehnoloģiska mācību e-ekosistēma ar gadījuma
rakstura mijiedarbībām - TELECI</t>
  </si>
  <si>
    <t>1.1.1.1/16/A/160</t>
  </si>
  <si>
    <t>Augstas precizitātes gravitācijas lauka modeļa izstrāde Latvijai, ietverot tās jūras teritoriju</t>
  </si>
  <si>
    <t>1.1.1.1/16/A/165</t>
  </si>
  <si>
    <t>Medicīnā izmantojamo dūņu īpašību izpēte un rūpnieciskās ieguves metodoloģijas izstrāde</t>
  </si>
  <si>
    <t>RĪGAS STRADIŅA UNIVERSITĀTE</t>
  </si>
  <si>
    <t>1.1.1.1/16/A/182</t>
  </si>
  <si>
    <t>Fosforiscējoša pārklājuma iegūšana plazmas elektrolītiskajā oksidācijas procesā</t>
  </si>
  <si>
    <t>1.1.1.1/16/A/185</t>
  </si>
  <si>
    <t>Acetaldehīda sintēzes reakcijas pārnese no Zymomonas mobilis šūnas iekšējās telpas uz periplazmu</t>
  </si>
  <si>
    <t>1.1.1.1/16/A/219</t>
  </si>
  <si>
    <t>Daudzslāņu valodas resursu kopa teksta semantiskai analīzei un sintēzei latviešu valodā</t>
  </si>
  <si>
    <t>1.1.1.1/16/A/252</t>
  </si>
  <si>
    <t>Informācijas sistēmu modelēšanas principu piemērošana strukturētai un mērķtiecīgai kompetenču pārvaldībai</t>
  </si>
  <si>
    <t>Sabiedrība ar ierobežotu atbildību "BALTIJAS DATORU AKADĒMIJA"</t>
  </si>
  <si>
    <t>1.1.1.1/16/A/257</t>
  </si>
  <si>
    <t>Termoelektriski nanomateriāli/topoloģiski dielektriķi efektīvākai siltuma zudumu pārveidei lietderīgā enerģijā</t>
  </si>
  <si>
    <t>1.1.1.1/16/A/258</t>
  </si>
  <si>
    <t>Inovatīvu instrumentāli analītisko metožu izstrāde un pielietojums kombinētai plaša spektra ķīmiskā un bioloģiskā piesārņojuma izpētei, atbalstot prioritārās bioekonomikas nozares</t>
  </si>
  <si>
    <t>Pārtikas drošības, dzīvnieku veselības un vides zinātniskais institūts "BIOR"</t>
  </si>
  <si>
    <t>1.1.1.1/16/A/259</t>
  </si>
  <si>
    <t>Jaunu čukstošās galerijas modu mikrorezonatoru izstrāde optisko frekvenču standartu un biosensoru pielietojumiem, un to raksturošana ar femtosekunžu optisko frekvenču ķemmi</t>
  </si>
  <si>
    <t>1.1.1.1/16/A/260</t>
  </si>
  <si>
    <t>Audžu uz kūdras augsnēm vētru bojājumu riska novērtēšanas rīka izstrāde</t>
  </si>
  <si>
    <t>1.1.1.1/16/A/261</t>
  </si>
  <si>
    <t>Jaunu vadības metožu izstrāde siltumnīcu augu apgaismojuma sistēmām to enerģētisko un ekoloģisko parametru uzlabošanai (uMol)</t>
  </si>
  <si>
    <t>1.1.1.1/16/A/281</t>
  </si>
  <si>
    <t>Diazonamīda mazmolekulārie struktūranalogi kā pretvēža līdzekļi</t>
  </si>
  <si>
    <t>NS</t>
  </si>
  <si>
    <t>NS_%</t>
  </si>
  <si>
    <t>Kopā</t>
  </si>
  <si>
    <t>Finansējuma avots</t>
  </si>
  <si>
    <t>MKN 34</t>
  </si>
  <si>
    <t>KF</t>
  </si>
  <si>
    <t>1.1.1.1/16/A/001</t>
  </si>
  <si>
    <t>Uz metāla oksīdu nanostruktūrām bāzētas analītiskas molekulārās identifikācijas ierīces izveide biomolekulu noteikšanai</t>
  </si>
  <si>
    <t>DAUGAVPILS UNIVERSITĀTE</t>
  </si>
  <si>
    <t>90000065985</t>
  </si>
  <si>
    <t>1.1.1.1/16/A/003</t>
  </si>
  <si>
    <t>Onkoloģijas preparātu tehnoloģiju izstrāde</t>
  </si>
  <si>
    <t>Akciju sabiedrība "GRINDEKS"</t>
  </si>
  <si>
    <t>40003034935</t>
  </si>
  <si>
    <t>1.1.1.1/16/A/004</t>
  </si>
  <si>
    <t xml:space="preserve">Biomasas kombinēto degšanas procesu pētījumi un elektrodinamiskā vadība ekoloģiski tīrai un efektīvai enerģijas ražošanai </t>
  </si>
  <si>
    <t>1.1.1.1/16/A/007</t>
  </si>
  <si>
    <t>Jauna koncepcija ilgtspējīgas, zema energopatēriņa ēku būvniecībai</t>
  </si>
  <si>
    <t>1.1.1.1/16/A/008</t>
  </si>
  <si>
    <t>Daudzfunkcionāla testera izstrāde cieto šūnaino plastmasu materiālu un konstrukciju kvalitātes nesagraujošai testēšanai</t>
  </si>
  <si>
    <t>1.1.1.1/16/A/013</t>
  </si>
  <si>
    <t>Hibrīdās enerģijas ieguves sistēmas</t>
  </si>
  <si>
    <t>1.1.1.1/16/A/015</t>
  </si>
  <si>
    <t>Individuālajā siltumapgādē integrēta miglas aparāta sistēma (IFUS)</t>
  </si>
  <si>
    <t>1.1.1.1/16/A/016</t>
  </si>
  <si>
    <t>Ar proteasomām saistīto multiplās sklerozes ģenētisko, epiģenētisko un klīnisko marķieru noteikšana</t>
  </si>
  <si>
    <t>1.1.1.1/16/A/020</t>
  </si>
  <si>
    <t>Nanolīmenī modificētu tekstiliju virsmu pārklājumu sintēze un enerģētiski neatkarīgas mērīšanas sistēmas integrācija  viedapģērbā ar medicīnisko novērojumu funkcijām</t>
  </si>
  <si>
    <t>1.1.1.1/16/A/031</t>
  </si>
  <si>
    <t>Ar nano/mikro celulozi pildīti poliuretāna/poliizociānurāta siltumizolācijas materiāli</t>
  </si>
  <si>
    <t>1.1.1.1/16/A/040</t>
  </si>
  <si>
    <t>STIPRINOT ZINĀŠANU SABIEDRĪBU:
starpdisciplināras pieejas sabiedrības iesaistei digitālā kultūras mantojuma radīšanā</t>
  </si>
  <si>
    <t>Latvijas Universitātes Literatūras, folkloras un mākslas institūts Latvijas Universitātes aģentūra</t>
  </si>
  <si>
    <t>90002118399</t>
  </si>
  <si>
    <t>1.1.1.1/16/A/042</t>
  </si>
  <si>
    <t>Bērza mizas pārstrāde ekoloģiskos šķiedru bio-kompozītos un produktos ar augstu pievienoto vērtību</t>
  </si>
  <si>
    <t>1.1.1.1/16/A/044</t>
  </si>
  <si>
    <t>Babezioze Latvijā: epidemioloģiskie un diagnostiskie pētījumi riska novērtēšanai</t>
  </si>
  <si>
    <t>1.1.1.1/16/A/046</t>
  </si>
  <si>
    <t>Oriģinālu organisko materiālu iespēju demonstrēšana fotonisko ierīču prototipos</t>
  </si>
  <si>
    <t>1.1.1.1/16/A/054</t>
  </si>
  <si>
    <t>Gripas vīrusa hemaglutinīna stalka peptīda diagnostiskais un imunoprotektīvais potenciāls: jaunu vakcīnu prototipu izstrāde</t>
  </si>
  <si>
    <t>1.1.1.1/16/A/055</t>
  </si>
  <si>
    <t>Orfāno ar G-proteīnu saistīto receptoru, peptīdu dabas ligandu skrīnēšanas sistēmas izstrāde</t>
  </si>
  <si>
    <t>1.1.1.1/16/A/065</t>
  </si>
  <si>
    <t>Optiska neinvazīva hibrīdmetode agrīnai sepses diagnostikai un terapijas vadībai</t>
  </si>
  <si>
    <t>1.1.1.1/16/A/066</t>
  </si>
  <si>
    <t>Molekulāro marķieru identificēšana hipofīzes adenomu veidošanās, attīstības gaitas un terapijas efektivitātes prognozēšanai</t>
  </si>
  <si>
    <t>1.1.1.1/16/A/072</t>
  </si>
  <si>
    <t>Pasīvi šķiedru optiskie sensori energoefektīvai transporta infrastruktūras tehniskā stāvokļa uzraudzībai</t>
  </si>
  <si>
    <t>1.1.1.1/16/A/073</t>
  </si>
  <si>
    <t>Augstas efektivitātes erozijizturīgie multifunkcionālie pārklājumi gaisa kuģu kompozīta konstrukcijām  (PEROMACS)</t>
  </si>
  <si>
    <t>1.1.1.1/16/A/077</t>
  </si>
  <si>
    <t>Minerāli un sintētiski nanopulveri porainas keramikas iegūšanai un keramikas materiālu modificēšanai</t>
  </si>
  <si>
    <t>1.1.1.1/16/A/078</t>
  </si>
  <si>
    <t>Biodīzeļdegvielas sintēze rapšu eļļas interesterifikācijā</t>
  </si>
  <si>
    <t>1.1.1.1/16/A/079</t>
  </si>
  <si>
    <t>Saules gaismā aktīvu fiksētu TiO2-ZnO sistēmas fotokatalizatoru izstrāde</t>
  </si>
  <si>
    <t>1.1.1.1/16/A/085</t>
  </si>
  <si>
    <t>Elektrosārņu process labākai titāna nogulsnējumu morfoloģijai</t>
  </si>
  <si>
    <t>1.1.1.1/16/A/091</t>
  </si>
  <si>
    <t>Metformīna terapijas ietekmējošo faktoru savstarpējās mijiedarbības izpēte otrā tipa diabēta ārstēšanas efektivitātes prognozēšanai</t>
  </si>
  <si>
    <t>1.1.1.1/16/A/101</t>
  </si>
  <si>
    <t>Apbedījuma vides mikrobioma nozīme biomolekulārajā arheoloģijā un senās tuberkulozes izpētes procesos</t>
  </si>
  <si>
    <t>1.1.1.1/16/A/104</t>
  </si>
  <si>
    <t>Jaunu RNS fāgu vīrusveidīgo daļiņu iegūšana un raksturošana</t>
  </si>
  <si>
    <t>1.1.1.1/16/A/107</t>
  </si>
  <si>
    <t>Jaunu antimikrobiālu līdzekļu atlase pret grampozitīvo baktēriju sortāzi A</t>
  </si>
  <si>
    <t>1.1.1.1/16/A/113</t>
  </si>
  <si>
    <t>Jaunas pieejas izstrādāšana vienlaicīgai bioetanola, furfurola un citu vērtīgu produktu bezatlikumu iegūšanai no vietējiem zemkopības pārpalikumiem</t>
  </si>
  <si>
    <t>1.1.1.1/16/A/129</t>
  </si>
  <si>
    <t>Virsmas īpašību ietekmes uz slīdamību pa ledu pētījumi</t>
  </si>
  <si>
    <t>1.1.1.1/16/A/131</t>
  </si>
  <si>
    <t>Gaismu emitējošu un ar šķīdumu metodēm apstrādājamu organisku molekulāro stiklu dizains un pētījumi</t>
  </si>
  <si>
    <t>1.1.1.1/16/A/133</t>
  </si>
  <si>
    <t>Koksne ar uzlabotām kalpošanas īpašībām, kombinējot termiskās modifikācijas un impregnēšanas apstrādi</t>
  </si>
  <si>
    <t>1.1.1.1/16/A/141</t>
  </si>
  <si>
    <t>Nanomodificētu poliolefīnu daudzslāņu ekstrūzijas produktu izstrāde ar uzlabotām ekspluatācijas īpašībām</t>
  </si>
  <si>
    <t>1.1.1.1/16/A/147</t>
  </si>
  <si>
    <t>Elektrisko, informācijas un materiālu tehnoloģiju izstrāde un izpēte zema ātruma rehabilitācijas transportlīdzekļiem personām ar īpašām vajadzībām</t>
  </si>
  <si>
    <t>1.1.1.1/16/A/148</t>
  </si>
  <si>
    <t>Inovatīva frēzētā asfaltbetona izmantošana ilgtspējīgiem ceļa segas konstruktīvajiem slāņiem</t>
  </si>
  <si>
    <t>90000013771</t>
  </si>
  <si>
    <t>1.1.1.1/16/A/174</t>
  </si>
  <si>
    <t>Laika sinhronizācija ar augstu precizitāti sadalītai zinātnisku mērījumu sistēmai</t>
  </si>
  <si>
    <t>1.1.1.1/16/A/192</t>
  </si>
  <si>
    <t>Viedo risinājumu gandrīz nulles enerģijas ēkām izstrāde, optimizācija un ilgtspējas izpēte reāla klimata apstākļos</t>
  </si>
  <si>
    <t>1.1.1.1/16/A/197</t>
  </si>
  <si>
    <t>Portatīva ierīce ādas vēža agrīnai bezkontakta diagnostikai</t>
  </si>
  <si>
    <t>1.1.1.1/16/A/203</t>
  </si>
  <si>
    <t>Daudzslāņu silīcija nanokondensators ar uzlabotiem dielektriskiem slāņiem</t>
  </si>
  <si>
    <t>1.1.1.1/16/A/211</t>
  </si>
  <si>
    <t>Jaunu luminiscentu savienojumu molekulārais dizains diagnostikas mērķiem</t>
  </si>
  <si>
    <t>1.1.1.1/16/A/213</t>
  </si>
  <si>
    <t>Starpzvaigžņu vides fizikāli ķīmisko procesu pētījumi</t>
  </si>
  <si>
    <t>1.1.1.1/16/A/215</t>
  </si>
  <si>
    <t>Neironu tīkli fleksīvo dabisko valodu apstrādei</t>
  </si>
  <si>
    <t>1.1.1.1/16/A/234</t>
  </si>
  <si>
    <t>Asinhronās loģiskās shēmas: metodes un programmatūras rīki projektēšanai pārkonfigurējamajā vidē</t>
  </si>
  <si>
    <t>50003138501</t>
  </si>
  <si>
    <t>1.1.1.1/16/A/256</t>
  </si>
  <si>
    <t>Nanoelektromehānisku slēdžu izveide</t>
  </si>
  <si>
    <t>90009235333</t>
  </si>
  <si>
    <t>1.1.1.1/16/A/267</t>
  </si>
  <si>
    <t>Ekonomiski pamatota un videi draudzīga elektroautobusa izveides tehnoloģijas izstrāde uz tradicionālā dīzeļdzinēja autobusa bāzes</t>
  </si>
  <si>
    <t>Akciju sabiedrība "FERRUS"</t>
  </si>
  <si>
    <t>40003444852</t>
  </si>
  <si>
    <t>1.1.1.1/16/A/272</t>
  </si>
  <si>
    <t>H.pylori eradikācijas kursa ilglaicīgā ietekme uz zarnu trakta mikrobiomu un skrīnēšanas sistēmas izstrāde paplašināta spektra beta laktamāzes kodējošo gēnu noteikšanai feču paraugos</t>
  </si>
  <si>
    <t>1.1.1.1/16/A/280</t>
  </si>
  <si>
    <t>Energoietilpīga ražošanas procesa optimāla plānošana un tā elektroenerģijas patēriņa optimizācija atkarībā no tirgus cenas izmaiņām</t>
  </si>
  <si>
    <t>SIA "ENERGOSERT"</t>
  </si>
  <si>
    <t>40103835830</t>
  </si>
  <si>
    <t>1.1.1.1/16/A/288</t>
  </si>
  <si>
    <t>Monokristālu rentgenstaru difrakcijas analīze kristāliskajā sūklī iekļautajiem organiskiem savienojumiem</t>
  </si>
  <si>
    <t>1.1.1.1/16/A/290</t>
  </si>
  <si>
    <t>Malārijas asins posma proteāžu inhbitoru izveide</t>
  </si>
  <si>
    <t>1.1.1.1/16/A/292</t>
  </si>
  <si>
    <t>Jaunu Sigma-1 receptora pozitīvo alostērisko modulatoru sintēze un attīstīšana Alcheimera terapijai.</t>
  </si>
  <si>
    <t>1.1.1.1/16/A/294</t>
  </si>
  <si>
    <t>Antimetastātisku zāļvielu kandidātu izstrāde</t>
  </si>
  <si>
    <t>1.1.1.1/16/A/307</t>
  </si>
  <si>
    <t>Medicīnisko un aromātisko augu ģenētiskās
daudzveidības palielināšana</t>
  </si>
  <si>
    <t>Inovatīvs zaļās ekstrakcijas process, izveidojot jaunu biorafinēšanas klāsteru, kas orientēts uz fitoķīmiskajām vielām un biomateriālu ražošanu no nepietiekami izmantotas koksnes biomasas</t>
  </si>
  <si>
    <t>Atskaites sagatavošanas datums un laiks:</t>
  </si>
  <si>
    <t>09.04.2019 09:15</t>
  </si>
  <si>
    <t>Atskaiti sagatavoja:</t>
  </si>
  <si>
    <t>Inta Švirksta</t>
  </si>
  <si>
    <t>Informācijas avots</t>
  </si>
  <si>
    <t>Eiropas Reģionālās attīstības fonda finansējums (ERAF)</t>
  </si>
  <si>
    <t>Valsts budžeta finansējums (VB)</t>
  </si>
  <si>
    <t>[7]=[1]-[2]-[3]</t>
  </si>
  <si>
    <t>[8]</t>
  </si>
  <si>
    <t>[9]=[7]-[8]</t>
  </si>
  <si>
    <t>Ministru kabineta noteikumu projekta "Grozījumi Ministru kabineta 2016. gada 12. janvāra noteikumos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sākotnējās ietekmes novērtējuma ziņojuma (anotācija) pielikums</t>
  </si>
  <si>
    <t>1.1.1.1. pasākuma trešajai projektu iesniegumu atlases kārtai pieejamā publiskā finansējuma aprēķināšanai izmantotā informācija</t>
  </si>
  <si>
    <t>1.1.1.1. pasākums</t>
  </si>
  <si>
    <t>Papildu informācija</t>
  </si>
  <si>
    <t>Publiskās neattiecināmās izmaksas (EUR)</t>
  </si>
  <si>
    <t>Noteikumu projekts</t>
  </si>
  <si>
    <t>Plānotā un aktuālā publiskā finansējuma apmēra salīdzinājums (EUR)</t>
  </si>
  <si>
    <t>n.a.</t>
  </si>
  <si>
    <r>
      <t>NS</t>
    </r>
    <r>
      <rPr>
        <vertAlign val="superscript"/>
        <sz val="12"/>
        <rFont val="Times New Roman"/>
        <family val="1"/>
      </rPr>
      <t>1</t>
    </r>
  </si>
  <si>
    <r>
      <t>S</t>
    </r>
    <r>
      <rPr>
        <vertAlign val="superscript"/>
        <sz val="12"/>
        <rFont val="Times New Roman"/>
        <family val="1"/>
      </rPr>
      <t>2</t>
    </r>
  </si>
  <si>
    <r>
      <t>MK N 34</t>
    </r>
    <r>
      <rPr>
        <vertAlign val="superscript"/>
        <sz val="12"/>
        <rFont val="Times New Roman"/>
        <family val="1"/>
      </rPr>
      <t>3</t>
    </r>
  </si>
  <si>
    <r>
      <rPr>
        <vertAlign val="superscript"/>
        <sz val="12"/>
        <rFont val="Times New Roman"/>
        <family val="1"/>
      </rPr>
      <t>1</t>
    </r>
    <r>
      <rPr>
        <sz val="12"/>
        <rFont val="Times New Roman"/>
        <family val="1"/>
      </rPr>
      <t>NS - ar saimniecisku darbību nesaistīti projekti</t>
    </r>
  </si>
  <si>
    <r>
      <rPr>
        <vertAlign val="superscript"/>
        <sz val="12"/>
        <rFont val="Times New Roman"/>
        <family val="1"/>
      </rPr>
      <t>2</t>
    </r>
    <r>
      <rPr>
        <sz val="12"/>
        <rFont val="Times New Roman"/>
        <family val="1"/>
      </rPr>
      <t>S - ar saimniecisku darbību saistīti projekti</t>
    </r>
  </si>
  <si>
    <r>
      <rPr>
        <vertAlign val="superscript"/>
        <sz val="12"/>
        <rFont val="Times New Roman"/>
        <family val="1"/>
      </rPr>
      <t>3</t>
    </r>
    <r>
      <rPr>
        <sz val="12"/>
        <rFont val="Times New Roman"/>
        <family val="1"/>
      </rPr>
      <t xml:space="preserve"> MK N 34 - MK 12.01.2016. noteikumi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t>
    </r>
  </si>
  <si>
    <t>Publiskā finansējuma intensitāte otrajā un trešajā kārtā</t>
  </si>
  <si>
    <t>-</t>
  </si>
  <si>
    <t>dati no KPVIS sistēmas</t>
  </si>
  <si>
    <r>
      <rPr>
        <b/>
        <i/>
        <sz val="12"/>
        <rFont val="Times New Roman"/>
        <family val="1"/>
      </rPr>
      <t>Tabula.</t>
    </r>
    <r>
      <rPr>
        <b/>
        <sz val="12"/>
        <rFont val="Times New Roman"/>
        <family val="1"/>
      </rPr>
      <t xml:space="preserve"> 1.1.1.1. pasākuma trešajai projektu iesniegumu atlases kārtai pieejamā publiskā finansējuma (EUR) aprēķini</t>
    </r>
  </si>
  <si>
    <t xml:space="preserve"> Pirmā kārta </t>
  </si>
  <si>
    <t>Otrā kārta</t>
  </si>
  <si>
    <t>Trešā kārta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</si>
</sst>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09]#&quot;.&quot;"/>
    <numFmt numFmtId="165" formatCode="[$-10409]dd\.mm\.yyyy"/>
    <numFmt numFmtId="166" formatCode="[$-10426]#,##0.00;\-#,##0.00"/>
  </numFmts>
  <fonts count="13" x14ac:knownFonts="1">
    <font>
      <sz val="11"/>
      <color rgb="FF000000"/>
      <name val="Calibri"/>
      <family val="2"/>
      <scheme val="minor"/>
    </font>
    <font>
      <sz val="11"/>
      <name val="Calibri"/>
      <family val="2"/>
    </font>
    <font>
      <b/>
      <sz val="10"/>
      <color rgb="FF000000"/>
      <name val="Arial"/>
      <family val="2"/>
    </font>
    <font>
      <sz val="10"/>
      <color rgb="FF000000"/>
      <name val="Arial"/>
      <family val="2"/>
    </font>
    <font>
      <b/>
      <sz val="12"/>
      <color rgb="FF000000"/>
      <name val="Arial"/>
      <family val="2"/>
    </font>
    <font>
      <b/>
      <sz val="11"/>
      <color rgb="FF000000"/>
      <name val="Calibri"/>
      <family val="2"/>
    </font>
    <font>
      <sz val="9"/>
      <color indexed="81"/>
      <name val="Tahoma"/>
      <family val="2"/>
    </font>
    <font>
      <b/>
      <sz val="12"/>
      <name val="Times New Roman"/>
      <family val="1"/>
    </font>
    <font>
      <sz val="12"/>
      <name val="Times New Roman"/>
      <family val="1"/>
    </font>
    <font>
      <b/>
      <i/>
      <sz val="12"/>
      <name val="Times New Roman"/>
      <family val="1"/>
    </font>
    <font>
      <vertAlign val="superscript"/>
      <sz val="12"/>
      <name val="Times New Roman"/>
      <family val="1"/>
    </font>
    <font>
      <sz val="9"/>
      <color indexed="81"/>
      <name val="Tahoma"/>
      <charset val="1"/>
    </font>
    <font>
      <b/>
      <sz val="9"/>
      <color indexed="81"/>
      <name val="Tahoma"/>
      <charset val="1"/>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000000"/>
      </top>
      <bottom style="thin">
        <color rgb="FFD3D3D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1" fillId="0" borderId="0" xfId="0" applyFont="1" applyFill="1" applyBorder="1"/>
    <xf numFmtId="0" fontId="3" fillId="0" borderId="0"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2" fillId="0" borderId="2" xfId="0" applyNumberFormat="1" applyFont="1" applyFill="1" applyBorder="1" applyAlignment="1">
      <alignment horizontal="center" vertical="top" wrapText="1" readingOrder="1"/>
    </xf>
    <xf numFmtId="0" fontId="2"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vertical="top" wrapText="1" readingOrder="1"/>
    </xf>
    <xf numFmtId="0" fontId="2" fillId="0" borderId="5"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164" fontId="3" fillId="0" borderId="6" xfId="0" applyNumberFormat="1" applyFont="1" applyFill="1" applyBorder="1" applyAlignment="1">
      <alignment horizontal="center" vertical="top" wrapText="1" readingOrder="1"/>
    </xf>
    <xf numFmtId="165" fontId="3" fillId="0" borderId="6" xfId="0" applyNumberFormat="1" applyFont="1" applyFill="1" applyBorder="1" applyAlignment="1">
      <alignment vertical="top" wrapText="1" readingOrder="1"/>
    </xf>
    <xf numFmtId="0" fontId="3" fillId="0" borderId="6" xfId="0" applyNumberFormat="1" applyFont="1" applyFill="1" applyBorder="1" applyAlignment="1">
      <alignment vertical="top" wrapText="1" readingOrder="1"/>
    </xf>
    <xf numFmtId="0" fontId="3" fillId="0" borderId="7" xfId="0" applyNumberFormat="1" applyFont="1" applyFill="1" applyBorder="1" applyAlignment="1">
      <alignment vertical="top" wrapText="1" readingOrder="1"/>
    </xf>
    <xf numFmtId="166" fontId="3" fillId="0" borderId="6" xfId="0" applyNumberFormat="1" applyFont="1" applyFill="1" applyBorder="1" applyAlignment="1">
      <alignment vertical="top" wrapText="1" readingOrder="1"/>
    </xf>
    <xf numFmtId="0" fontId="1" fillId="0" borderId="0" xfId="0" applyFont="1" applyFill="1" applyBorder="1"/>
    <xf numFmtId="0" fontId="3" fillId="0" borderId="6" xfId="0" applyNumberFormat="1" applyFont="1" applyFill="1" applyBorder="1" applyAlignment="1">
      <alignment horizontal="left" vertical="top" wrapText="1" readingOrder="1"/>
    </xf>
    <xf numFmtId="0" fontId="2" fillId="0" borderId="6" xfId="0" applyNumberFormat="1" applyFont="1" applyFill="1" applyBorder="1" applyAlignment="1">
      <alignment horizontal="right" vertical="top" wrapText="1" readingOrder="1"/>
    </xf>
    <xf numFmtId="166" fontId="2" fillId="0" borderId="6" xfId="0" applyNumberFormat="1" applyFont="1" applyFill="1" applyBorder="1" applyAlignment="1">
      <alignment vertical="top" wrapText="1" readingOrder="1"/>
    </xf>
    <xf numFmtId="0" fontId="8" fillId="0" borderId="0" xfId="0" applyFont="1" applyFill="1" applyBorder="1" applyAlignment="1">
      <alignment wrapText="1"/>
    </xf>
    <xf numFmtId="0" fontId="8" fillId="0" borderId="0" xfId="0" applyFont="1" applyFill="1" applyBorder="1"/>
    <xf numFmtId="0" fontId="8" fillId="2" borderId="8" xfId="0" applyFont="1" applyFill="1" applyBorder="1" applyAlignment="1">
      <alignment horizontal="center"/>
    </xf>
    <xf numFmtId="166" fontId="8" fillId="0" borderId="0" xfId="0" applyNumberFormat="1" applyFont="1" applyFill="1" applyBorder="1"/>
    <xf numFmtId="3" fontId="8" fillId="2" borderId="8" xfId="0" applyNumberFormat="1" applyFont="1" applyFill="1" applyBorder="1"/>
    <xf numFmtId="3" fontId="8" fillId="2" borderId="8" xfId="0" applyNumberFormat="1" applyFont="1" applyFill="1" applyBorder="1" applyAlignment="1">
      <alignment horizontal="center" vertical="center" wrapText="1"/>
    </xf>
    <xf numFmtId="3" fontId="8" fillId="2" borderId="8" xfId="0" applyNumberFormat="1" applyFont="1" applyFill="1" applyBorder="1" applyAlignment="1">
      <alignment vertical="center" wrapText="1"/>
    </xf>
    <xf numFmtId="3" fontId="7" fillId="2" borderId="8" xfId="0" applyNumberFormat="1" applyFont="1" applyFill="1" applyBorder="1" applyAlignment="1">
      <alignment wrapText="1"/>
    </xf>
    <xf numFmtId="3" fontId="7" fillId="2" borderId="8" xfId="0" applyNumberFormat="1" applyFont="1" applyFill="1" applyBorder="1"/>
    <xf numFmtId="3" fontId="8" fillId="2" borderId="8" xfId="0" applyNumberFormat="1" applyFont="1" applyFill="1" applyBorder="1" applyAlignment="1">
      <alignment horizontal="center" vertical="center"/>
    </xf>
    <xf numFmtId="3" fontId="8" fillId="2" borderId="8" xfId="0" applyNumberFormat="1" applyFont="1" applyFill="1" applyBorder="1" applyAlignment="1">
      <alignment wrapText="1"/>
    </xf>
    <xf numFmtId="3" fontId="8" fillId="2" borderId="8" xfId="0" applyNumberFormat="1" applyFont="1" applyFill="1" applyBorder="1" applyAlignment="1">
      <alignment horizontal="right"/>
    </xf>
    <xf numFmtId="3" fontId="8" fillId="0" borderId="0" xfId="0" applyNumberFormat="1" applyFont="1" applyFill="1" applyBorder="1"/>
    <xf numFmtId="0" fontId="8" fillId="0" borderId="0" xfId="0" applyFont="1" applyFill="1" applyBorder="1" applyAlignment="1">
      <alignment horizontal="left" wrapText="1"/>
    </xf>
    <xf numFmtId="3" fontId="8" fillId="2" borderId="8"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xf>
    <xf numFmtId="4" fontId="8" fillId="2" borderId="8" xfId="0" applyNumberFormat="1" applyFont="1" applyFill="1" applyBorder="1" applyAlignment="1">
      <alignment horizontal="center" vertical="center"/>
    </xf>
    <xf numFmtId="0" fontId="7" fillId="2" borderId="8" xfId="0" applyFont="1" applyFill="1" applyBorder="1" applyAlignment="1">
      <alignment horizontal="center" vertical="center"/>
    </xf>
    <xf numFmtId="4"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0" borderId="0" xfId="0" applyFont="1" applyFill="1" applyBorder="1" applyAlignment="1">
      <alignment horizontal="center" wrapText="1"/>
    </xf>
    <xf numFmtId="3" fontId="8" fillId="2" borderId="20" xfId="0" applyNumberFormat="1" applyFont="1" applyFill="1" applyBorder="1" applyAlignment="1">
      <alignment horizontal="center" vertical="center"/>
    </xf>
    <xf numFmtId="3" fontId="8" fillId="2" borderId="22"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3" fontId="8" fillId="2" borderId="17" xfId="0" applyNumberFormat="1" applyFont="1" applyFill="1" applyBorder="1" applyAlignment="1">
      <alignment horizontal="center" vertical="center"/>
    </xf>
    <xf numFmtId="3" fontId="8" fillId="2" borderId="18" xfId="0" applyNumberFormat="1" applyFont="1" applyFill="1" applyBorder="1" applyAlignment="1">
      <alignment horizontal="center" vertical="center"/>
    </xf>
    <xf numFmtId="3" fontId="8" fillId="2" borderId="19" xfId="0" applyNumberFormat="1" applyFont="1" applyFill="1" applyBorder="1" applyAlignment="1">
      <alignment horizontal="center" vertical="center"/>
    </xf>
    <xf numFmtId="3" fontId="8" fillId="2" borderId="9" xfId="0" applyNumberFormat="1" applyFont="1" applyFill="1" applyBorder="1" applyAlignment="1">
      <alignment horizontal="center"/>
    </xf>
    <xf numFmtId="3" fontId="8" fillId="2" borderId="11" xfId="0" applyNumberFormat="1" applyFont="1" applyFill="1" applyBorder="1" applyAlignment="1">
      <alignment horizontal="center"/>
    </xf>
    <xf numFmtId="3" fontId="8" fillId="2" borderId="10" xfId="0" applyNumberFormat="1" applyFont="1" applyFill="1" applyBorder="1" applyAlignment="1">
      <alignment horizontal="center"/>
    </xf>
    <xf numFmtId="0" fontId="8" fillId="2" borderId="8" xfId="0" applyFont="1" applyFill="1" applyBorder="1" applyAlignment="1">
      <alignment horizontal="center" vertical="center"/>
    </xf>
    <xf numFmtId="0" fontId="2" fillId="0" borderId="0" xfId="0" applyNumberFormat="1" applyFont="1" applyFill="1" applyBorder="1" applyAlignment="1">
      <alignment vertical="top" wrapText="1" readingOrder="1"/>
    </xf>
    <xf numFmtId="0" fontId="1" fillId="0" borderId="0" xfId="0" applyFont="1" applyFill="1" applyBorder="1"/>
    <xf numFmtId="0" fontId="4" fillId="0" borderId="0" xfId="0" applyNumberFormat="1" applyFont="1" applyFill="1" applyBorder="1" applyAlignment="1">
      <alignment wrapText="1" readingOrder="1"/>
    </xf>
    <xf numFmtId="0" fontId="2" fillId="0" borderId="2" xfId="0" applyNumberFormat="1" applyFont="1" applyFill="1" applyBorder="1" applyAlignment="1">
      <alignment horizontal="center" vertical="top" wrapText="1" readingOrder="1"/>
    </xf>
    <xf numFmtId="0" fontId="1" fillId="0" borderId="3"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3"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7EAE9"/>
      <color rgb="FFF3F3FF"/>
      <color rgb="FFEB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1353007</xdr:colOff>
      <xdr:row>3</xdr:row>
      <xdr:rowOff>571500</xdr:rowOff>
    </xdr:to>
    <xdr:pic>
      <xdr:nvPicPr>
        <xdr:cNvPr id="2" name="Picture 1"/>
        <xdr:cNvPicPr/>
      </xdr:nvPicPr>
      <xdr:blipFill>
        <a:blip xmlns:r="http://schemas.openxmlformats.org/officeDocument/2006/relationships" r:embed="rId1" cstate="print"/>
        <a:stretch>
          <a:fillRect/>
        </a:stretch>
      </xdr:blipFill>
      <xdr:spPr>
        <a:xfrm>
          <a:off x="180975" y="514350"/>
          <a:ext cx="27627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
  <sheetViews>
    <sheetView tabSelected="1" zoomScaleNormal="100" workbookViewId="0">
      <selection activeCell="L1" sqref="L1:S1048576"/>
    </sheetView>
  </sheetViews>
  <sheetFormatPr defaultRowHeight="15.75" x14ac:dyDescent="0.25"/>
  <cols>
    <col min="1" max="1" width="25.5703125" style="19" customWidth="1"/>
    <col min="2" max="2" width="22" style="19" customWidth="1"/>
    <col min="3" max="3" width="12.7109375" style="19" customWidth="1"/>
    <col min="4" max="4" width="12.5703125" style="19" customWidth="1"/>
    <col min="5" max="5" width="13" style="19" customWidth="1"/>
    <col min="6" max="6" width="13.42578125" style="19" customWidth="1"/>
    <col min="7" max="7" width="12.42578125" style="19" customWidth="1"/>
    <col min="8" max="8" width="15.5703125" style="19" customWidth="1"/>
    <col min="9" max="9" width="14.7109375" style="19" customWidth="1"/>
    <col min="10" max="10" width="12.5703125" style="19" customWidth="1"/>
    <col min="11" max="11" width="12.85546875" style="19" customWidth="1"/>
    <col min="12" max="16384" width="9.140625" style="19"/>
  </cols>
  <sheetData>
    <row r="1" spans="1:11" ht="50.25" customHeight="1" x14ac:dyDescent="0.25">
      <c r="A1" s="50" t="s">
        <v>322</v>
      </c>
      <c r="B1" s="50"/>
      <c r="C1" s="50"/>
      <c r="D1" s="50"/>
      <c r="E1" s="50"/>
      <c r="F1" s="50"/>
      <c r="G1" s="50"/>
      <c r="H1" s="50"/>
      <c r="I1" s="50"/>
      <c r="J1" s="50"/>
      <c r="K1" s="50"/>
    </row>
    <row r="2" spans="1:11" ht="10.5" customHeight="1" x14ac:dyDescent="0.25">
      <c r="A2" s="18"/>
      <c r="B2" s="18"/>
      <c r="C2" s="18"/>
      <c r="D2" s="18"/>
      <c r="E2" s="18"/>
      <c r="F2" s="18"/>
      <c r="G2" s="18"/>
      <c r="H2" s="18"/>
      <c r="I2" s="18"/>
      <c r="J2" s="18"/>
      <c r="K2" s="18"/>
    </row>
    <row r="3" spans="1:11" x14ac:dyDescent="0.25">
      <c r="A3" s="35" t="s">
        <v>339</v>
      </c>
      <c r="B3" s="35"/>
      <c r="C3" s="35"/>
      <c r="D3" s="35"/>
      <c r="E3" s="35"/>
      <c r="F3" s="35"/>
      <c r="G3" s="35"/>
      <c r="H3" s="35"/>
      <c r="I3" s="35"/>
      <c r="J3" s="35"/>
      <c r="K3" s="35"/>
    </row>
    <row r="4" spans="1:11" x14ac:dyDescent="0.25">
      <c r="A4" s="38" t="s">
        <v>323</v>
      </c>
      <c r="B4" s="39"/>
      <c r="C4" s="39"/>
      <c r="D4" s="39"/>
      <c r="E4" s="39"/>
      <c r="F4" s="39"/>
      <c r="G4" s="39"/>
      <c r="H4" s="40"/>
      <c r="I4" s="41" t="s">
        <v>342</v>
      </c>
      <c r="J4" s="42"/>
      <c r="K4" s="43"/>
    </row>
    <row r="5" spans="1:11" ht="13.5" customHeight="1" x14ac:dyDescent="0.25">
      <c r="A5" s="37" t="s">
        <v>191</v>
      </c>
      <c r="B5" s="37" t="s">
        <v>316</v>
      </c>
      <c r="C5" s="37" t="s">
        <v>324</v>
      </c>
      <c r="D5" s="37" t="s">
        <v>340</v>
      </c>
      <c r="E5" s="66" t="s">
        <v>341</v>
      </c>
      <c r="F5" s="66"/>
      <c r="G5" s="66"/>
      <c r="H5" s="37" t="s">
        <v>336</v>
      </c>
      <c r="I5" s="44"/>
      <c r="J5" s="45"/>
      <c r="K5" s="46"/>
    </row>
    <row r="6" spans="1:11" ht="48" customHeight="1" x14ac:dyDescent="0.25">
      <c r="A6" s="37"/>
      <c r="B6" s="37"/>
      <c r="C6" s="37"/>
      <c r="D6" s="37"/>
      <c r="E6" s="66"/>
      <c r="F6" s="66"/>
      <c r="G6" s="66"/>
      <c r="H6" s="37"/>
      <c r="I6" s="47"/>
      <c r="J6" s="48"/>
      <c r="K6" s="49"/>
    </row>
    <row r="7" spans="1:11" ht="18.75" x14ac:dyDescent="0.25">
      <c r="A7" s="37"/>
      <c r="B7" s="37"/>
      <c r="C7" s="20" t="s">
        <v>190</v>
      </c>
      <c r="D7" s="20" t="s">
        <v>190</v>
      </c>
      <c r="E7" s="20" t="s">
        <v>190</v>
      </c>
      <c r="F7" s="20" t="s">
        <v>330</v>
      </c>
      <c r="G7" s="20" t="s">
        <v>331</v>
      </c>
      <c r="H7" s="20" t="s">
        <v>189</v>
      </c>
      <c r="I7" s="20" t="s">
        <v>190</v>
      </c>
      <c r="J7" s="20" t="s">
        <v>188</v>
      </c>
      <c r="K7" s="20" t="s">
        <v>139</v>
      </c>
    </row>
    <row r="8" spans="1:11" x14ac:dyDescent="0.25">
      <c r="A8" s="37"/>
      <c r="B8" s="37"/>
      <c r="C8" s="20">
        <v>1</v>
      </c>
      <c r="D8" s="20">
        <v>2</v>
      </c>
      <c r="E8" s="20">
        <v>3</v>
      </c>
      <c r="F8" s="20">
        <v>4</v>
      </c>
      <c r="G8" s="20">
        <v>5</v>
      </c>
      <c r="H8" s="20">
        <v>6</v>
      </c>
      <c r="I8" s="20" t="s">
        <v>319</v>
      </c>
      <c r="J8" s="20" t="s">
        <v>320</v>
      </c>
      <c r="K8" s="20" t="s">
        <v>321</v>
      </c>
    </row>
    <row r="9" spans="1:11" ht="18.75" customHeight="1" x14ac:dyDescent="0.25">
      <c r="A9" s="32" t="s">
        <v>317</v>
      </c>
      <c r="B9" s="22" t="s">
        <v>332</v>
      </c>
      <c r="C9" s="22">
        <v>65035942</v>
      </c>
      <c r="D9" s="22"/>
      <c r="E9" s="22"/>
      <c r="F9" s="22">
        <v>9613821</v>
      </c>
      <c r="G9" s="22">
        <v>9613821</v>
      </c>
      <c r="H9" s="36">
        <v>57.8</v>
      </c>
      <c r="I9" s="23"/>
      <c r="J9" s="22"/>
      <c r="K9" s="22"/>
    </row>
    <row r="10" spans="1:11" x14ac:dyDescent="0.25">
      <c r="A10" s="32"/>
      <c r="B10" s="22" t="s">
        <v>338</v>
      </c>
      <c r="C10" s="22"/>
      <c r="D10" s="22">
        <v>36769760.32</v>
      </c>
      <c r="E10" s="22">
        <f>F10+G10</f>
        <v>17832301.670000002</v>
      </c>
      <c r="F10" s="22">
        <v>9356810.0800000001</v>
      </c>
      <c r="G10" s="22">
        <v>8475491.5899999999</v>
      </c>
      <c r="H10" s="36"/>
      <c r="I10" s="24">
        <f>C9-D10-E10</f>
        <v>10433880.009999998</v>
      </c>
      <c r="J10" s="24">
        <f>ROUND(H9*J13/H12,2)</f>
        <v>4775580.22</v>
      </c>
      <c r="K10" s="22">
        <f>I10-J10</f>
        <v>5658299.7899999982</v>
      </c>
    </row>
    <row r="11" spans="1:11" ht="16.5" customHeight="1" x14ac:dyDescent="0.25">
      <c r="A11" s="32"/>
      <c r="B11" s="25" t="s">
        <v>327</v>
      </c>
      <c r="C11" s="26"/>
      <c r="D11" s="26">
        <f>ROUNDDOWN(D10,0)</f>
        <v>36769760</v>
      </c>
      <c r="E11" s="26">
        <f>ROUNDUP(E10,0)</f>
        <v>17832302</v>
      </c>
      <c r="F11" s="26">
        <f>ROUNDDOWN(F10,0)</f>
        <v>9356810</v>
      </c>
      <c r="G11" s="26">
        <f>ROUNDUP(G10,0)</f>
        <v>8475492</v>
      </c>
      <c r="H11" s="36"/>
      <c r="I11" s="26">
        <f>C9-D11-E11</f>
        <v>10433880</v>
      </c>
      <c r="J11" s="26">
        <f>ROUNDDOWN(J10,0)</f>
        <v>4775580</v>
      </c>
      <c r="K11" s="26">
        <f>I11-J11</f>
        <v>5658300</v>
      </c>
    </row>
    <row r="12" spans="1:11" ht="15.75" customHeight="1" x14ac:dyDescent="0.25">
      <c r="A12" s="32" t="s">
        <v>318</v>
      </c>
      <c r="B12" s="22" t="s">
        <v>192</v>
      </c>
      <c r="C12" s="22">
        <v>11476931</v>
      </c>
      <c r="D12" s="22"/>
      <c r="E12" s="22"/>
      <c r="F12" s="22">
        <v>5772358</v>
      </c>
      <c r="G12" s="22"/>
      <c r="H12" s="36">
        <v>34.700000000000003</v>
      </c>
      <c r="I12" s="23"/>
      <c r="J12" s="22"/>
      <c r="K12" s="24"/>
    </row>
    <row r="13" spans="1:11" x14ac:dyDescent="0.25">
      <c r="A13" s="32"/>
      <c r="B13" s="22" t="s">
        <v>338</v>
      </c>
      <c r="C13" s="22"/>
      <c r="D13" s="22">
        <v>2992606.77</v>
      </c>
      <c r="E13" s="22">
        <f>F13</f>
        <v>5617323.6500000004</v>
      </c>
      <c r="F13" s="22">
        <v>5617323.6500000004</v>
      </c>
      <c r="G13" s="22">
        <v>0</v>
      </c>
      <c r="H13" s="36"/>
      <c r="I13" s="24">
        <f>C12-D13-E13</f>
        <v>2867000.58</v>
      </c>
      <c r="J13" s="24">
        <v>2867000.58</v>
      </c>
      <c r="K13" s="24">
        <v>0</v>
      </c>
    </row>
    <row r="14" spans="1:11" ht="18" customHeight="1" x14ac:dyDescent="0.25">
      <c r="A14" s="32"/>
      <c r="B14" s="25" t="s">
        <v>327</v>
      </c>
      <c r="C14" s="26"/>
      <c r="D14" s="26">
        <f>ROUNDUP(D13,0)</f>
        <v>2992607</v>
      </c>
      <c r="E14" s="26">
        <f>ROUNDUP(E13,0)</f>
        <v>5617324</v>
      </c>
      <c r="F14" s="26">
        <f>ROUNDUP(F13,0)</f>
        <v>5617324</v>
      </c>
      <c r="G14" s="26">
        <v>0</v>
      </c>
      <c r="H14" s="36"/>
      <c r="I14" s="26">
        <f>C12-D14-E14</f>
        <v>2867000</v>
      </c>
      <c r="J14" s="26">
        <f>ROUNDDOWN(J13,0)</f>
        <v>2867000</v>
      </c>
      <c r="K14" s="26">
        <v>0</v>
      </c>
    </row>
    <row r="15" spans="1:11" x14ac:dyDescent="0.25">
      <c r="A15" s="33" t="s">
        <v>140</v>
      </c>
      <c r="B15" s="22" t="s">
        <v>192</v>
      </c>
      <c r="C15" s="22">
        <f>C9+C12</f>
        <v>76512873</v>
      </c>
      <c r="D15" s="22"/>
      <c r="E15" s="22">
        <f>F15+G15</f>
        <v>25000000</v>
      </c>
      <c r="F15" s="22">
        <f>F9+F12</f>
        <v>15386179</v>
      </c>
      <c r="G15" s="22">
        <f>G9+G12</f>
        <v>9613821</v>
      </c>
      <c r="H15" s="34">
        <v>92.5</v>
      </c>
      <c r="I15" s="27"/>
      <c r="J15" s="22"/>
      <c r="K15" s="22"/>
    </row>
    <row r="16" spans="1:11" ht="16.5" customHeight="1" x14ac:dyDescent="0.25">
      <c r="A16" s="33"/>
      <c r="B16" s="25" t="s">
        <v>327</v>
      </c>
      <c r="C16" s="26"/>
      <c r="D16" s="26">
        <f>D11+D14</f>
        <v>39762367</v>
      </c>
      <c r="E16" s="26">
        <f>E11+E14</f>
        <v>23449626</v>
      </c>
      <c r="F16" s="26">
        <f>F11+F14</f>
        <v>14974134</v>
      </c>
      <c r="G16" s="26">
        <f>G11+G14</f>
        <v>8475492</v>
      </c>
      <c r="H16" s="34"/>
      <c r="I16" s="26">
        <f>C15-D16-E16</f>
        <v>13300880</v>
      </c>
      <c r="J16" s="26">
        <f>J11+J14</f>
        <v>7642580</v>
      </c>
      <c r="K16" s="26">
        <f>I16-J16</f>
        <v>5658300</v>
      </c>
    </row>
    <row r="17" spans="1:11" ht="15.75" customHeight="1" x14ac:dyDescent="0.25">
      <c r="A17" s="33" t="s">
        <v>325</v>
      </c>
      <c r="B17" s="33"/>
      <c r="C17" s="33"/>
      <c r="D17" s="33"/>
      <c r="E17" s="33"/>
      <c r="F17" s="33"/>
      <c r="G17" s="33"/>
      <c r="H17" s="33"/>
      <c r="I17" s="33"/>
      <c r="J17" s="33"/>
      <c r="K17" s="33"/>
    </row>
    <row r="18" spans="1:11" ht="21.75" customHeight="1" x14ac:dyDescent="0.25">
      <c r="A18" s="32" t="s">
        <v>326</v>
      </c>
      <c r="B18" s="32"/>
      <c r="C18" s="29">
        <f>D18+E18</f>
        <v>50558</v>
      </c>
      <c r="D18" s="29">
        <v>48818</v>
      </c>
      <c r="E18" s="63">
        <v>1740</v>
      </c>
      <c r="F18" s="64"/>
      <c r="G18" s="65"/>
      <c r="H18" s="54" t="s">
        <v>329</v>
      </c>
      <c r="I18" s="55"/>
      <c r="J18" s="55"/>
      <c r="K18" s="56"/>
    </row>
    <row r="19" spans="1:11" ht="19.5" customHeight="1" x14ac:dyDescent="0.25">
      <c r="A19" s="32" t="s">
        <v>328</v>
      </c>
      <c r="B19" s="28" t="s">
        <v>140</v>
      </c>
      <c r="C19" s="29" t="s">
        <v>337</v>
      </c>
      <c r="D19" s="51" t="s">
        <v>329</v>
      </c>
      <c r="E19" s="29">
        <f>E15-E16</f>
        <v>1550374</v>
      </c>
      <c r="F19" s="29">
        <f>F15-F16</f>
        <v>412045</v>
      </c>
      <c r="G19" s="29">
        <f>G15-G16</f>
        <v>1138329</v>
      </c>
      <c r="H19" s="57"/>
      <c r="I19" s="58"/>
      <c r="J19" s="58"/>
      <c r="K19" s="59"/>
    </row>
    <row r="20" spans="1:11" ht="19.5" customHeight="1" x14ac:dyDescent="0.25">
      <c r="A20" s="32"/>
      <c r="B20" s="28" t="s">
        <v>19</v>
      </c>
      <c r="C20" s="29" t="s">
        <v>337</v>
      </c>
      <c r="D20" s="52"/>
      <c r="E20" s="29">
        <f>F20+G20</f>
        <v>1395340.33</v>
      </c>
      <c r="F20" s="29">
        <f>F9-F10</f>
        <v>257010.91999999993</v>
      </c>
      <c r="G20" s="29">
        <f>G9-G10</f>
        <v>1138329.4100000001</v>
      </c>
      <c r="H20" s="57"/>
      <c r="I20" s="58"/>
      <c r="J20" s="58"/>
      <c r="K20" s="59"/>
    </row>
    <row r="21" spans="1:11" ht="21.75" customHeight="1" x14ac:dyDescent="0.25">
      <c r="A21" s="32"/>
      <c r="B21" s="28" t="s">
        <v>73</v>
      </c>
      <c r="C21" s="29" t="s">
        <v>337</v>
      </c>
      <c r="D21" s="53"/>
      <c r="E21" s="29">
        <f>F21</f>
        <v>155034.34999999963</v>
      </c>
      <c r="F21" s="29">
        <f>F12-F13</f>
        <v>155034.34999999963</v>
      </c>
      <c r="G21" s="29" t="s">
        <v>337</v>
      </c>
      <c r="H21" s="60"/>
      <c r="I21" s="61"/>
      <c r="J21" s="61"/>
      <c r="K21" s="62"/>
    </row>
    <row r="22" spans="1:11" ht="18.75" x14ac:dyDescent="0.25">
      <c r="A22" s="19" t="s">
        <v>333</v>
      </c>
      <c r="D22" s="21"/>
      <c r="E22" s="30"/>
    </row>
    <row r="23" spans="1:11" ht="18.75" x14ac:dyDescent="0.25">
      <c r="A23" s="19" t="s">
        <v>334</v>
      </c>
    </row>
    <row r="24" spans="1:11" ht="35.25" customHeight="1" x14ac:dyDescent="0.25">
      <c r="A24" s="31" t="s">
        <v>335</v>
      </c>
      <c r="B24" s="31"/>
      <c r="C24" s="31"/>
      <c r="D24" s="31"/>
      <c r="E24" s="31"/>
      <c r="F24" s="31"/>
      <c r="G24" s="31"/>
      <c r="H24" s="31"/>
      <c r="I24" s="31"/>
      <c r="J24" s="31"/>
      <c r="K24" s="31"/>
    </row>
  </sheetData>
  <mergeCells count="23">
    <mergeCell ref="A1:K1"/>
    <mergeCell ref="D19:D21"/>
    <mergeCell ref="H18:K21"/>
    <mergeCell ref="E18:G18"/>
    <mergeCell ref="A17:K17"/>
    <mergeCell ref="A18:B18"/>
    <mergeCell ref="A9:A11"/>
    <mergeCell ref="H9:H11"/>
    <mergeCell ref="E5:G6"/>
    <mergeCell ref="A3:K3"/>
    <mergeCell ref="A12:A14"/>
    <mergeCell ref="H12:H14"/>
    <mergeCell ref="D5:D6"/>
    <mergeCell ref="H5:H6"/>
    <mergeCell ref="A5:A8"/>
    <mergeCell ref="B5:B8"/>
    <mergeCell ref="C5:C6"/>
    <mergeCell ref="A4:H4"/>
    <mergeCell ref="I4:K6"/>
    <mergeCell ref="A24:K24"/>
    <mergeCell ref="A19:A21"/>
    <mergeCell ref="A15:A16"/>
    <mergeCell ref="H15:H16"/>
  </mergeCells>
  <pageMargins left="0.19685039370078741" right="0.11811023622047245" top="0.74803149606299213" bottom="0.74803149606299213" header="0.31496062992125984" footer="0.31496062992125984"/>
  <pageSetup paperSize="9" scale="7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2"/>
  <sheetViews>
    <sheetView workbookViewId="0">
      <pane xSplit="6" ySplit="9" topLeftCell="P76" activePane="bottomRight" state="frozen"/>
      <selection pane="topRight" activeCell="G1" sqref="G1"/>
      <selection pane="bottomLeft" activeCell="A10" sqref="A10"/>
      <selection pane="bottomRight" activeCell="T85" sqref="T85"/>
    </sheetView>
  </sheetViews>
  <sheetFormatPr defaultRowHeight="15" x14ac:dyDescent="0.25"/>
  <cols>
    <col min="1" max="1" width="2.7109375" style="14" customWidth="1"/>
    <col min="2" max="2" width="8.140625" style="14" customWidth="1"/>
    <col min="3" max="3" width="13" style="14" customWidth="1"/>
    <col min="4" max="4" width="35.140625" style="14" customWidth="1"/>
    <col min="5" max="5" width="17.28515625" style="14" customWidth="1"/>
    <col min="6" max="6" width="35.140625" style="14" customWidth="1"/>
    <col min="7" max="7" width="13.5703125" style="14" customWidth="1"/>
    <col min="8" max="8" width="13.42578125" style="14" customWidth="1"/>
    <col min="9" max="9" width="43.140625" style="14" customWidth="1"/>
    <col min="10" max="10" width="13.5703125" style="14" customWidth="1"/>
    <col min="11" max="12" width="13.42578125" style="14" customWidth="1"/>
    <col min="13" max="13" width="13.5703125" style="14" customWidth="1"/>
    <col min="14" max="15" width="13.42578125" style="14" customWidth="1"/>
    <col min="16" max="16" width="13.5703125" style="14" customWidth="1"/>
    <col min="17" max="18" width="13.42578125" style="14" customWidth="1"/>
    <col min="19" max="19" width="13.5703125" style="14" customWidth="1"/>
    <col min="20" max="21" width="13.42578125" style="14" customWidth="1"/>
    <col min="22" max="22" width="13.5703125" style="14" customWidth="1"/>
    <col min="23" max="24" width="13.42578125" style="14" customWidth="1"/>
    <col min="25" max="25" width="13.5703125" style="14" customWidth="1"/>
    <col min="26" max="28" width="13.42578125" style="14" customWidth="1"/>
    <col min="29" max="16384" width="9.140625" style="14"/>
  </cols>
  <sheetData>
    <row r="1" spans="2:27" ht="17.100000000000001" customHeight="1" x14ac:dyDescent="0.25"/>
    <row r="2" spans="2:27" x14ac:dyDescent="0.25">
      <c r="B2" s="67" t="s">
        <v>0</v>
      </c>
      <c r="C2" s="68"/>
      <c r="D2" s="1" t="s">
        <v>76</v>
      </c>
    </row>
    <row r="3" spans="2:27" ht="9.6" customHeight="1" x14ac:dyDescent="0.25"/>
    <row r="4" spans="2:27" ht="45.75" customHeight="1" x14ac:dyDescent="0.25">
      <c r="B4" s="68"/>
      <c r="C4" s="68"/>
      <c r="D4" s="68"/>
    </row>
    <row r="5" spans="2:27" ht="5.0999999999999996" customHeight="1" x14ac:dyDescent="0.25"/>
    <row r="6" spans="2:27" ht="23.45" customHeight="1" x14ac:dyDescent="0.25">
      <c r="B6" s="69" t="s">
        <v>1</v>
      </c>
      <c r="C6" s="68"/>
      <c r="D6" s="68"/>
      <c r="E6" s="68"/>
    </row>
    <row r="7" spans="2:27" ht="5.0999999999999996" customHeight="1" thickBot="1" x14ac:dyDescent="0.3"/>
    <row r="8" spans="2:27" ht="15.75" thickBot="1" x14ac:dyDescent="0.3">
      <c r="B8" s="2" t="s">
        <v>2</v>
      </c>
      <c r="C8" s="70" t="s">
        <v>3</v>
      </c>
      <c r="D8" s="71"/>
      <c r="E8" s="4" t="s">
        <v>2</v>
      </c>
      <c r="F8" s="4" t="s">
        <v>2</v>
      </c>
      <c r="G8" s="70" t="s">
        <v>4</v>
      </c>
      <c r="H8" s="71"/>
      <c r="I8" s="70" t="s">
        <v>5</v>
      </c>
      <c r="J8" s="71"/>
      <c r="K8" s="2" t="s">
        <v>2</v>
      </c>
      <c r="L8" s="2" t="s">
        <v>2</v>
      </c>
      <c r="M8" s="5" t="s">
        <v>2</v>
      </c>
      <c r="N8" s="2" t="s">
        <v>2</v>
      </c>
      <c r="O8" s="2" t="s">
        <v>2</v>
      </c>
      <c r="P8" s="70" t="s">
        <v>6</v>
      </c>
      <c r="Q8" s="72"/>
      <c r="R8" s="72"/>
      <c r="S8" s="72"/>
      <c r="T8" s="72"/>
      <c r="U8" s="72"/>
      <c r="V8" s="72"/>
      <c r="W8" s="72"/>
      <c r="X8" s="72"/>
      <c r="Y8" s="72"/>
      <c r="Z8" s="72"/>
      <c r="AA8" s="71"/>
    </row>
    <row r="9" spans="2:27" ht="51.75" thickBot="1" x14ac:dyDescent="0.3">
      <c r="B9" s="6" t="s">
        <v>7</v>
      </c>
      <c r="C9" s="3" t="s">
        <v>8</v>
      </c>
      <c r="D9" s="3" t="s">
        <v>9</v>
      </c>
      <c r="E9" s="7" t="s">
        <v>10</v>
      </c>
      <c r="F9" s="7" t="s">
        <v>11</v>
      </c>
      <c r="G9" s="3" t="s">
        <v>0</v>
      </c>
      <c r="H9" s="3" t="s">
        <v>12</v>
      </c>
      <c r="I9" s="3" t="s">
        <v>9</v>
      </c>
      <c r="J9" s="3" t="s">
        <v>13</v>
      </c>
      <c r="K9" s="7" t="s">
        <v>14</v>
      </c>
      <c r="L9" s="7" t="s">
        <v>15</v>
      </c>
      <c r="M9" s="8" t="s">
        <v>16</v>
      </c>
      <c r="N9" s="7" t="s">
        <v>17</v>
      </c>
      <c r="O9" s="7" t="s">
        <v>18</v>
      </c>
      <c r="P9" s="3" t="s">
        <v>19</v>
      </c>
      <c r="Q9" s="3" t="s">
        <v>193</v>
      </c>
      <c r="R9" s="3" t="s">
        <v>20</v>
      </c>
      <c r="S9" s="3" t="s">
        <v>21</v>
      </c>
      <c r="T9" s="3" t="s">
        <v>22</v>
      </c>
      <c r="U9" s="3" t="s">
        <v>23</v>
      </c>
      <c r="V9" s="3" t="s">
        <v>24</v>
      </c>
      <c r="W9" s="3" t="s">
        <v>25</v>
      </c>
      <c r="X9" s="3" t="s">
        <v>26</v>
      </c>
      <c r="Y9" s="3" t="s">
        <v>27</v>
      </c>
      <c r="Z9" s="3" t="s">
        <v>28</v>
      </c>
      <c r="AA9" s="3" t="s">
        <v>29</v>
      </c>
    </row>
    <row r="10" spans="2:27" ht="51" x14ac:dyDescent="0.25">
      <c r="B10" s="9">
        <v>1</v>
      </c>
      <c r="C10" s="11" t="s">
        <v>30</v>
      </c>
      <c r="D10" s="11" t="s">
        <v>31</v>
      </c>
      <c r="E10" s="11" t="s">
        <v>194</v>
      </c>
      <c r="F10" s="11" t="s">
        <v>195</v>
      </c>
      <c r="G10" s="11" t="s">
        <v>76</v>
      </c>
      <c r="H10" s="10">
        <v>42788</v>
      </c>
      <c r="I10" s="11" t="s">
        <v>196</v>
      </c>
      <c r="J10" s="11" t="s">
        <v>197</v>
      </c>
      <c r="K10" s="11">
        <v>0</v>
      </c>
      <c r="L10" s="11">
        <v>3</v>
      </c>
      <c r="M10" s="12">
        <v>36</v>
      </c>
      <c r="N10" s="13">
        <v>600000</v>
      </c>
      <c r="O10" s="13">
        <v>600000</v>
      </c>
      <c r="P10" s="13">
        <v>510000</v>
      </c>
      <c r="Q10" s="11" t="s">
        <v>2</v>
      </c>
      <c r="R10" s="11" t="s">
        <v>2</v>
      </c>
      <c r="S10" s="11" t="s">
        <v>2</v>
      </c>
      <c r="T10" s="13">
        <v>45000</v>
      </c>
      <c r="U10" s="11" t="s">
        <v>2</v>
      </c>
      <c r="V10" s="11" t="s">
        <v>2</v>
      </c>
      <c r="W10" s="13">
        <v>600000</v>
      </c>
      <c r="X10" s="13">
        <v>45000</v>
      </c>
      <c r="Y10" s="11" t="s">
        <v>2</v>
      </c>
      <c r="Z10" s="11" t="s">
        <v>2</v>
      </c>
      <c r="AA10" s="11" t="s">
        <v>2</v>
      </c>
    </row>
    <row r="11" spans="2:27" ht="25.5" x14ac:dyDescent="0.25">
      <c r="B11" s="9">
        <v>2</v>
      </c>
      <c r="C11" s="11" t="s">
        <v>30</v>
      </c>
      <c r="D11" s="11" t="s">
        <v>31</v>
      </c>
      <c r="E11" s="11" t="s">
        <v>198</v>
      </c>
      <c r="F11" s="11" t="s">
        <v>199</v>
      </c>
      <c r="G11" s="11" t="s">
        <v>76</v>
      </c>
      <c r="H11" s="10">
        <v>42755</v>
      </c>
      <c r="I11" s="11" t="s">
        <v>200</v>
      </c>
      <c r="J11" s="11" t="s">
        <v>201</v>
      </c>
      <c r="K11" s="11">
        <v>0</v>
      </c>
      <c r="L11" s="11">
        <v>1</v>
      </c>
      <c r="M11" s="12">
        <v>27</v>
      </c>
      <c r="N11" s="13">
        <v>265188.45</v>
      </c>
      <c r="O11" s="13">
        <v>219164</v>
      </c>
      <c r="P11" s="13">
        <v>142456.6</v>
      </c>
      <c r="Q11" s="11" t="s">
        <v>2</v>
      </c>
      <c r="R11" s="11" t="s">
        <v>2</v>
      </c>
      <c r="S11" s="11" t="s">
        <v>2</v>
      </c>
      <c r="T11" s="11" t="s">
        <v>2</v>
      </c>
      <c r="U11" s="11" t="s">
        <v>2</v>
      </c>
      <c r="V11" s="11" t="s">
        <v>2</v>
      </c>
      <c r="W11" s="13">
        <v>142456.6</v>
      </c>
      <c r="X11" s="11" t="s">
        <v>2</v>
      </c>
      <c r="Y11" s="13">
        <v>76707.399999999994</v>
      </c>
      <c r="Z11" s="11" t="s">
        <v>2</v>
      </c>
      <c r="AA11" s="13">
        <v>46024.45</v>
      </c>
    </row>
    <row r="12" spans="2:27" ht="51" x14ac:dyDescent="0.25">
      <c r="B12" s="9">
        <v>3</v>
      </c>
      <c r="C12" s="11" t="s">
        <v>30</v>
      </c>
      <c r="D12" s="11" t="s">
        <v>31</v>
      </c>
      <c r="E12" s="11" t="s">
        <v>202</v>
      </c>
      <c r="F12" s="11" t="s">
        <v>203</v>
      </c>
      <c r="G12" s="11" t="s">
        <v>76</v>
      </c>
      <c r="H12" s="10">
        <v>42773</v>
      </c>
      <c r="I12" s="11" t="s">
        <v>50</v>
      </c>
      <c r="J12" s="11" t="s">
        <v>51</v>
      </c>
      <c r="K12" s="11">
        <v>1</v>
      </c>
      <c r="L12" s="11">
        <v>2</v>
      </c>
      <c r="M12" s="12">
        <v>36</v>
      </c>
      <c r="N12" s="13">
        <v>600000</v>
      </c>
      <c r="O12" s="13">
        <v>600000</v>
      </c>
      <c r="P12" s="13">
        <v>510000</v>
      </c>
      <c r="Q12" s="11" t="s">
        <v>2</v>
      </c>
      <c r="R12" s="11" t="s">
        <v>2</v>
      </c>
      <c r="S12" s="11" t="s">
        <v>2</v>
      </c>
      <c r="T12" s="13">
        <v>45000</v>
      </c>
      <c r="U12" s="11" t="s">
        <v>2</v>
      </c>
      <c r="V12" s="11" t="s">
        <v>2</v>
      </c>
      <c r="W12" s="13">
        <v>600000</v>
      </c>
      <c r="X12" s="13">
        <v>45000</v>
      </c>
      <c r="Y12" s="11" t="s">
        <v>2</v>
      </c>
      <c r="Z12" s="11" t="s">
        <v>2</v>
      </c>
      <c r="AA12" s="11" t="s">
        <v>2</v>
      </c>
    </row>
    <row r="13" spans="2:27" ht="25.5" x14ac:dyDescent="0.25">
      <c r="B13" s="9">
        <v>4</v>
      </c>
      <c r="C13" s="11" t="s">
        <v>30</v>
      </c>
      <c r="D13" s="11" t="s">
        <v>31</v>
      </c>
      <c r="E13" s="11" t="s">
        <v>204</v>
      </c>
      <c r="F13" s="11" t="s">
        <v>205</v>
      </c>
      <c r="G13" s="11" t="s">
        <v>76</v>
      </c>
      <c r="H13" s="10">
        <v>42783</v>
      </c>
      <c r="I13" s="11" t="s">
        <v>40</v>
      </c>
      <c r="J13" s="11" t="s">
        <v>41</v>
      </c>
      <c r="K13" s="11">
        <v>1</v>
      </c>
      <c r="L13" s="11">
        <v>2</v>
      </c>
      <c r="M13" s="12">
        <v>36</v>
      </c>
      <c r="N13" s="13">
        <v>648648</v>
      </c>
      <c r="O13" s="13">
        <v>648648</v>
      </c>
      <c r="P13" s="13">
        <v>551350.80000000005</v>
      </c>
      <c r="Q13" s="11" t="s">
        <v>2</v>
      </c>
      <c r="R13" s="11" t="s">
        <v>2</v>
      </c>
      <c r="S13" s="11" t="s">
        <v>2</v>
      </c>
      <c r="T13" s="13">
        <v>48648.6</v>
      </c>
      <c r="U13" s="11" t="s">
        <v>2</v>
      </c>
      <c r="V13" s="11" t="s">
        <v>2</v>
      </c>
      <c r="W13" s="13">
        <v>615048.04</v>
      </c>
      <c r="X13" s="13">
        <v>15048.64</v>
      </c>
      <c r="Y13" s="13">
        <v>33599.96</v>
      </c>
      <c r="Z13" s="11" t="s">
        <v>2</v>
      </c>
      <c r="AA13" s="11" t="s">
        <v>2</v>
      </c>
    </row>
    <row r="14" spans="2:27" ht="51" x14ac:dyDescent="0.25">
      <c r="B14" s="9">
        <v>5</v>
      </c>
      <c r="C14" s="11" t="s">
        <v>30</v>
      </c>
      <c r="D14" s="11" t="s">
        <v>31</v>
      </c>
      <c r="E14" s="11" t="s">
        <v>206</v>
      </c>
      <c r="F14" s="11" t="s">
        <v>207</v>
      </c>
      <c r="G14" s="11" t="s">
        <v>76</v>
      </c>
      <c r="H14" s="10">
        <v>42776</v>
      </c>
      <c r="I14" s="11" t="s">
        <v>50</v>
      </c>
      <c r="J14" s="11" t="s">
        <v>51</v>
      </c>
      <c r="K14" s="11">
        <v>0</v>
      </c>
      <c r="L14" s="11">
        <v>1</v>
      </c>
      <c r="M14" s="12">
        <v>36</v>
      </c>
      <c r="N14" s="13">
        <v>572664</v>
      </c>
      <c r="O14" s="13">
        <v>572664</v>
      </c>
      <c r="P14" s="13">
        <v>486764.4</v>
      </c>
      <c r="Q14" s="11" t="s">
        <v>2</v>
      </c>
      <c r="R14" s="11" t="s">
        <v>2</v>
      </c>
      <c r="S14" s="11" t="s">
        <v>2</v>
      </c>
      <c r="T14" s="13">
        <v>42949.8</v>
      </c>
      <c r="U14" s="11" t="s">
        <v>2</v>
      </c>
      <c r="V14" s="11" t="s">
        <v>2</v>
      </c>
      <c r="W14" s="13">
        <v>544043.46</v>
      </c>
      <c r="X14" s="13">
        <v>14329.26</v>
      </c>
      <c r="Y14" s="13">
        <v>28620.54</v>
      </c>
      <c r="Z14" s="11" t="s">
        <v>2</v>
      </c>
      <c r="AA14" s="11" t="s">
        <v>2</v>
      </c>
    </row>
    <row r="15" spans="2:27" ht="25.5" x14ac:dyDescent="0.25">
      <c r="B15" s="9">
        <v>6</v>
      </c>
      <c r="C15" s="11" t="s">
        <v>30</v>
      </c>
      <c r="D15" s="11" t="s">
        <v>31</v>
      </c>
      <c r="E15" s="11" t="s">
        <v>141</v>
      </c>
      <c r="F15" s="11" t="s">
        <v>142</v>
      </c>
      <c r="G15" s="11" t="s">
        <v>76</v>
      </c>
      <c r="H15" s="10">
        <v>42774</v>
      </c>
      <c r="I15" s="11" t="s">
        <v>69</v>
      </c>
      <c r="J15" s="11" t="s">
        <v>70</v>
      </c>
      <c r="K15" s="11">
        <v>0</v>
      </c>
      <c r="L15" s="11">
        <v>1</v>
      </c>
      <c r="M15" s="12">
        <v>36</v>
      </c>
      <c r="N15" s="13">
        <v>582552.39</v>
      </c>
      <c r="O15" s="13">
        <v>582552.39</v>
      </c>
      <c r="P15" s="13">
        <v>495169.54</v>
      </c>
      <c r="Q15" s="11" t="s">
        <v>2</v>
      </c>
      <c r="R15" s="11" t="s">
        <v>2</v>
      </c>
      <c r="S15" s="11" t="s">
        <v>2</v>
      </c>
      <c r="T15" s="13">
        <v>43691.43</v>
      </c>
      <c r="U15" s="11" t="s">
        <v>2</v>
      </c>
      <c r="V15" s="11" t="s">
        <v>2</v>
      </c>
      <c r="W15" s="13">
        <v>582552.39</v>
      </c>
      <c r="X15" s="13">
        <v>43691.42</v>
      </c>
      <c r="Y15" s="11" t="s">
        <v>2</v>
      </c>
      <c r="Z15" s="11" t="s">
        <v>2</v>
      </c>
      <c r="AA15" s="11" t="s">
        <v>2</v>
      </c>
    </row>
    <row r="16" spans="2:27" x14ac:dyDescent="0.25">
      <c r="B16" s="9">
        <v>7</v>
      </c>
      <c r="C16" s="11" t="s">
        <v>30</v>
      </c>
      <c r="D16" s="11" t="s">
        <v>31</v>
      </c>
      <c r="E16" s="11" t="s">
        <v>208</v>
      </c>
      <c r="F16" s="11" t="s">
        <v>209</v>
      </c>
      <c r="G16" s="11" t="s">
        <v>76</v>
      </c>
      <c r="H16" s="10">
        <v>42783</v>
      </c>
      <c r="I16" s="11" t="s">
        <v>40</v>
      </c>
      <c r="J16" s="11" t="s">
        <v>41</v>
      </c>
      <c r="K16" s="11">
        <v>0</v>
      </c>
      <c r="L16" s="11">
        <v>2</v>
      </c>
      <c r="M16" s="12">
        <v>36</v>
      </c>
      <c r="N16" s="13">
        <v>647361.38</v>
      </c>
      <c r="O16" s="13">
        <v>647361.38</v>
      </c>
      <c r="P16" s="13">
        <v>550257.17000000004</v>
      </c>
      <c r="Q16" s="11" t="s">
        <v>2</v>
      </c>
      <c r="R16" s="11" t="s">
        <v>2</v>
      </c>
      <c r="S16" s="11" t="s">
        <v>2</v>
      </c>
      <c r="T16" s="13">
        <v>48552.1</v>
      </c>
      <c r="U16" s="11" t="s">
        <v>2</v>
      </c>
      <c r="V16" s="11" t="s">
        <v>2</v>
      </c>
      <c r="W16" s="13">
        <v>615753.98</v>
      </c>
      <c r="X16" s="13">
        <v>16944.71</v>
      </c>
      <c r="Y16" s="13">
        <v>31607.4</v>
      </c>
      <c r="Z16" s="11" t="s">
        <v>2</v>
      </c>
      <c r="AA16" s="11" t="s">
        <v>2</v>
      </c>
    </row>
    <row r="17" spans="2:27" ht="25.5" x14ac:dyDescent="0.25">
      <c r="B17" s="9">
        <v>8</v>
      </c>
      <c r="C17" s="11" t="s">
        <v>30</v>
      </c>
      <c r="D17" s="11" t="s">
        <v>31</v>
      </c>
      <c r="E17" s="11" t="s">
        <v>210</v>
      </c>
      <c r="F17" s="11" t="s">
        <v>211</v>
      </c>
      <c r="G17" s="11" t="s">
        <v>76</v>
      </c>
      <c r="H17" s="10">
        <v>42783</v>
      </c>
      <c r="I17" s="11" t="s">
        <v>40</v>
      </c>
      <c r="J17" s="11" t="s">
        <v>41</v>
      </c>
      <c r="K17" s="11">
        <v>0</v>
      </c>
      <c r="L17" s="11">
        <v>1</v>
      </c>
      <c r="M17" s="12">
        <v>36</v>
      </c>
      <c r="N17" s="13">
        <v>595843.79</v>
      </c>
      <c r="O17" s="13">
        <v>595843.79</v>
      </c>
      <c r="P17" s="13">
        <v>506467.23</v>
      </c>
      <c r="Q17" s="11" t="s">
        <v>2</v>
      </c>
      <c r="R17" s="11" t="s">
        <v>2</v>
      </c>
      <c r="S17" s="11" t="s">
        <v>2</v>
      </c>
      <c r="T17" s="13">
        <v>44688.27</v>
      </c>
      <c r="U17" s="11" t="s">
        <v>2</v>
      </c>
      <c r="V17" s="11" t="s">
        <v>2</v>
      </c>
      <c r="W17" s="13">
        <v>566169.29</v>
      </c>
      <c r="X17" s="13">
        <v>15013.79</v>
      </c>
      <c r="Y17" s="13">
        <v>29674.5</v>
      </c>
      <c r="Z17" s="11" t="s">
        <v>2</v>
      </c>
      <c r="AA17" s="11" t="s">
        <v>2</v>
      </c>
    </row>
    <row r="18" spans="2:27" ht="38.25" x14ac:dyDescent="0.25">
      <c r="B18" s="9">
        <v>9</v>
      </c>
      <c r="C18" s="11" t="s">
        <v>30</v>
      </c>
      <c r="D18" s="11" t="s">
        <v>31</v>
      </c>
      <c r="E18" s="11" t="s">
        <v>212</v>
      </c>
      <c r="F18" s="11" t="s">
        <v>213</v>
      </c>
      <c r="G18" s="11" t="s">
        <v>76</v>
      </c>
      <c r="H18" s="10">
        <v>42788</v>
      </c>
      <c r="I18" s="11" t="s">
        <v>50</v>
      </c>
      <c r="J18" s="11" t="s">
        <v>51</v>
      </c>
      <c r="K18" s="11">
        <v>0</v>
      </c>
      <c r="L18" s="11">
        <v>3</v>
      </c>
      <c r="M18" s="12">
        <v>36</v>
      </c>
      <c r="N18" s="13">
        <v>599994.81000000006</v>
      </c>
      <c r="O18" s="13">
        <v>599994.81000000006</v>
      </c>
      <c r="P18" s="13">
        <v>509995.59</v>
      </c>
      <c r="Q18" s="11" t="s">
        <v>2</v>
      </c>
      <c r="R18" s="11" t="s">
        <v>2</v>
      </c>
      <c r="S18" s="11" t="s">
        <v>2</v>
      </c>
      <c r="T18" s="13">
        <v>44999.61</v>
      </c>
      <c r="U18" s="11" t="s">
        <v>2</v>
      </c>
      <c r="V18" s="11" t="s">
        <v>2</v>
      </c>
      <c r="W18" s="13">
        <v>599994.81000000006</v>
      </c>
      <c r="X18" s="13">
        <v>44999.61</v>
      </c>
      <c r="Y18" s="11" t="s">
        <v>2</v>
      </c>
      <c r="Z18" s="11" t="s">
        <v>2</v>
      </c>
      <c r="AA18" s="11" t="s">
        <v>2</v>
      </c>
    </row>
    <row r="19" spans="2:27" ht="63.75" x14ac:dyDescent="0.25">
      <c r="B19" s="9">
        <v>10</v>
      </c>
      <c r="C19" s="11" t="s">
        <v>30</v>
      </c>
      <c r="D19" s="11" t="s">
        <v>31</v>
      </c>
      <c r="E19" s="11" t="s">
        <v>214</v>
      </c>
      <c r="F19" s="11" t="s">
        <v>215</v>
      </c>
      <c r="G19" s="11" t="s">
        <v>76</v>
      </c>
      <c r="H19" s="10">
        <v>42783</v>
      </c>
      <c r="I19" s="11" t="s">
        <v>40</v>
      </c>
      <c r="J19" s="11" t="s">
        <v>41</v>
      </c>
      <c r="K19" s="11">
        <v>0</v>
      </c>
      <c r="L19" s="11">
        <v>4</v>
      </c>
      <c r="M19" s="12">
        <v>34</v>
      </c>
      <c r="N19" s="13">
        <v>610362.39</v>
      </c>
      <c r="O19" s="13">
        <v>610362.39</v>
      </c>
      <c r="P19" s="13">
        <v>518808.03</v>
      </c>
      <c r="Q19" s="11" t="s">
        <v>2</v>
      </c>
      <c r="R19" s="11" t="s">
        <v>2</v>
      </c>
      <c r="S19" s="11" t="s">
        <v>2</v>
      </c>
      <c r="T19" s="13">
        <v>45777.18</v>
      </c>
      <c r="U19" s="11" t="s">
        <v>2</v>
      </c>
      <c r="V19" s="11" t="s">
        <v>2</v>
      </c>
      <c r="W19" s="13">
        <v>581788.38</v>
      </c>
      <c r="X19" s="13">
        <v>17203.169999999998</v>
      </c>
      <c r="Y19" s="13">
        <v>28574.01</v>
      </c>
      <c r="Z19" s="11" t="s">
        <v>2</v>
      </c>
      <c r="AA19" s="11" t="s">
        <v>2</v>
      </c>
    </row>
    <row r="20" spans="2:27" ht="38.25" x14ac:dyDescent="0.25">
      <c r="B20" s="9">
        <v>11</v>
      </c>
      <c r="C20" s="11" t="s">
        <v>30</v>
      </c>
      <c r="D20" s="11" t="s">
        <v>31</v>
      </c>
      <c r="E20" s="11" t="s">
        <v>143</v>
      </c>
      <c r="F20" s="11" t="s">
        <v>144</v>
      </c>
      <c r="G20" s="11" t="s">
        <v>76</v>
      </c>
      <c r="H20" s="10">
        <v>42796</v>
      </c>
      <c r="I20" s="11" t="s">
        <v>137</v>
      </c>
      <c r="J20" s="11" t="s">
        <v>138</v>
      </c>
      <c r="K20" s="11">
        <v>1</v>
      </c>
      <c r="L20" s="11">
        <v>1</v>
      </c>
      <c r="M20" s="12">
        <v>36</v>
      </c>
      <c r="N20" s="13">
        <v>336383.7</v>
      </c>
      <c r="O20" s="13">
        <v>335331.34000000003</v>
      </c>
      <c r="P20" s="13">
        <v>285031.63</v>
      </c>
      <c r="Q20" s="11" t="s">
        <v>2</v>
      </c>
      <c r="R20" s="11" t="s">
        <v>2</v>
      </c>
      <c r="S20" s="11" t="s">
        <v>2</v>
      </c>
      <c r="T20" s="13">
        <v>25136.74</v>
      </c>
      <c r="U20" s="11" t="s">
        <v>2</v>
      </c>
      <c r="V20" s="11" t="s">
        <v>2</v>
      </c>
      <c r="W20" s="13">
        <v>318564.78000000003</v>
      </c>
      <c r="X20" s="13">
        <v>8396.41</v>
      </c>
      <c r="Y20" s="13">
        <v>16766.560000000001</v>
      </c>
      <c r="Z20" s="11" t="s">
        <v>2</v>
      </c>
      <c r="AA20" s="13">
        <v>1052.3599999999999</v>
      </c>
    </row>
    <row r="21" spans="2:27" ht="38.25" x14ac:dyDescent="0.25">
      <c r="B21" s="9">
        <v>12</v>
      </c>
      <c r="C21" s="11" t="s">
        <v>30</v>
      </c>
      <c r="D21" s="11" t="s">
        <v>31</v>
      </c>
      <c r="E21" s="11" t="s">
        <v>216</v>
      </c>
      <c r="F21" s="11" t="s">
        <v>217</v>
      </c>
      <c r="G21" s="11" t="s">
        <v>76</v>
      </c>
      <c r="H21" s="10">
        <v>42762</v>
      </c>
      <c r="I21" s="11" t="s">
        <v>69</v>
      </c>
      <c r="J21" s="11" t="s">
        <v>70</v>
      </c>
      <c r="K21" s="11">
        <v>0</v>
      </c>
      <c r="L21" s="11">
        <v>1</v>
      </c>
      <c r="M21" s="12">
        <v>36</v>
      </c>
      <c r="N21" s="13">
        <v>638382.5</v>
      </c>
      <c r="O21" s="13">
        <v>638382.5</v>
      </c>
      <c r="P21" s="13">
        <v>542625.12</v>
      </c>
      <c r="Q21" s="11" t="s">
        <v>2</v>
      </c>
      <c r="R21" s="11" t="s">
        <v>2</v>
      </c>
      <c r="S21" s="11" t="s">
        <v>2</v>
      </c>
      <c r="T21" s="13">
        <v>47878.69</v>
      </c>
      <c r="U21" s="11" t="s">
        <v>2</v>
      </c>
      <c r="V21" s="11" t="s">
        <v>2</v>
      </c>
      <c r="W21" s="13">
        <v>638382.5</v>
      </c>
      <c r="X21" s="13">
        <v>47878.69</v>
      </c>
      <c r="Y21" s="11" t="s">
        <v>2</v>
      </c>
      <c r="Z21" s="11" t="s">
        <v>2</v>
      </c>
      <c r="AA21" s="11" t="s">
        <v>2</v>
      </c>
    </row>
    <row r="22" spans="2:27" ht="51" x14ac:dyDescent="0.25">
      <c r="B22" s="9">
        <v>13</v>
      </c>
      <c r="C22" s="11" t="s">
        <v>30</v>
      </c>
      <c r="D22" s="11" t="s">
        <v>31</v>
      </c>
      <c r="E22" s="11" t="s">
        <v>218</v>
      </c>
      <c r="F22" s="11" t="s">
        <v>219</v>
      </c>
      <c r="G22" s="11" t="s">
        <v>76</v>
      </c>
      <c r="H22" s="10">
        <v>42779</v>
      </c>
      <c r="I22" s="11" t="s">
        <v>220</v>
      </c>
      <c r="J22" s="11" t="s">
        <v>221</v>
      </c>
      <c r="K22" s="11">
        <v>0</v>
      </c>
      <c r="L22" s="11">
        <v>1</v>
      </c>
      <c r="M22" s="12">
        <v>30</v>
      </c>
      <c r="N22" s="13">
        <v>644500</v>
      </c>
      <c r="O22" s="13">
        <v>644500</v>
      </c>
      <c r="P22" s="13">
        <v>547825</v>
      </c>
      <c r="Q22" s="11" t="s">
        <v>2</v>
      </c>
      <c r="R22" s="11" t="s">
        <v>2</v>
      </c>
      <c r="S22" s="11" t="s">
        <v>2</v>
      </c>
      <c r="T22" s="13">
        <v>48337.5</v>
      </c>
      <c r="U22" s="11" t="s">
        <v>2</v>
      </c>
      <c r="V22" s="11" t="s">
        <v>2</v>
      </c>
      <c r="W22" s="13">
        <v>644500</v>
      </c>
      <c r="X22" s="13">
        <v>48337.5</v>
      </c>
      <c r="Y22" s="11" t="s">
        <v>2</v>
      </c>
      <c r="Z22" s="11" t="s">
        <v>2</v>
      </c>
      <c r="AA22" s="11" t="s">
        <v>2</v>
      </c>
    </row>
    <row r="23" spans="2:27" ht="38.25" x14ac:dyDescent="0.25">
      <c r="B23" s="9">
        <v>14</v>
      </c>
      <c r="C23" s="11" t="s">
        <v>30</v>
      </c>
      <c r="D23" s="11" t="s">
        <v>31</v>
      </c>
      <c r="E23" s="11" t="s">
        <v>222</v>
      </c>
      <c r="F23" s="11" t="s">
        <v>223</v>
      </c>
      <c r="G23" s="11" t="s">
        <v>76</v>
      </c>
      <c r="H23" s="10">
        <v>42767</v>
      </c>
      <c r="I23" s="11" t="s">
        <v>69</v>
      </c>
      <c r="J23" s="11" t="s">
        <v>70</v>
      </c>
      <c r="K23" s="11">
        <v>0</v>
      </c>
      <c r="L23" s="11">
        <v>1</v>
      </c>
      <c r="M23" s="12">
        <v>35</v>
      </c>
      <c r="N23" s="13">
        <v>648000</v>
      </c>
      <c r="O23" s="13">
        <v>648000</v>
      </c>
      <c r="P23" s="13">
        <v>550800</v>
      </c>
      <c r="Q23" s="11" t="s">
        <v>2</v>
      </c>
      <c r="R23" s="11" t="s">
        <v>2</v>
      </c>
      <c r="S23" s="11" t="s">
        <v>2</v>
      </c>
      <c r="T23" s="13">
        <v>48600</v>
      </c>
      <c r="U23" s="11" t="s">
        <v>2</v>
      </c>
      <c r="V23" s="11" t="s">
        <v>2</v>
      </c>
      <c r="W23" s="13">
        <v>648000</v>
      </c>
      <c r="X23" s="13">
        <v>48600</v>
      </c>
      <c r="Y23" s="11" t="s">
        <v>2</v>
      </c>
      <c r="Z23" s="11" t="s">
        <v>2</v>
      </c>
      <c r="AA23" s="11" t="s">
        <v>2</v>
      </c>
    </row>
    <row r="24" spans="2:27" ht="25.5" x14ac:dyDescent="0.25">
      <c r="B24" s="9">
        <v>15</v>
      </c>
      <c r="C24" s="11" t="s">
        <v>30</v>
      </c>
      <c r="D24" s="11" t="s">
        <v>31</v>
      </c>
      <c r="E24" s="11" t="s">
        <v>224</v>
      </c>
      <c r="F24" s="11" t="s">
        <v>225</v>
      </c>
      <c r="G24" s="11" t="s">
        <v>76</v>
      </c>
      <c r="H24" s="10">
        <v>42795</v>
      </c>
      <c r="I24" s="11" t="s">
        <v>99</v>
      </c>
      <c r="J24" s="11" t="s">
        <v>100</v>
      </c>
      <c r="K24" s="11">
        <v>0</v>
      </c>
      <c r="L24" s="11">
        <v>1</v>
      </c>
      <c r="M24" s="12">
        <v>35</v>
      </c>
      <c r="N24" s="13">
        <v>648640</v>
      </c>
      <c r="O24" s="13">
        <v>648640</v>
      </c>
      <c r="P24" s="13">
        <v>551344</v>
      </c>
      <c r="Q24" s="11" t="s">
        <v>2</v>
      </c>
      <c r="R24" s="11" t="s">
        <v>2</v>
      </c>
      <c r="S24" s="11" t="s">
        <v>2</v>
      </c>
      <c r="T24" s="13">
        <v>48648</v>
      </c>
      <c r="U24" s="11" t="s">
        <v>2</v>
      </c>
      <c r="V24" s="11" t="s">
        <v>2</v>
      </c>
      <c r="W24" s="13">
        <v>616208</v>
      </c>
      <c r="X24" s="13">
        <v>16216</v>
      </c>
      <c r="Y24" s="13">
        <v>32432</v>
      </c>
      <c r="Z24" s="11" t="s">
        <v>2</v>
      </c>
      <c r="AA24" s="11" t="s">
        <v>2</v>
      </c>
    </row>
    <row r="25" spans="2:27" ht="38.25" x14ac:dyDescent="0.25">
      <c r="B25" s="9">
        <v>16</v>
      </c>
      <c r="C25" s="11" t="s">
        <v>30</v>
      </c>
      <c r="D25" s="11" t="s">
        <v>31</v>
      </c>
      <c r="E25" s="11" t="s">
        <v>226</v>
      </c>
      <c r="F25" s="11" t="s">
        <v>227</v>
      </c>
      <c r="G25" s="11" t="s">
        <v>76</v>
      </c>
      <c r="H25" s="10">
        <v>42754</v>
      </c>
      <c r="I25" s="11" t="s">
        <v>95</v>
      </c>
      <c r="J25" s="11" t="s">
        <v>96</v>
      </c>
      <c r="K25" s="11">
        <v>0</v>
      </c>
      <c r="L25" s="11">
        <v>1</v>
      </c>
      <c r="M25" s="12">
        <v>36</v>
      </c>
      <c r="N25" s="13">
        <v>658172.49</v>
      </c>
      <c r="O25" s="13">
        <v>658172.49</v>
      </c>
      <c r="P25" s="13">
        <v>550561.29</v>
      </c>
      <c r="Q25" s="11" t="s">
        <v>2</v>
      </c>
      <c r="R25" s="11" t="s">
        <v>2</v>
      </c>
      <c r="S25" s="11" t="s">
        <v>2</v>
      </c>
      <c r="T25" s="13">
        <v>49362.94</v>
      </c>
      <c r="U25" s="11" t="s">
        <v>2</v>
      </c>
      <c r="V25" s="11" t="s">
        <v>2</v>
      </c>
      <c r="W25" s="13">
        <v>599924.23</v>
      </c>
      <c r="X25" s="11" t="s">
        <v>2</v>
      </c>
      <c r="Y25" s="13">
        <v>58248.26</v>
      </c>
      <c r="Z25" s="11" t="s">
        <v>2</v>
      </c>
      <c r="AA25" s="11" t="s">
        <v>2</v>
      </c>
    </row>
    <row r="26" spans="2:27" ht="38.25" x14ac:dyDescent="0.25">
      <c r="B26" s="9">
        <v>17</v>
      </c>
      <c r="C26" s="11" t="s">
        <v>30</v>
      </c>
      <c r="D26" s="11" t="s">
        <v>31</v>
      </c>
      <c r="E26" s="11" t="s">
        <v>145</v>
      </c>
      <c r="F26" s="11" t="s">
        <v>146</v>
      </c>
      <c r="G26" s="11" t="s">
        <v>76</v>
      </c>
      <c r="H26" s="10">
        <v>42766</v>
      </c>
      <c r="I26" s="11" t="s">
        <v>50</v>
      </c>
      <c r="J26" s="11" t="s">
        <v>51</v>
      </c>
      <c r="K26" s="11">
        <v>1</v>
      </c>
      <c r="L26" s="11">
        <v>2</v>
      </c>
      <c r="M26" s="12">
        <v>36</v>
      </c>
      <c r="N26" s="13">
        <v>644456.79</v>
      </c>
      <c r="O26" s="13">
        <v>644456.79</v>
      </c>
      <c r="P26" s="13">
        <v>547788.27</v>
      </c>
      <c r="Q26" s="11" t="s">
        <v>2</v>
      </c>
      <c r="R26" s="11" t="s">
        <v>2</v>
      </c>
      <c r="S26" s="11" t="s">
        <v>2</v>
      </c>
      <c r="T26" s="13">
        <v>48334.26</v>
      </c>
      <c r="U26" s="11" t="s">
        <v>2</v>
      </c>
      <c r="V26" s="11" t="s">
        <v>2</v>
      </c>
      <c r="W26" s="13">
        <v>634789.28</v>
      </c>
      <c r="X26" s="13">
        <v>38666.75</v>
      </c>
      <c r="Y26" s="13">
        <v>9667.51</v>
      </c>
      <c r="Z26" s="11" t="s">
        <v>2</v>
      </c>
      <c r="AA26" s="11" t="s">
        <v>2</v>
      </c>
    </row>
    <row r="27" spans="2:27" ht="25.5" x14ac:dyDescent="0.25">
      <c r="B27" s="9">
        <v>18</v>
      </c>
      <c r="C27" s="11" t="s">
        <v>30</v>
      </c>
      <c r="D27" s="11" t="s">
        <v>31</v>
      </c>
      <c r="E27" s="11" t="s">
        <v>147</v>
      </c>
      <c r="F27" s="11" t="s">
        <v>148</v>
      </c>
      <c r="G27" s="11" t="s">
        <v>76</v>
      </c>
      <c r="H27" s="10">
        <v>42783</v>
      </c>
      <c r="I27" s="11" t="s">
        <v>40</v>
      </c>
      <c r="J27" s="11" t="s">
        <v>41</v>
      </c>
      <c r="K27" s="11">
        <v>0</v>
      </c>
      <c r="L27" s="11">
        <v>1</v>
      </c>
      <c r="M27" s="12">
        <v>36</v>
      </c>
      <c r="N27" s="13">
        <v>634615.1</v>
      </c>
      <c r="O27" s="13">
        <v>634615.1</v>
      </c>
      <c r="P27" s="13">
        <v>539422.81999999995</v>
      </c>
      <c r="Q27" s="11" t="s">
        <v>2</v>
      </c>
      <c r="R27" s="11" t="s">
        <v>2</v>
      </c>
      <c r="S27" s="11" t="s">
        <v>2</v>
      </c>
      <c r="T27" s="13">
        <v>47596.14</v>
      </c>
      <c r="U27" s="11" t="s">
        <v>2</v>
      </c>
      <c r="V27" s="11" t="s">
        <v>2</v>
      </c>
      <c r="W27" s="13">
        <v>606265.1</v>
      </c>
      <c r="X27" s="13">
        <v>19246.14</v>
      </c>
      <c r="Y27" s="13">
        <v>28350</v>
      </c>
      <c r="Z27" s="11" t="s">
        <v>2</v>
      </c>
      <c r="AA27" s="11" t="s">
        <v>2</v>
      </c>
    </row>
    <row r="28" spans="2:27" ht="38.25" x14ac:dyDescent="0.25">
      <c r="B28" s="9">
        <v>19</v>
      </c>
      <c r="C28" s="11" t="s">
        <v>30</v>
      </c>
      <c r="D28" s="11" t="s">
        <v>31</v>
      </c>
      <c r="E28" s="11" t="s">
        <v>149</v>
      </c>
      <c r="F28" s="11" t="s">
        <v>150</v>
      </c>
      <c r="G28" s="11" t="s">
        <v>76</v>
      </c>
      <c r="H28" s="10">
        <v>42786</v>
      </c>
      <c r="I28" s="11" t="s">
        <v>50</v>
      </c>
      <c r="J28" s="11" t="s">
        <v>51</v>
      </c>
      <c r="K28" s="11">
        <v>0</v>
      </c>
      <c r="L28" s="11">
        <v>1</v>
      </c>
      <c r="M28" s="12">
        <v>36</v>
      </c>
      <c r="N28" s="13">
        <v>646100.17000000004</v>
      </c>
      <c r="O28" s="13">
        <v>646100.17000000004</v>
      </c>
      <c r="P28" s="13">
        <v>549185.15</v>
      </c>
      <c r="Q28" s="11" t="s">
        <v>2</v>
      </c>
      <c r="R28" s="11" t="s">
        <v>2</v>
      </c>
      <c r="S28" s="11" t="s">
        <v>2</v>
      </c>
      <c r="T28" s="13">
        <v>48457.51</v>
      </c>
      <c r="U28" s="11" t="s">
        <v>2</v>
      </c>
      <c r="V28" s="11" t="s">
        <v>2</v>
      </c>
      <c r="W28" s="13">
        <v>646100.17000000004</v>
      </c>
      <c r="X28" s="13">
        <v>48457.51</v>
      </c>
      <c r="Y28" s="11" t="s">
        <v>2</v>
      </c>
      <c r="Z28" s="11" t="s">
        <v>2</v>
      </c>
      <c r="AA28" s="11" t="s">
        <v>2</v>
      </c>
    </row>
    <row r="29" spans="2:27" ht="51" x14ac:dyDescent="0.25">
      <c r="B29" s="9">
        <v>20</v>
      </c>
      <c r="C29" s="11" t="s">
        <v>30</v>
      </c>
      <c r="D29" s="11" t="s">
        <v>31</v>
      </c>
      <c r="E29" s="11" t="s">
        <v>228</v>
      </c>
      <c r="F29" s="11" t="s">
        <v>229</v>
      </c>
      <c r="G29" s="11" t="s">
        <v>76</v>
      </c>
      <c r="H29" s="10">
        <v>42781</v>
      </c>
      <c r="I29" s="11" t="s">
        <v>99</v>
      </c>
      <c r="J29" s="11" t="s">
        <v>100</v>
      </c>
      <c r="K29" s="11">
        <v>0</v>
      </c>
      <c r="L29" s="11">
        <v>1</v>
      </c>
      <c r="M29" s="12">
        <v>36</v>
      </c>
      <c r="N29" s="13">
        <v>648643.68999999994</v>
      </c>
      <c r="O29" s="13">
        <v>648643.68999999994</v>
      </c>
      <c r="P29" s="13">
        <v>551347.14</v>
      </c>
      <c r="Q29" s="11" t="s">
        <v>2</v>
      </c>
      <c r="R29" s="11" t="s">
        <v>2</v>
      </c>
      <c r="S29" s="11" t="s">
        <v>2</v>
      </c>
      <c r="T29" s="13">
        <v>48648.28</v>
      </c>
      <c r="U29" s="11" t="s">
        <v>2</v>
      </c>
      <c r="V29" s="11" t="s">
        <v>2</v>
      </c>
      <c r="W29" s="13">
        <v>616211.51</v>
      </c>
      <c r="X29" s="13">
        <v>16216.09</v>
      </c>
      <c r="Y29" s="13">
        <v>32432.18</v>
      </c>
      <c r="Z29" s="11" t="s">
        <v>2</v>
      </c>
      <c r="AA29" s="11" t="s">
        <v>2</v>
      </c>
    </row>
    <row r="30" spans="2:27" ht="38.25" x14ac:dyDescent="0.25">
      <c r="B30" s="9">
        <v>21</v>
      </c>
      <c r="C30" s="11" t="s">
        <v>30</v>
      </c>
      <c r="D30" s="11" t="s">
        <v>31</v>
      </c>
      <c r="E30" s="11" t="s">
        <v>230</v>
      </c>
      <c r="F30" s="11" t="s">
        <v>231</v>
      </c>
      <c r="G30" s="11" t="s">
        <v>76</v>
      </c>
      <c r="H30" s="10">
        <v>42795</v>
      </c>
      <c r="I30" s="11" t="s">
        <v>99</v>
      </c>
      <c r="J30" s="11" t="s">
        <v>100</v>
      </c>
      <c r="K30" s="11">
        <v>0</v>
      </c>
      <c r="L30" s="11">
        <v>1</v>
      </c>
      <c r="M30" s="12">
        <v>34</v>
      </c>
      <c r="N30" s="13">
        <v>285245.84000000003</v>
      </c>
      <c r="O30" s="13">
        <v>285245.84000000003</v>
      </c>
      <c r="P30" s="13">
        <v>242458.96</v>
      </c>
      <c r="Q30" s="11" t="s">
        <v>2</v>
      </c>
      <c r="R30" s="11" t="s">
        <v>2</v>
      </c>
      <c r="S30" s="11" t="s">
        <v>2</v>
      </c>
      <c r="T30" s="13">
        <v>21393.439999999999</v>
      </c>
      <c r="U30" s="11" t="s">
        <v>2</v>
      </c>
      <c r="V30" s="11" t="s">
        <v>2</v>
      </c>
      <c r="W30" s="13">
        <v>270983.55</v>
      </c>
      <c r="X30" s="13">
        <v>7131.15</v>
      </c>
      <c r="Y30" s="13">
        <v>14262.29</v>
      </c>
      <c r="Z30" s="11" t="s">
        <v>2</v>
      </c>
      <c r="AA30" s="11" t="s">
        <v>2</v>
      </c>
    </row>
    <row r="31" spans="2:27" ht="25.5" x14ac:dyDescent="0.25">
      <c r="B31" s="9">
        <v>22</v>
      </c>
      <c r="C31" s="11" t="s">
        <v>30</v>
      </c>
      <c r="D31" s="11" t="s">
        <v>31</v>
      </c>
      <c r="E31" s="11" t="s">
        <v>232</v>
      </c>
      <c r="F31" s="11" t="s">
        <v>233</v>
      </c>
      <c r="G31" s="11" t="s">
        <v>76</v>
      </c>
      <c r="H31" s="10">
        <v>42788</v>
      </c>
      <c r="I31" s="11" t="s">
        <v>50</v>
      </c>
      <c r="J31" s="11" t="s">
        <v>51</v>
      </c>
      <c r="K31" s="11">
        <v>0</v>
      </c>
      <c r="L31" s="11">
        <v>5</v>
      </c>
      <c r="M31" s="12">
        <v>27</v>
      </c>
      <c r="N31" s="13">
        <v>647831.73</v>
      </c>
      <c r="O31" s="13">
        <v>647831.73</v>
      </c>
      <c r="P31" s="13">
        <v>550656.97</v>
      </c>
      <c r="Q31" s="11" t="s">
        <v>2</v>
      </c>
      <c r="R31" s="11" t="s">
        <v>2</v>
      </c>
      <c r="S31" s="11" t="s">
        <v>2</v>
      </c>
      <c r="T31" s="13">
        <v>48587.38</v>
      </c>
      <c r="U31" s="11" t="s">
        <v>2</v>
      </c>
      <c r="V31" s="11" t="s">
        <v>2</v>
      </c>
      <c r="W31" s="13">
        <v>615440.15</v>
      </c>
      <c r="X31" s="13">
        <v>16195.8</v>
      </c>
      <c r="Y31" s="13">
        <v>32391.58</v>
      </c>
      <c r="Z31" s="11" t="s">
        <v>2</v>
      </c>
      <c r="AA31" s="11" t="s">
        <v>2</v>
      </c>
    </row>
    <row r="32" spans="2:27" ht="51" x14ac:dyDescent="0.25">
      <c r="B32" s="9">
        <v>23</v>
      </c>
      <c r="C32" s="11" t="s">
        <v>30</v>
      </c>
      <c r="D32" s="11" t="s">
        <v>31</v>
      </c>
      <c r="E32" s="11" t="s">
        <v>234</v>
      </c>
      <c r="F32" s="11" t="s">
        <v>235</v>
      </c>
      <c r="G32" s="11" t="s">
        <v>76</v>
      </c>
      <c r="H32" s="10">
        <v>42795</v>
      </c>
      <c r="I32" s="11" t="s">
        <v>99</v>
      </c>
      <c r="J32" s="11" t="s">
        <v>100</v>
      </c>
      <c r="K32" s="11">
        <v>0</v>
      </c>
      <c r="L32" s="11">
        <v>1</v>
      </c>
      <c r="M32" s="12">
        <v>34</v>
      </c>
      <c r="N32" s="13">
        <v>648600.28</v>
      </c>
      <c r="O32" s="13">
        <v>648600.28</v>
      </c>
      <c r="P32" s="13">
        <v>551310.24</v>
      </c>
      <c r="Q32" s="11" t="s">
        <v>2</v>
      </c>
      <c r="R32" s="11" t="s">
        <v>2</v>
      </c>
      <c r="S32" s="11" t="s">
        <v>2</v>
      </c>
      <c r="T32" s="13">
        <v>48645.02</v>
      </c>
      <c r="U32" s="11" t="s">
        <v>2</v>
      </c>
      <c r="V32" s="11" t="s">
        <v>2</v>
      </c>
      <c r="W32" s="13">
        <v>616170.28</v>
      </c>
      <c r="X32" s="13">
        <v>16215.02</v>
      </c>
      <c r="Y32" s="13">
        <v>32430</v>
      </c>
      <c r="Z32" s="11" t="s">
        <v>2</v>
      </c>
      <c r="AA32" s="11" t="s">
        <v>2</v>
      </c>
    </row>
    <row r="33" spans="2:27" ht="38.25" x14ac:dyDescent="0.25">
      <c r="B33" s="9">
        <v>24</v>
      </c>
      <c r="C33" s="11" t="s">
        <v>30</v>
      </c>
      <c r="D33" s="11" t="s">
        <v>31</v>
      </c>
      <c r="E33" s="11" t="s">
        <v>236</v>
      </c>
      <c r="F33" s="11" t="s">
        <v>237</v>
      </c>
      <c r="G33" s="11" t="s">
        <v>76</v>
      </c>
      <c r="H33" s="10">
        <v>42783</v>
      </c>
      <c r="I33" s="11" t="s">
        <v>40</v>
      </c>
      <c r="J33" s="11" t="s">
        <v>41</v>
      </c>
      <c r="K33" s="11">
        <v>1</v>
      </c>
      <c r="L33" s="11">
        <v>1</v>
      </c>
      <c r="M33" s="12">
        <v>36</v>
      </c>
      <c r="N33" s="13">
        <v>648000</v>
      </c>
      <c r="O33" s="13">
        <v>648000</v>
      </c>
      <c r="P33" s="13">
        <v>550800</v>
      </c>
      <c r="Q33" s="11" t="s">
        <v>2</v>
      </c>
      <c r="R33" s="11" t="s">
        <v>2</v>
      </c>
      <c r="S33" s="11" t="s">
        <v>2</v>
      </c>
      <c r="T33" s="13">
        <v>48600</v>
      </c>
      <c r="U33" s="11" t="s">
        <v>2</v>
      </c>
      <c r="V33" s="11" t="s">
        <v>2</v>
      </c>
      <c r="W33" s="13">
        <v>626130</v>
      </c>
      <c r="X33" s="13">
        <v>26730</v>
      </c>
      <c r="Y33" s="13">
        <v>21870</v>
      </c>
      <c r="Z33" s="11" t="s">
        <v>2</v>
      </c>
      <c r="AA33" s="11" t="s">
        <v>2</v>
      </c>
    </row>
    <row r="34" spans="2:27" ht="51" x14ac:dyDescent="0.25">
      <c r="B34" s="9">
        <v>25</v>
      </c>
      <c r="C34" s="11" t="s">
        <v>30</v>
      </c>
      <c r="D34" s="11" t="s">
        <v>31</v>
      </c>
      <c r="E34" s="11" t="s">
        <v>238</v>
      </c>
      <c r="F34" s="11" t="s">
        <v>239</v>
      </c>
      <c r="G34" s="11" t="s">
        <v>76</v>
      </c>
      <c r="H34" s="10">
        <v>42786</v>
      </c>
      <c r="I34" s="11" t="s">
        <v>40</v>
      </c>
      <c r="J34" s="11" t="s">
        <v>41</v>
      </c>
      <c r="K34" s="11">
        <v>0</v>
      </c>
      <c r="L34" s="11">
        <v>1</v>
      </c>
      <c r="M34" s="12">
        <v>36</v>
      </c>
      <c r="N34" s="13">
        <v>200000</v>
      </c>
      <c r="O34" s="13">
        <v>200000</v>
      </c>
      <c r="P34" s="13">
        <v>170000</v>
      </c>
      <c r="Q34" s="11" t="s">
        <v>2</v>
      </c>
      <c r="R34" s="11" t="s">
        <v>2</v>
      </c>
      <c r="S34" s="11" t="s">
        <v>2</v>
      </c>
      <c r="T34" s="13">
        <v>15000</v>
      </c>
      <c r="U34" s="11" t="s">
        <v>2</v>
      </c>
      <c r="V34" s="11" t="s">
        <v>2</v>
      </c>
      <c r="W34" s="13">
        <v>190000</v>
      </c>
      <c r="X34" s="13">
        <v>5000</v>
      </c>
      <c r="Y34" s="13">
        <v>10000</v>
      </c>
      <c r="Z34" s="11" t="s">
        <v>2</v>
      </c>
      <c r="AA34" s="11" t="s">
        <v>2</v>
      </c>
    </row>
    <row r="35" spans="2:27" ht="38.25" x14ac:dyDescent="0.25">
      <c r="B35" s="9">
        <v>26</v>
      </c>
      <c r="C35" s="11" t="s">
        <v>30</v>
      </c>
      <c r="D35" s="11" t="s">
        <v>31</v>
      </c>
      <c r="E35" s="11" t="s">
        <v>240</v>
      </c>
      <c r="F35" s="11" t="s">
        <v>241</v>
      </c>
      <c r="G35" s="11" t="s">
        <v>76</v>
      </c>
      <c r="H35" s="10">
        <v>42783</v>
      </c>
      <c r="I35" s="11" t="s">
        <v>40</v>
      </c>
      <c r="J35" s="11" t="s">
        <v>41</v>
      </c>
      <c r="K35" s="11">
        <v>0</v>
      </c>
      <c r="L35" s="11">
        <v>1</v>
      </c>
      <c r="M35" s="12">
        <v>36</v>
      </c>
      <c r="N35" s="13">
        <v>592345.19999999995</v>
      </c>
      <c r="O35" s="13">
        <v>592345.19999999995</v>
      </c>
      <c r="P35" s="13">
        <v>503493.42</v>
      </c>
      <c r="Q35" s="11" t="s">
        <v>2</v>
      </c>
      <c r="R35" s="11" t="s">
        <v>2</v>
      </c>
      <c r="S35" s="11" t="s">
        <v>2</v>
      </c>
      <c r="T35" s="13">
        <v>44425.9</v>
      </c>
      <c r="U35" s="11" t="s">
        <v>2</v>
      </c>
      <c r="V35" s="11" t="s">
        <v>2</v>
      </c>
      <c r="W35" s="13">
        <v>563514.12</v>
      </c>
      <c r="X35" s="13">
        <v>15594.8</v>
      </c>
      <c r="Y35" s="13">
        <v>28831.08</v>
      </c>
      <c r="Z35" s="11" t="s">
        <v>2</v>
      </c>
      <c r="AA35" s="11" t="s">
        <v>2</v>
      </c>
    </row>
    <row r="36" spans="2:27" ht="25.5" x14ac:dyDescent="0.25">
      <c r="B36" s="9">
        <v>27</v>
      </c>
      <c r="C36" s="11" t="s">
        <v>30</v>
      </c>
      <c r="D36" s="11" t="s">
        <v>31</v>
      </c>
      <c r="E36" s="11" t="s">
        <v>242</v>
      </c>
      <c r="F36" s="11" t="s">
        <v>243</v>
      </c>
      <c r="G36" s="11" t="s">
        <v>76</v>
      </c>
      <c r="H36" s="10">
        <v>42783</v>
      </c>
      <c r="I36" s="11" t="s">
        <v>40</v>
      </c>
      <c r="J36" s="11" t="s">
        <v>41</v>
      </c>
      <c r="K36" s="11">
        <v>0</v>
      </c>
      <c r="L36" s="11">
        <v>2</v>
      </c>
      <c r="M36" s="12">
        <v>36</v>
      </c>
      <c r="N36" s="13">
        <v>581007.42000000004</v>
      </c>
      <c r="O36" s="13">
        <v>581007.42000000004</v>
      </c>
      <c r="P36" s="13">
        <v>493856.3</v>
      </c>
      <c r="Q36" s="11" t="s">
        <v>2</v>
      </c>
      <c r="R36" s="11" t="s">
        <v>2</v>
      </c>
      <c r="S36" s="11" t="s">
        <v>2</v>
      </c>
      <c r="T36" s="13">
        <v>43575.57</v>
      </c>
      <c r="U36" s="11" t="s">
        <v>2</v>
      </c>
      <c r="V36" s="11" t="s">
        <v>2</v>
      </c>
      <c r="W36" s="13">
        <v>581007.42000000004</v>
      </c>
      <c r="X36" s="13">
        <v>43575.55</v>
      </c>
      <c r="Y36" s="11" t="s">
        <v>2</v>
      </c>
      <c r="Z36" s="11" t="s">
        <v>2</v>
      </c>
      <c r="AA36" s="11" t="s">
        <v>2</v>
      </c>
    </row>
    <row r="37" spans="2:27" ht="25.5" x14ac:dyDescent="0.25">
      <c r="B37" s="9">
        <v>28</v>
      </c>
      <c r="C37" s="11" t="s">
        <v>30</v>
      </c>
      <c r="D37" s="11" t="s">
        <v>31</v>
      </c>
      <c r="E37" s="11" t="s">
        <v>244</v>
      </c>
      <c r="F37" s="11" t="s">
        <v>245</v>
      </c>
      <c r="G37" s="11" t="s">
        <v>76</v>
      </c>
      <c r="H37" s="10">
        <v>42783</v>
      </c>
      <c r="I37" s="11" t="s">
        <v>40</v>
      </c>
      <c r="J37" s="11" t="s">
        <v>41</v>
      </c>
      <c r="K37" s="11">
        <v>0</v>
      </c>
      <c r="L37" s="11">
        <v>2</v>
      </c>
      <c r="M37" s="12">
        <v>36</v>
      </c>
      <c r="N37" s="13">
        <v>524397.9</v>
      </c>
      <c r="O37" s="13">
        <v>524397.9</v>
      </c>
      <c r="P37" s="13">
        <v>445738.22</v>
      </c>
      <c r="Q37" s="11" t="s">
        <v>2</v>
      </c>
      <c r="R37" s="11" t="s">
        <v>2</v>
      </c>
      <c r="S37" s="11" t="s">
        <v>2</v>
      </c>
      <c r="T37" s="13">
        <v>39329.85</v>
      </c>
      <c r="U37" s="11" t="s">
        <v>2</v>
      </c>
      <c r="V37" s="11" t="s">
        <v>2</v>
      </c>
      <c r="W37" s="13">
        <v>499482.16</v>
      </c>
      <c r="X37" s="13">
        <v>14414.09</v>
      </c>
      <c r="Y37" s="13">
        <v>24915.74</v>
      </c>
      <c r="Z37" s="11" t="s">
        <v>2</v>
      </c>
      <c r="AA37" s="11" t="s">
        <v>2</v>
      </c>
    </row>
    <row r="38" spans="2:27" ht="25.5" x14ac:dyDescent="0.25">
      <c r="B38" s="9">
        <v>29</v>
      </c>
      <c r="C38" s="11" t="s">
        <v>30</v>
      </c>
      <c r="D38" s="11" t="s">
        <v>31</v>
      </c>
      <c r="E38" s="11" t="s">
        <v>246</v>
      </c>
      <c r="F38" s="11" t="s">
        <v>247</v>
      </c>
      <c r="G38" s="11" t="s">
        <v>76</v>
      </c>
      <c r="H38" s="10">
        <v>42788</v>
      </c>
      <c r="I38" s="11" t="s">
        <v>50</v>
      </c>
      <c r="J38" s="11" t="s">
        <v>51</v>
      </c>
      <c r="K38" s="11">
        <v>0</v>
      </c>
      <c r="L38" s="11">
        <v>1</v>
      </c>
      <c r="M38" s="12">
        <v>30</v>
      </c>
      <c r="N38" s="13">
        <v>648000</v>
      </c>
      <c r="O38" s="13">
        <v>648000</v>
      </c>
      <c r="P38" s="13">
        <v>550800</v>
      </c>
      <c r="Q38" s="11" t="s">
        <v>2</v>
      </c>
      <c r="R38" s="11" t="s">
        <v>2</v>
      </c>
      <c r="S38" s="11" t="s">
        <v>2</v>
      </c>
      <c r="T38" s="13">
        <v>48600</v>
      </c>
      <c r="U38" s="11" t="s">
        <v>2</v>
      </c>
      <c r="V38" s="11" t="s">
        <v>2</v>
      </c>
      <c r="W38" s="13">
        <v>615609.59999999998</v>
      </c>
      <c r="X38" s="13">
        <v>16209.6</v>
      </c>
      <c r="Y38" s="13">
        <v>32390.400000000001</v>
      </c>
      <c r="Z38" s="11" t="s">
        <v>2</v>
      </c>
      <c r="AA38" s="11" t="s">
        <v>2</v>
      </c>
    </row>
    <row r="39" spans="2:27" ht="51" x14ac:dyDescent="0.25">
      <c r="B39" s="9">
        <v>30</v>
      </c>
      <c r="C39" s="11" t="s">
        <v>30</v>
      </c>
      <c r="D39" s="11" t="s">
        <v>31</v>
      </c>
      <c r="E39" s="11" t="s">
        <v>248</v>
      </c>
      <c r="F39" s="11" t="s">
        <v>249</v>
      </c>
      <c r="G39" s="11" t="s">
        <v>76</v>
      </c>
      <c r="H39" s="10">
        <v>42795</v>
      </c>
      <c r="I39" s="11" t="s">
        <v>99</v>
      </c>
      <c r="J39" s="11" t="s">
        <v>100</v>
      </c>
      <c r="K39" s="11">
        <v>0</v>
      </c>
      <c r="L39" s="11">
        <v>1</v>
      </c>
      <c r="M39" s="12">
        <v>36</v>
      </c>
      <c r="N39" s="13">
        <v>648235.48</v>
      </c>
      <c r="O39" s="13">
        <v>648235.48</v>
      </c>
      <c r="P39" s="13">
        <v>551000.16</v>
      </c>
      <c r="Q39" s="11" t="s">
        <v>2</v>
      </c>
      <c r="R39" s="11" t="s">
        <v>2</v>
      </c>
      <c r="S39" s="11" t="s">
        <v>2</v>
      </c>
      <c r="T39" s="13">
        <v>48617.66</v>
      </c>
      <c r="U39" s="11" t="s">
        <v>2</v>
      </c>
      <c r="V39" s="11" t="s">
        <v>2</v>
      </c>
      <c r="W39" s="13">
        <v>615823.71</v>
      </c>
      <c r="X39" s="13">
        <v>16205.89</v>
      </c>
      <c r="Y39" s="13">
        <v>32411.77</v>
      </c>
      <c r="Z39" s="11" t="s">
        <v>2</v>
      </c>
      <c r="AA39" s="11" t="s">
        <v>2</v>
      </c>
    </row>
    <row r="40" spans="2:27" ht="51" x14ac:dyDescent="0.25">
      <c r="B40" s="9">
        <v>31</v>
      </c>
      <c r="C40" s="11" t="s">
        <v>30</v>
      </c>
      <c r="D40" s="11" t="s">
        <v>31</v>
      </c>
      <c r="E40" s="11" t="s">
        <v>151</v>
      </c>
      <c r="F40" s="11" t="s">
        <v>152</v>
      </c>
      <c r="G40" s="11" t="s">
        <v>76</v>
      </c>
      <c r="H40" s="10">
        <v>42769</v>
      </c>
      <c r="I40" s="11" t="s">
        <v>85</v>
      </c>
      <c r="J40" s="11" t="s">
        <v>86</v>
      </c>
      <c r="K40" s="11">
        <v>2</v>
      </c>
      <c r="L40" s="11">
        <v>3</v>
      </c>
      <c r="M40" s="12">
        <v>36</v>
      </c>
      <c r="N40" s="13">
        <v>586645.03</v>
      </c>
      <c r="O40" s="13">
        <v>586645.03</v>
      </c>
      <c r="P40" s="13">
        <v>498648.27</v>
      </c>
      <c r="Q40" s="11" t="s">
        <v>2</v>
      </c>
      <c r="R40" s="11" t="s">
        <v>2</v>
      </c>
      <c r="S40" s="11" t="s">
        <v>2</v>
      </c>
      <c r="T40" s="13">
        <v>43998.36</v>
      </c>
      <c r="U40" s="11" t="s">
        <v>2</v>
      </c>
      <c r="V40" s="11" t="s">
        <v>2</v>
      </c>
      <c r="W40" s="13">
        <v>559953.57999999996</v>
      </c>
      <c r="X40" s="13">
        <v>17306.95</v>
      </c>
      <c r="Y40" s="13">
        <v>26691.45</v>
      </c>
      <c r="Z40" s="11" t="s">
        <v>2</v>
      </c>
      <c r="AA40" s="11" t="s">
        <v>2</v>
      </c>
    </row>
    <row r="41" spans="2:27" ht="51" x14ac:dyDescent="0.25">
      <c r="B41" s="9">
        <v>32</v>
      </c>
      <c r="C41" s="11" t="s">
        <v>30</v>
      </c>
      <c r="D41" s="11" t="s">
        <v>31</v>
      </c>
      <c r="E41" s="11" t="s">
        <v>153</v>
      </c>
      <c r="F41" s="11" t="s">
        <v>154</v>
      </c>
      <c r="G41" s="11" t="s">
        <v>76</v>
      </c>
      <c r="H41" s="10">
        <v>42794</v>
      </c>
      <c r="I41" s="11" t="s">
        <v>50</v>
      </c>
      <c r="J41" s="11" t="s">
        <v>51</v>
      </c>
      <c r="K41" s="11">
        <v>0</v>
      </c>
      <c r="L41" s="11">
        <v>2</v>
      </c>
      <c r="M41" s="12">
        <v>36</v>
      </c>
      <c r="N41" s="13">
        <v>578690.44999999995</v>
      </c>
      <c r="O41" s="13">
        <v>578690.44999999995</v>
      </c>
      <c r="P41" s="13">
        <v>491886.88</v>
      </c>
      <c r="Q41" s="11" t="s">
        <v>2</v>
      </c>
      <c r="R41" s="11" t="s">
        <v>2</v>
      </c>
      <c r="S41" s="11" t="s">
        <v>2</v>
      </c>
      <c r="T41" s="13">
        <v>43401.79</v>
      </c>
      <c r="U41" s="11" t="s">
        <v>2</v>
      </c>
      <c r="V41" s="11" t="s">
        <v>2</v>
      </c>
      <c r="W41" s="13">
        <v>578690.44999999995</v>
      </c>
      <c r="X41" s="13">
        <v>43401.78</v>
      </c>
      <c r="Y41" s="11" t="s">
        <v>2</v>
      </c>
      <c r="Z41" s="11" t="s">
        <v>2</v>
      </c>
      <c r="AA41" s="11" t="s">
        <v>2</v>
      </c>
    </row>
    <row r="42" spans="2:27" ht="38.25" x14ac:dyDescent="0.25">
      <c r="B42" s="9">
        <v>33</v>
      </c>
      <c r="C42" s="11" t="s">
        <v>30</v>
      </c>
      <c r="D42" s="11" t="s">
        <v>31</v>
      </c>
      <c r="E42" s="11" t="s">
        <v>250</v>
      </c>
      <c r="F42" s="11" t="s">
        <v>251</v>
      </c>
      <c r="G42" s="11" t="s">
        <v>76</v>
      </c>
      <c r="H42" s="10">
        <v>42783</v>
      </c>
      <c r="I42" s="11" t="s">
        <v>99</v>
      </c>
      <c r="J42" s="11" t="s">
        <v>100</v>
      </c>
      <c r="K42" s="11">
        <v>1</v>
      </c>
      <c r="L42" s="11">
        <v>3</v>
      </c>
      <c r="M42" s="12">
        <v>36</v>
      </c>
      <c r="N42" s="13">
        <v>648648.24</v>
      </c>
      <c r="O42" s="13">
        <v>648648.24</v>
      </c>
      <c r="P42" s="13">
        <v>551351</v>
      </c>
      <c r="Q42" s="11" t="s">
        <v>2</v>
      </c>
      <c r="R42" s="11" t="s">
        <v>2</v>
      </c>
      <c r="S42" s="11" t="s">
        <v>2</v>
      </c>
      <c r="T42" s="13">
        <v>48648.62</v>
      </c>
      <c r="U42" s="11" t="s">
        <v>2</v>
      </c>
      <c r="V42" s="11" t="s">
        <v>2</v>
      </c>
      <c r="W42" s="13">
        <v>616215.81999999995</v>
      </c>
      <c r="X42" s="13">
        <v>16216.2</v>
      </c>
      <c r="Y42" s="13">
        <v>32432.42</v>
      </c>
      <c r="Z42" s="11" t="s">
        <v>2</v>
      </c>
      <c r="AA42" s="11" t="s">
        <v>2</v>
      </c>
    </row>
    <row r="43" spans="2:27" ht="25.5" x14ac:dyDescent="0.25">
      <c r="B43" s="9">
        <v>34</v>
      </c>
      <c r="C43" s="11" t="s">
        <v>30</v>
      </c>
      <c r="D43" s="11" t="s">
        <v>31</v>
      </c>
      <c r="E43" s="11" t="s">
        <v>252</v>
      </c>
      <c r="F43" s="11" t="s">
        <v>253</v>
      </c>
      <c r="G43" s="11" t="s">
        <v>76</v>
      </c>
      <c r="H43" s="10">
        <v>42781</v>
      </c>
      <c r="I43" s="11" t="s">
        <v>99</v>
      </c>
      <c r="J43" s="11" t="s">
        <v>100</v>
      </c>
      <c r="K43" s="11">
        <v>0</v>
      </c>
      <c r="L43" s="11">
        <v>1</v>
      </c>
      <c r="M43" s="12">
        <v>36</v>
      </c>
      <c r="N43" s="13">
        <v>648640</v>
      </c>
      <c r="O43" s="13">
        <v>648640</v>
      </c>
      <c r="P43" s="13">
        <v>551344</v>
      </c>
      <c r="Q43" s="11" t="s">
        <v>2</v>
      </c>
      <c r="R43" s="11" t="s">
        <v>2</v>
      </c>
      <c r="S43" s="11" t="s">
        <v>2</v>
      </c>
      <c r="T43" s="13">
        <v>48648</v>
      </c>
      <c r="U43" s="11" t="s">
        <v>2</v>
      </c>
      <c r="V43" s="11" t="s">
        <v>2</v>
      </c>
      <c r="W43" s="13">
        <v>616208</v>
      </c>
      <c r="X43" s="13">
        <v>16216</v>
      </c>
      <c r="Y43" s="13">
        <v>32432</v>
      </c>
      <c r="Z43" s="11" t="s">
        <v>2</v>
      </c>
      <c r="AA43" s="11" t="s">
        <v>2</v>
      </c>
    </row>
    <row r="44" spans="2:27" ht="25.5" x14ac:dyDescent="0.25">
      <c r="B44" s="9">
        <v>35</v>
      </c>
      <c r="C44" s="11" t="s">
        <v>30</v>
      </c>
      <c r="D44" s="11" t="s">
        <v>31</v>
      </c>
      <c r="E44" s="11" t="s">
        <v>254</v>
      </c>
      <c r="F44" s="11" t="s">
        <v>255</v>
      </c>
      <c r="G44" s="11" t="s">
        <v>76</v>
      </c>
      <c r="H44" s="10">
        <v>42810</v>
      </c>
      <c r="I44" s="11" t="s">
        <v>99</v>
      </c>
      <c r="J44" s="11" t="s">
        <v>100</v>
      </c>
      <c r="K44" s="11">
        <v>0</v>
      </c>
      <c r="L44" s="11">
        <v>2</v>
      </c>
      <c r="M44" s="12">
        <v>36</v>
      </c>
      <c r="N44" s="13">
        <v>583689.55000000005</v>
      </c>
      <c r="O44" s="13">
        <v>583689.55000000005</v>
      </c>
      <c r="P44" s="13">
        <v>496136.12</v>
      </c>
      <c r="Q44" s="11" t="s">
        <v>2</v>
      </c>
      <c r="R44" s="11" t="s">
        <v>2</v>
      </c>
      <c r="S44" s="11" t="s">
        <v>2</v>
      </c>
      <c r="T44" s="13">
        <v>43776.72</v>
      </c>
      <c r="U44" s="11" t="s">
        <v>2</v>
      </c>
      <c r="V44" s="11" t="s">
        <v>2</v>
      </c>
      <c r="W44" s="13">
        <v>554505.07999999996</v>
      </c>
      <c r="X44" s="13">
        <v>14592.24</v>
      </c>
      <c r="Y44" s="13">
        <v>29184.47</v>
      </c>
      <c r="Z44" s="11" t="s">
        <v>2</v>
      </c>
      <c r="AA44" s="11" t="s">
        <v>2</v>
      </c>
    </row>
    <row r="45" spans="2:27" ht="51" x14ac:dyDescent="0.25">
      <c r="B45" s="9">
        <v>36</v>
      </c>
      <c r="C45" s="11" t="s">
        <v>30</v>
      </c>
      <c r="D45" s="11" t="s">
        <v>31</v>
      </c>
      <c r="E45" s="11" t="s">
        <v>256</v>
      </c>
      <c r="F45" s="11" t="s">
        <v>257</v>
      </c>
      <c r="G45" s="11" t="s">
        <v>76</v>
      </c>
      <c r="H45" s="10">
        <v>42788</v>
      </c>
      <c r="I45" s="11" t="s">
        <v>50</v>
      </c>
      <c r="J45" s="11" t="s">
        <v>51</v>
      </c>
      <c r="K45" s="11">
        <v>1</v>
      </c>
      <c r="L45" s="11">
        <v>2</v>
      </c>
      <c r="M45" s="12">
        <v>36</v>
      </c>
      <c r="N45" s="13">
        <v>647520.69999999995</v>
      </c>
      <c r="O45" s="13">
        <v>647520.69999999995</v>
      </c>
      <c r="P45" s="13">
        <v>550392.6</v>
      </c>
      <c r="Q45" s="11" t="s">
        <v>2</v>
      </c>
      <c r="R45" s="11" t="s">
        <v>2</v>
      </c>
      <c r="S45" s="11" t="s">
        <v>2</v>
      </c>
      <c r="T45" s="13">
        <v>48564.05</v>
      </c>
      <c r="U45" s="11" t="s">
        <v>2</v>
      </c>
      <c r="V45" s="11" t="s">
        <v>2</v>
      </c>
      <c r="W45" s="13">
        <v>647520.69999999995</v>
      </c>
      <c r="X45" s="13">
        <v>48564.05</v>
      </c>
      <c r="Y45" s="11" t="s">
        <v>2</v>
      </c>
      <c r="Z45" s="11" t="s">
        <v>2</v>
      </c>
      <c r="AA45" s="11" t="s">
        <v>2</v>
      </c>
    </row>
    <row r="46" spans="2:27" ht="25.5" x14ac:dyDescent="0.25">
      <c r="B46" s="9">
        <v>37</v>
      </c>
      <c r="C46" s="11" t="s">
        <v>30</v>
      </c>
      <c r="D46" s="11" t="s">
        <v>31</v>
      </c>
      <c r="E46" s="11" t="s">
        <v>258</v>
      </c>
      <c r="F46" s="11" t="s">
        <v>259</v>
      </c>
      <c r="G46" s="11" t="s">
        <v>76</v>
      </c>
      <c r="H46" s="10">
        <v>42837</v>
      </c>
      <c r="I46" s="11" t="s">
        <v>40</v>
      </c>
      <c r="J46" s="11" t="s">
        <v>41</v>
      </c>
      <c r="K46" s="11">
        <v>1</v>
      </c>
      <c r="L46" s="11">
        <v>4</v>
      </c>
      <c r="M46" s="12">
        <v>36</v>
      </c>
      <c r="N46" s="13">
        <v>594054.28</v>
      </c>
      <c r="O46" s="13">
        <v>594054.28</v>
      </c>
      <c r="P46" s="13">
        <v>504946.14</v>
      </c>
      <c r="Q46" s="11" t="s">
        <v>2</v>
      </c>
      <c r="R46" s="11" t="s">
        <v>2</v>
      </c>
      <c r="S46" s="11" t="s">
        <v>2</v>
      </c>
      <c r="T46" s="13">
        <v>44554.07</v>
      </c>
      <c r="U46" s="11" t="s">
        <v>2</v>
      </c>
      <c r="V46" s="11" t="s">
        <v>2</v>
      </c>
      <c r="W46" s="13">
        <v>564351.56999999995</v>
      </c>
      <c r="X46" s="13">
        <v>14851.36</v>
      </c>
      <c r="Y46" s="13">
        <v>29702.71</v>
      </c>
      <c r="Z46" s="11" t="s">
        <v>2</v>
      </c>
      <c r="AA46" s="11" t="s">
        <v>2</v>
      </c>
    </row>
    <row r="47" spans="2:27" ht="38.25" x14ac:dyDescent="0.25">
      <c r="B47" s="9">
        <v>38</v>
      </c>
      <c r="C47" s="11" t="s">
        <v>30</v>
      </c>
      <c r="D47" s="11" t="s">
        <v>31</v>
      </c>
      <c r="E47" s="11" t="s">
        <v>260</v>
      </c>
      <c r="F47" s="11" t="s">
        <v>261</v>
      </c>
      <c r="G47" s="11" t="s">
        <v>76</v>
      </c>
      <c r="H47" s="10">
        <v>42793</v>
      </c>
      <c r="I47" s="11" t="s">
        <v>40</v>
      </c>
      <c r="J47" s="11" t="s">
        <v>41</v>
      </c>
      <c r="K47" s="11">
        <v>1</v>
      </c>
      <c r="L47" s="11">
        <v>3</v>
      </c>
      <c r="M47" s="12">
        <v>36</v>
      </c>
      <c r="N47" s="13">
        <v>648330.88</v>
      </c>
      <c r="O47" s="13">
        <v>648330.88</v>
      </c>
      <c r="P47" s="13">
        <v>551081.25</v>
      </c>
      <c r="Q47" s="11" t="s">
        <v>2</v>
      </c>
      <c r="R47" s="11" t="s">
        <v>2</v>
      </c>
      <c r="S47" s="11" t="s">
        <v>2</v>
      </c>
      <c r="T47" s="13">
        <v>48624.81</v>
      </c>
      <c r="U47" s="11" t="s">
        <v>2</v>
      </c>
      <c r="V47" s="11" t="s">
        <v>2</v>
      </c>
      <c r="W47" s="13">
        <v>648330.88</v>
      </c>
      <c r="X47" s="13">
        <v>48624.82</v>
      </c>
      <c r="Y47" s="11" t="s">
        <v>2</v>
      </c>
      <c r="Z47" s="11" t="s">
        <v>2</v>
      </c>
      <c r="AA47" s="11" t="s">
        <v>2</v>
      </c>
    </row>
    <row r="48" spans="2:27" ht="51" x14ac:dyDescent="0.25">
      <c r="B48" s="9">
        <v>39</v>
      </c>
      <c r="C48" s="11" t="s">
        <v>30</v>
      </c>
      <c r="D48" s="11" t="s">
        <v>31</v>
      </c>
      <c r="E48" s="11" t="s">
        <v>262</v>
      </c>
      <c r="F48" s="11" t="s">
        <v>263</v>
      </c>
      <c r="G48" s="11" t="s">
        <v>76</v>
      </c>
      <c r="H48" s="10">
        <v>42780</v>
      </c>
      <c r="I48" s="11" t="s">
        <v>69</v>
      </c>
      <c r="J48" s="11" t="s">
        <v>70</v>
      </c>
      <c r="K48" s="11">
        <v>0</v>
      </c>
      <c r="L48" s="11">
        <v>1</v>
      </c>
      <c r="M48" s="12">
        <v>36</v>
      </c>
      <c r="N48" s="13">
        <v>644295</v>
      </c>
      <c r="O48" s="13">
        <v>644295</v>
      </c>
      <c r="P48" s="13">
        <v>547650.75</v>
      </c>
      <c r="Q48" s="11" t="s">
        <v>2</v>
      </c>
      <c r="R48" s="11" t="s">
        <v>2</v>
      </c>
      <c r="S48" s="11" t="s">
        <v>2</v>
      </c>
      <c r="T48" s="13">
        <v>48321.2</v>
      </c>
      <c r="U48" s="11" t="s">
        <v>2</v>
      </c>
      <c r="V48" s="11" t="s">
        <v>2</v>
      </c>
      <c r="W48" s="13">
        <v>644295</v>
      </c>
      <c r="X48" s="13">
        <v>48323.05</v>
      </c>
      <c r="Y48" s="11" t="s">
        <v>2</v>
      </c>
      <c r="Z48" s="11" t="s">
        <v>2</v>
      </c>
      <c r="AA48" s="11" t="s">
        <v>2</v>
      </c>
    </row>
    <row r="49" spans="2:27" ht="25.5" x14ac:dyDescent="0.25">
      <c r="B49" s="9">
        <v>40</v>
      </c>
      <c r="C49" s="11" t="s">
        <v>30</v>
      </c>
      <c r="D49" s="11" t="s">
        <v>31</v>
      </c>
      <c r="E49" s="11" t="s">
        <v>155</v>
      </c>
      <c r="F49" s="11" t="s">
        <v>156</v>
      </c>
      <c r="G49" s="11" t="s">
        <v>76</v>
      </c>
      <c r="H49" s="10">
        <v>42787</v>
      </c>
      <c r="I49" s="11" t="s">
        <v>89</v>
      </c>
      <c r="J49" s="11" t="s">
        <v>90</v>
      </c>
      <c r="K49" s="11">
        <v>0</v>
      </c>
      <c r="L49" s="11">
        <v>1</v>
      </c>
      <c r="M49" s="12">
        <v>35</v>
      </c>
      <c r="N49" s="13">
        <v>634744.42000000004</v>
      </c>
      <c r="O49" s="13">
        <v>633384.42000000004</v>
      </c>
      <c r="P49" s="13">
        <v>538376.74</v>
      </c>
      <c r="Q49" s="11" t="s">
        <v>2</v>
      </c>
      <c r="R49" s="11" t="s">
        <v>2</v>
      </c>
      <c r="S49" s="11" t="s">
        <v>2</v>
      </c>
      <c r="T49" s="13">
        <v>47503.81</v>
      </c>
      <c r="U49" s="11" t="s">
        <v>2</v>
      </c>
      <c r="V49" s="11" t="s">
        <v>2</v>
      </c>
      <c r="W49" s="13">
        <v>633384.42000000004</v>
      </c>
      <c r="X49" s="13">
        <v>47503.87</v>
      </c>
      <c r="Y49" s="11" t="s">
        <v>2</v>
      </c>
      <c r="Z49" s="13">
        <v>1360</v>
      </c>
      <c r="AA49" s="11" t="s">
        <v>2</v>
      </c>
    </row>
    <row r="50" spans="2:27" ht="38.25" x14ac:dyDescent="0.25">
      <c r="B50" s="9">
        <v>41</v>
      </c>
      <c r="C50" s="11" t="s">
        <v>30</v>
      </c>
      <c r="D50" s="11" t="s">
        <v>31</v>
      </c>
      <c r="E50" s="11" t="s">
        <v>264</v>
      </c>
      <c r="F50" s="11" t="s">
        <v>265</v>
      </c>
      <c r="G50" s="11" t="s">
        <v>76</v>
      </c>
      <c r="H50" s="10">
        <v>42786</v>
      </c>
      <c r="I50" s="11" t="s">
        <v>50</v>
      </c>
      <c r="J50" s="11" t="s">
        <v>51</v>
      </c>
      <c r="K50" s="11">
        <v>0</v>
      </c>
      <c r="L50" s="11">
        <v>1</v>
      </c>
      <c r="M50" s="12">
        <v>36</v>
      </c>
      <c r="N50" s="13">
        <v>485272</v>
      </c>
      <c r="O50" s="13">
        <v>485272</v>
      </c>
      <c r="P50" s="13">
        <v>412481.2</v>
      </c>
      <c r="Q50" s="11" t="s">
        <v>2</v>
      </c>
      <c r="R50" s="11" t="s">
        <v>2</v>
      </c>
      <c r="S50" s="11" t="s">
        <v>2</v>
      </c>
      <c r="T50" s="13">
        <v>36395.4</v>
      </c>
      <c r="U50" s="11" t="s">
        <v>2</v>
      </c>
      <c r="V50" s="11" t="s">
        <v>2</v>
      </c>
      <c r="W50" s="13">
        <v>461017.55</v>
      </c>
      <c r="X50" s="13">
        <v>12140.95</v>
      </c>
      <c r="Y50" s="13">
        <v>24254.45</v>
      </c>
      <c r="Z50" s="11" t="s">
        <v>2</v>
      </c>
      <c r="AA50" s="11" t="s">
        <v>2</v>
      </c>
    </row>
    <row r="51" spans="2:27" ht="38.25" x14ac:dyDescent="0.25">
      <c r="B51" s="9">
        <v>42</v>
      </c>
      <c r="C51" s="11" t="s">
        <v>30</v>
      </c>
      <c r="D51" s="11" t="s">
        <v>31</v>
      </c>
      <c r="E51" s="11" t="s">
        <v>157</v>
      </c>
      <c r="F51" s="11" t="s">
        <v>158</v>
      </c>
      <c r="G51" s="11" t="s">
        <v>76</v>
      </c>
      <c r="H51" s="10">
        <v>42779</v>
      </c>
      <c r="I51" s="11" t="s">
        <v>69</v>
      </c>
      <c r="J51" s="11" t="s">
        <v>70</v>
      </c>
      <c r="K51" s="11">
        <v>2</v>
      </c>
      <c r="L51" s="11">
        <v>3</v>
      </c>
      <c r="M51" s="12">
        <v>35</v>
      </c>
      <c r="N51" s="13">
        <v>644408.13</v>
      </c>
      <c r="O51" s="13">
        <v>644408.13</v>
      </c>
      <c r="P51" s="13">
        <v>547746.91</v>
      </c>
      <c r="Q51" s="11" t="s">
        <v>2</v>
      </c>
      <c r="R51" s="11" t="s">
        <v>2</v>
      </c>
      <c r="S51" s="11" t="s">
        <v>2</v>
      </c>
      <c r="T51" s="13">
        <v>48330.61</v>
      </c>
      <c r="U51" s="11" t="s">
        <v>2</v>
      </c>
      <c r="V51" s="11" t="s">
        <v>2</v>
      </c>
      <c r="W51" s="13">
        <v>624510.82999999996</v>
      </c>
      <c r="X51" s="13">
        <v>28433.31</v>
      </c>
      <c r="Y51" s="13">
        <v>19897.3</v>
      </c>
      <c r="Z51" s="11" t="s">
        <v>2</v>
      </c>
      <c r="AA51" s="11" t="s">
        <v>2</v>
      </c>
    </row>
    <row r="52" spans="2:27" ht="63.75" x14ac:dyDescent="0.25">
      <c r="B52" s="9">
        <v>43</v>
      </c>
      <c r="C52" s="11" t="s">
        <v>30</v>
      </c>
      <c r="D52" s="11" t="s">
        <v>31</v>
      </c>
      <c r="E52" s="11" t="s">
        <v>266</v>
      </c>
      <c r="F52" s="11" t="s">
        <v>267</v>
      </c>
      <c r="G52" s="11" t="s">
        <v>76</v>
      </c>
      <c r="H52" s="10">
        <v>42788</v>
      </c>
      <c r="I52" s="11" t="s">
        <v>40</v>
      </c>
      <c r="J52" s="11" t="s">
        <v>41</v>
      </c>
      <c r="K52" s="11">
        <v>1</v>
      </c>
      <c r="L52" s="11">
        <v>2</v>
      </c>
      <c r="M52" s="12">
        <v>36</v>
      </c>
      <c r="N52" s="13">
        <v>627295.27</v>
      </c>
      <c r="O52" s="13">
        <v>610652.81000000006</v>
      </c>
      <c r="P52" s="13">
        <v>519054.89</v>
      </c>
      <c r="Q52" s="11" t="s">
        <v>2</v>
      </c>
      <c r="R52" s="11" t="s">
        <v>2</v>
      </c>
      <c r="S52" s="11" t="s">
        <v>2</v>
      </c>
      <c r="T52" s="13">
        <v>45798.96</v>
      </c>
      <c r="U52" s="11" t="s">
        <v>2</v>
      </c>
      <c r="V52" s="11" t="s">
        <v>2</v>
      </c>
      <c r="W52" s="13">
        <v>568151.38</v>
      </c>
      <c r="X52" s="13">
        <v>3297.53</v>
      </c>
      <c r="Y52" s="13">
        <v>42501.43</v>
      </c>
      <c r="Z52" s="13">
        <v>16642.46</v>
      </c>
      <c r="AA52" s="11" t="s">
        <v>2</v>
      </c>
    </row>
    <row r="53" spans="2:27" ht="38.25" x14ac:dyDescent="0.25">
      <c r="B53" s="9">
        <v>44</v>
      </c>
      <c r="C53" s="11" t="s">
        <v>30</v>
      </c>
      <c r="D53" s="11" t="s">
        <v>31</v>
      </c>
      <c r="E53" s="11" t="s">
        <v>268</v>
      </c>
      <c r="F53" s="11" t="s">
        <v>269</v>
      </c>
      <c r="G53" s="11" t="s">
        <v>76</v>
      </c>
      <c r="H53" s="10">
        <v>42788</v>
      </c>
      <c r="I53" s="11" t="s">
        <v>40</v>
      </c>
      <c r="J53" s="11" t="s">
        <v>41</v>
      </c>
      <c r="K53" s="11">
        <v>0</v>
      </c>
      <c r="L53" s="11">
        <v>1</v>
      </c>
      <c r="M53" s="12">
        <v>36</v>
      </c>
      <c r="N53" s="13">
        <v>648000</v>
      </c>
      <c r="O53" s="13">
        <v>648000</v>
      </c>
      <c r="P53" s="13">
        <v>550800</v>
      </c>
      <c r="Q53" s="11" t="s">
        <v>2</v>
      </c>
      <c r="R53" s="11" t="s">
        <v>2</v>
      </c>
      <c r="S53" s="11" t="s">
        <v>2</v>
      </c>
      <c r="T53" s="13">
        <v>48600</v>
      </c>
      <c r="U53" s="11" t="s">
        <v>2</v>
      </c>
      <c r="V53" s="11" t="s">
        <v>2</v>
      </c>
      <c r="W53" s="13">
        <v>615600</v>
      </c>
      <c r="X53" s="13">
        <v>16200</v>
      </c>
      <c r="Y53" s="13">
        <v>32400</v>
      </c>
      <c r="Z53" s="11" t="s">
        <v>2</v>
      </c>
      <c r="AA53" s="11" t="s">
        <v>2</v>
      </c>
    </row>
    <row r="54" spans="2:27" ht="38.25" x14ac:dyDescent="0.25">
      <c r="B54" s="9">
        <v>45</v>
      </c>
      <c r="C54" s="11" t="s">
        <v>30</v>
      </c>
      <c r="D54" s="11" t="s">
        <v>31</v>
      </c>
      <c r="E54" s="11" t="s">
        <v>159</v>
      </c>
      <c r="F54" s="11" t="s">
        <v>160</v>
      </c>
      <c r="G54" s="11" t="s">
        <v>76</v>
      </c>
      <c r="H54" s="10">
        <v>42793</v>
      </c>
      <c r="I54" s="11" t="s">
        <v>40</v>
      </c>
      <c r="J54" s="11" t="s">
        <v>41</v>
      </c>
      <c r="K54" s="11">
        <v>0</v>
      </c>
      <c r="L54" s="11">
        <v>1</v>
      </c>
      <c r="M54" s="12">
        <v>36</v>
      </c>
      <c r="N54" s="13">
        <v>647339.23</v>
      </c>
      <c r="O54" s="13">
        <v>647339.23</v>
      </c>
      <c r="P54" s="13">
        <v>550238.34</v>
      </c>
      <c r="Q54" s="11" t="s">
        <v>2</v>
      </c>
      <c r="R54" s="11" t="s">
        <v>2</v>
      </c>
      <c r="S54" s="11" t="s">
        <v>2</v>
      </c>
      <c r="T54" s="13">
        <v>48550.44</v>
      </c>
      <c r="U54" s="11" t="s">
        <v>2</v>
      </c>
      <c r="V54" s="11" t="s">
        <v>2</v>
      </c>
      <c r="W54" s="13">
        <v>647339.23</v>
      </c>
      <c r="X54" s="13">
        <v>48550.45</v>
      </c>
      <c r="Y54" s="11" t="s">
        <v>2</v>
      </c>
      <c r="Z54" s="11" t="s">
        <v>2</v>
      </c>
      <c r="AA54" s="11" t="s">
        <v>2</v>
      </c>
    </row>
    <row r="55" spans="2:27" ht="38.25" x14ac:dyDescent="0.25">
      <c r="B55" s="9">
        <v>46</v>
      </c>
      <c r="C55" s="11" t="s">
        <v>30</v>
      </c>
      <c r="D55" s="11" t="s">
        <v>31</v>
      </c>
      <c r="E55" s="11" t="s">
        <v>161</v>
      </c>
      <c r="F55" s="11" t="s">
        <v>162</v>
      </c>
      <c r="G55" s="11" t="s">
        <v>76</v>
      </c>
      <c r="H55" s="10">
        <v>42782</v>
      </c>
      <c r="I55" s="11" t="s">
        <v>50</v>
      </c>
      <c r="J55" s="11" t="s">
        <v>51</v>
      </c>
      <c r="K55" s="11">
        <v>0</v>
      </c>
      <c r="L55" s="11">
        <v>1</v>
      </c>
      <c r="M55" s="12">
        <v>36</v>
      </c>
      <c r="N55" s="13">
        <v>584901.91</v>
      </c>
      <c r="O55" s="13">
        <v>584901.91</v>
      </c>
      <c r="P55" s="13">
        <v>497166.59</v>
      </c>
      <c r="Q55" s="11" t="s">
        <v>2</v>
      </c>
      <c r="R55" s="11" t="s">
        <v>2</v>
      </c>
      <c r="S55" s="11" t="s">
        <v>2</v>
      </c>
      <c r="T55" s="13">
        <v>43867.66</v>
      </c>
      <c r="U55" s="11" t="s">
        <v>2</v>
      </c>
      <c r="V55" s="11" t="s">
        <v>2</v>
      </c>
      <c r="W55" s="13">
        <v>584901.91</v>
      </c>
      <c r="X55" s="13">
        <v>43867.66</v>
      </c>
      <c r="Y55" s="11" t="s">
        <v>2</v>
      </c>
      <c r="Z55" s="11" t="s">
        <v>2</v>
      </c>
      <c r="AA55" s="11" t="s">
        <v>2</v>
      </c>
    </row>
    <row r="56" spans="2:27" ht="38.25" x14ac:dyDescent="0.25">
      <c r="B56" s="9">
        <v>47</v>
      </c>
      <c r="C56" s="11" t="s">
        <v>30</v>
      </c>
      <c r="D56" s="11" t="s">
        <v>31</v>
      </c>
      <c r="E56" s="11" t="s">
        <v>163</v>
      </c>
      <c r="F56" s="11" t="s">
        <v>164</v>
      </c>
      <c r="G56" s="11" t="s">
        <v>76</v>
      </c>
      <c r="H56" s="10">
        <v>42800</v>
      </c>
      <c r="I56" s="11" t="s">
        <v>165</v>
      </c>
      <c r="J56" s="11" t="s">
        <v>270</v>
      </c>
      <c r="K56" s="11">
        <v>0</v>
      </c>
      <c r="L56" s="11">
        <v>1</v>
      </c>
      <c r="M56" s="12">
        <v>36</v>
      </c>
      <c r="N56" s="13">
        <v>490025.52</v>
      </c>
      <c r="O56" s="13">
        <v>489261.84</v>
      </c>
      <c r="P56" s="13">
        <v>415872.56</v>
      </c>
      <c r="Q56" s="11" t="s">
        <v>2</v>
      </c>
      <c r="R56" s="11" t="s">
        <v>2</v>
      </c>
      <c r="S56" s="11" t="s">
        <v>2</v>
      </c>
      <c r="T56" s="13">
        <v>36694.639999999999</v>
      </c>
      <c r="U56" s="11" t="s">
        <v>2</v>
      </c>
      <c r="V56" s="11" t="s">
        <v>2</v>
      </c>
      <c r="W56" s="13">
        <v>452567.2</v>
      </c>
      <c r="X56" s="11" t="s">
        <v>2</v>
      </c>
      <c r="Y56" s="13">
        <v>36694.639999999999</v>
      </c>
      <c r="Z56" s="11" t="s">
        <v>2</v>
      </c>
      <c r="AA56" s="13">
        <v>763.68</v>
      </c>
    </row>
    <row r="57" spans="2:27" ht="25.5" x14ac:dyDescent="0.25">
      <c r="B57" s="9">
        <v>48</v>
      </c>
      <c r="C57" s="11" t="s">
        <v>30</v>
      </c>
      <c r="D57" s="11" t="s">
        <v>31</v>
      </c>
      <c r="E57" s="11" t="s">
        <v>271</v>
      </c>
      <c r="F57" s="11" t="s">
        <v>272</v>
      </c>
      <c r="G57" s="11" t="s">
        <v>76</v>
      </c>
      <c r="H57" s="10">
        <v>42783</v>
      </c>
      <c r="I57" s="11" t="s">
        <v>135</v>
      </c>
      <c r="J57" s="11" t="s">
        <v>136</v>
      </c>
      <c r="K57" s="11">
        <v>0</v>
      </c>
      <c r="L57" s="11">
        <v>1</v>
      </c>
      <c r="M57" s="12">
        <v>36</v>
      </c>
      <c r="N57" s="13">
        <v>517036.12</v>
      </c>
      <c r="O57" s="13">
        <v>517036.12</v>
      </c>
      <c r="P57" s="13">
        <v>439480.7</v>
      </c>
      <c r="Q57" s="11" t="s">
        <v>2</v>
      </c>
      <c r="R57" s="11" t="s">
        <v>2</v>
      </c>
      <c r="S57" s="11" t="s">
        <v>2</v>
      </c>
      <c r="T57" s="13">
        <v>38777.71</v>
      </c>
      <c r="U57" s="11" t="s">
        <v>2</v>
      </c>
      <c r="V57" s="11" t="s">
        <v>2</v>
      </c>
      <c r="W57" s="13">
        <v>491184.31</v>
      </c>
      <c r="X57" s="13">
        <v>12925.9</v>
      </c>
      <c r="Y57" s="13">
        <v>25851.81</v>
      </c>
      <c r="Z57" s="11" t="s">
        <v>2</v>
      </c>
      <c r="AA57" s="11" t="s">
        <v>2</v>
      </c>
    </row>
    <row r="58" spans="2:27" ht="38.25" x14ac:dyDescent="0.25">
      <c r="B58" s="9">
        <v>49</v>
      </c>
      <c r="C58" s="11" t="s">
        <v>30</v>
      </c>
      <c r="D58" s="11" t="s">
        <v>31</v>
      </c>
      <c r="E58" s="11" t="s">
        <v>166</v>
      </c>
      <c r="F58" s="11" t="s">
        <v>167</v>
      </c>
      <c r="G58" s="11" t="s">
        <v>76</v>
      </c>
      <c r="H58" s="10">
        <v>42793</v>
      </c>
      <c r="I58" s="11" t="s">
        <v>95</v>
      </c>
      <c r="J58" s="11" t="s">
        <v>96</v>
      </c>
      <c r="K58" s="11">
        <v>1</v>
      </c>
      <c r="L58" s="11">
        <v>2</v>
      </c>
      <c r="M58" s="12">
        <v>32</v>
      </c>
      <c r="N58" s="13">
        <v>539844.5</v>
      </c>
      <c r="O58" s="13">
        <v>539844.5</v>
      </c>
      <c r="P58" s="13">
        <v>458867.83</v>
      </c>
      <c r="Q58" s="11" t="s">
        <v>2</v>
      </c>
      <c r="R58" s="11" t="s">
        <v>2</v>
      </c>
      <c r="S58" s="11" t="s">
        <v>2</v>
      </c>
      <c r="T58" s="13">
        <v>40488.339999999997</v>
      </c>
      <c r="U58" s="11" t="s">
        <v>2</v>
      </c>
      <c r="V58" s="11" t="s">
        <v>2</v>
      </c>
      <c r="W58" s="13">
        <v>521592.72</v>
      </c>
      <c r="X58" s="13">
        <v>22236.55</v>
      </c>
      <c r="Y58" s="13">
        <v>18251.78</v>
      </c>
      <c r="Z58" s="11" t="s">
        <v>2</v>
      </c>
      <c r="AA58" s="11" t="s">
        <v>2</v>
      </c>
    </row>
    <row r="59" spans="2:27" ht="38.25" x14ac:dyDescent="0.25">
      <c r="B59" s="9">
        <v>50</v>
      </c>
      <c r="C59" s="11" t="s">
        <v>30</v>
      </c>
      <c r="D59" s="11" t="s">
        <v>31</v>
      </c>
      <c r="E59" s="11" t="s">
        <v>168</v>
      </c>
      <c r="F59" s="11" t="s">
        <v>169</v>
      </c>
      <c r="G59" s="11" t="s">
        <v>76</v>
      </c>
      <c r="H59" s="10">
        <v>42782</v>
      </c>
      <c r="I59" s="11" t="s">
        <v>50</v>
      </c>
      <c r="J59" s="11" t="s">
        <v>51</v>
      </c>
      <c r="K59" s="11">
        <v>0</v>
      </c>
      <c r="L59" s="11">
        <v>1</v>
      </c>
      <c r="M59" s="12">
        <v>36</v>
      </c>
      <c r="N59" s="13">
        <v>640000</v>
      </c>
      <c r="O59" s="13">
        <v>640000</v>
      </c>
      <c r="P59" s="13">
        <v>544000</v>
      </c>
      <c r="Q59" s="11" t="s">
        <v>2</v>
      </c>
      <c r="R59" s="11" t="s">
        <v>2</v>
      </c>
      <c r="S59" s="11" t="s">
        <v>2</v>
      </c>
      <c r="T59" s="13">
        <v>48000</v>
      </c>
      <c r="U59" s="11" t="s">
        <v>2</v>
      </c>
      <c r="V59" s="11" t="s">
        <v>2</v>
      </c>
      <c r="W59" s="13">
        <v>592000</v>
      </c>
      <c r="X59" s="11" t="s">
        <v>2</v>
      </c>
      <c r="Y59" s="13">
        <v>48000</v>
      </c>
      <c r="Z59" s="11" t="s">
        <v>2</v>
      </c>
      <c r="AA59" s="11" t="s">
        <v>2</v>
      </c>
    </row>
    <row r="60" spans="2:27" ht="38.25" x14ac:dyDescent="0.25">
      <c r="B60" s="9">
        <v>51</v>
      </c>
      <c r="C60" s="11" t="s">
        <v>30</v>
      </c>
      <c r="D60" s="11" t="s">
        <v>31</v>
      </c>
      <c r="E60" s="11" t="s">
        <v>273</v>
      </c>
      <c r="F60" s="11" t="s">
        <v>274</v>
      </c>
      <c r="G60" s="11" t="s">
        <v>76</v>
      </c>
      <c r="H60" s="10">
        <v>42790</v>
      </c>
      <c r="I60" s="11" t="s">
        <v>50</v>
      </c>
      <c r="J60" s="11" t="s">
        <v>51</v>
      </c>
      <c r="K60" s="11">
        <v>1</v>
      </c>
      <c r="L60" s="11">
        <v>3</v>
      </c>
      <c r="M60" s="12">
        <v>36</v>
      </c>
      <c r="N60" s="13">
        <v>580000</v>
      </c>
      <c r="O60" s="13">
        <v>580000</v>
      </c>
      <c r="P60" s="13">
        <v>493000</v>
      </c>
      <c r="Q60" s="11" t="s">
        <v>2</v>
      </c>
      <c r="R60" s="11" t="s">
        <v>2</v>
      </c>
      <c r="S60" s="11" t="s">
        <v>2</v>
      </c>
      <c r="T60" s="13">
        <v>43500</v>
      </c>
      <c r="U60" s="11" t="s">
        <v>2</v>
      </c>
      <c r="V60" s="11" t="s">
        <v>2</v>
      </c>
      <c r="W60" s="13">
        <v>573910</v>
      </c>
      <c r="X60" s="13">
        <v>37410</v>
      </c>
      <c r="Y60" s="13">
        <v>6090</v>
      </c>
      <c r="Z60" s="11" t="s">
        <v>2</v>
      </c>
      <c r="AA60" s="11" t="s">
        <v>2</v>
      </c>
    </row>
    <row r="61" spans="2:27" ht="25.5" x14ac:dyDescent="0.25">
      <c r="B61" s="9">
        <v>52</v>
      </c>
      <c r="C61" s="11" t="s">
        <v>30</v>
      </c>
      <c r="D61" s="11" t="s">
        <v>31</v>
      </c>
      <c r="E61" s="11" t="s">
        <v>275</v>
      </c>
      <c r="F61" s="11" t="s">
        <v>276</v>
      </c>
      <c r="G61" s="11" t="s">
        <v>76</v>
      </c>
      <c r="H61" s="10">
        <v>42772</v>
      </c>
      <c r="I61" s="11" t="s">
        <v>50</v>
      </c>
      <c r="J61" s="11" t="s">
        <v>51</v>
      </c>
      <c r="K61" s="11">
        <v>1</v>
      </c>
      <c r="L61" s="11">
        <v>4</v>
      </c>
      <c r="M61" s="12">
        <v>26</v>
      </c>
      <c r="N61" s="13">
        <v>648586.73</v>
      </c>
      <c r="O61" s="13">
        <v>648586.73</v>
      </c>
      <c r="P61" s="13">
        <v>551298.72</v>
      </c>
      <c r="Q61" s="11" t="s">
        <v>2</v>
      </c>
      <c r="R61" s="11" t="s">
        <v>2</v>
      </c>
      <c r="S61" s="11" t="s">
        <v>2</v>
      </c>
      <c r="T61" s="13">
        <v>48644</v>
      </c>
      <c r="U61" s="11" t="s">
        <v>2</v>
      </c>
      <c r="V61" s="11" t="s">
        <v>2</v>
      </c>
      <c r="W61" s="13">
        <v>616196.15</v>
      </c>
      <c r="X61" s="13">
        <v>16253.43</v>
      </c>
      <c r="Y61" s="13">
        <v>32390.58</v>
      </c>
      <c r="Z61" s="11" t="s">
        <v>2</v>
      </c>
      <c r="AA61" s="11" t="s">
        <v>2</v>
      </c>
    </row>
    <row r="62" spans="2:27" ht="25.5" x14ac:dyDescent="0.25">
      <c r="B62" s="9">
        <v>53</v>
      </c>
      <c r="C62" s="11" t="s">
        <v>30</v>
      </c>
      <c r="D62" s="11" t="s">
        <v>31</v>
      </c>
      <c r="E62" s="11" t="s">
        <v>277</v>
      </c>
      <c r="F62" s="11" t="s">
        <v>278</v>
      </c>
      <c r="G62" s="11" t="s">
        <v>76</v>
      </c>
      <c r="H62" s="10">
        <v>42783</v>
      </c>
      <c r="I62" s="11" t="s">
        <v>40</v>
      </c>
      <c r="J62" s="11" t="s">
        <v>41</v>
      </c>
      <c r="K62" s="11">
        <v>2</v>
      </c>
      <c r="L62" s="11">
        <v>3</v>
      </c>
      <c r="M62" s="12">
        <v>36</v>
      </c>
      <c r="N62" s="13">
        <v>648605.05000000005</v>
      </c>
      <c r="O62" s="13">
        <v>648605.05000000005</v>
      </c>
      <c r="P62" s="13">
        <v>551314.29</v>
      </c>
      <c r="Q62" s="11" t="s">
        <v>2</v>
      </c>
      <c r="R62" s="11" t="s">
        <v>2</v>
      </c>
      <c r="S62" s="11" t="s">
        <v>2</v>
      </c>
      <c r="T62" s="13">
        <v>48645.38</v>
      </c>
      <c r="U62" s="11" t="s">
        <v>2</v>
      </c>
      <c r="V62" s="11" t="s">
        <v>2</v>
      </c>
      <c r="W62" s="13">
        <v>613912.84</v>
      </c>
      <c r="X62" s="13">
        <v>13953.17</v>
      </c>
      <c r="Y62" s="13">
        <v>34692.21</v>
      </c>
      <c r="Z62" s="11" t="s">
        <v>2</v>
      </c>
      <c r="AA62" s="11" t="s">
        <v>2</v>
      </c>
    </row>
    <row r="63" spans="2:27" ht="38.25" x14ac:dyDescent="0.25">
      <c r="B63" s="9">
        <v>54</v>
      </c>
      <c r="C63" s="11" t="s">
        <v>30</v>
      </c>
      <c r="D63" s="11" t="s">
        <v>31</v>
      </c>
      <c r="E63" s="11" t="s">
        <v>279</v>
      </c>
      <c r="F63" s="11" t="s">
        <v>280</v>
      </c>
      <c r="G63" s="11" t="s">
        <v>76</v>
      </c>
      <c r="H63" s="10">
        <v>42788</v>
      </c>
      <c r="I63" s="11" t="s">
        <v>196</v>
      </c>
      <c r="J63" s="11" t="s">
        <v>197</v>
      </c>
      <c r="K63" s="11">
        <v>1</v>
      </c>
      <c r="L63" s="11">
        <v>2</v>
      </c>
      <c r="M63" s="12">
        <v>36</v>
      </c>
      <c r="N63" s="13">
        <v>580000</v>
      </c>
      <c r="O63" s="13">
        <v>580000</v>
      </c>
      <c r="P63" s="13">
        <v>493000</v>
      </c>
      <c r="Q63" s="11" t="s">
        <v>2</v>
      </c>
      <c r="R63" s="11" t="s">
        <v>2</v>
      </c>
      <c r="S63" s="11" t="s">
        <v>2</v>
      </c>
      <c r="T63" s="13">
        <v>43500</v>
      </c>
      <c r="U63" s="11" t="s">
        <v>2</v>
      </c>
      <c r="V63" s="11" t="s">
        <v>2</v>
      </c>
      <c r="W63" s="13">
        <v>574300</v>
      </c>
      <c r="X63" s="13">
        <v>37800</v>
      </c>
      <c r="Y63" s="13">
        <v>5700</v>
      </c>
      <c r="Z63" s="11" t="s">
        <v>2</v>
      </c>
      <c r="AA63" s="11" t="s">
        <v>2</v>
      </c>
    </row>
    <row r="64" spans="2:27" ht="25.5" x14ac:dyDescent="0.25">
      <c r="B64" s="9">
        <v>55</v>
      </c>
      <c r="C64" s="11" t="s">
        <v>30</v>
      </c>
      <c r="D64" s="11" t="s">
        <v>31</v>
      </c>
      <c r="E64" s="11" t="s">
        <v>281</v>
      </c>
      <c r="F64" s="11" t="s">
        <v>282</v>
      </c>
      <c r="G64" s="11" t="s">
        <v>76</v>
      </c>
      <c r="H64" s="10">
        <v>42766</v>
      </c>
      <c r="I64" s="11" t="s">
        <v>113</v>
      </c>
      <c r="J64" s="11" t="s">
        <v>114</v>
      </c>
      <c r="K64" s="11">
        <v>0</v>
      </c>
      <c r="L64" s="11">
        <v>1</v>
      </c>
      <c r="M64" s="12">
        <v>36</v>
      </c>
      <c r="N64" s="13">
        <v>624448.75</v>
      </c>
      <c r="O64" s="13">
        <v>624448.75</v>
      </c>
      <c r="P64" s="13">
        <v>530781.43999999994</v>
      </c>
      <c r="Q64" s="11" t="s">
        <v>2</v>
      </c>
      <c r="R64" s="11" t="s">
        <v>2</v>
      </c>
      <c r="S64" s="11" t="s">
        <v>2</v>
      </c>
      <c r="T64" s="13">
        <v>46833.65</v>
      </c>
      <c r="U64" s="11" t="s">
        <v>2</v>
      </c>
      <c r="V64" s="11" t="s">
        <v>2</v>
      </c>
      <c r="W64" s="13">
        <v>624448.75</v>
      </c>
      <c r="X64" s="13">
        <v>46833.66</v>
      </c>
      <c r="Y64" s="11" t="s">
        <v>2</v>
      </c>
      <c r="Z64" s="11" t="s">
        <v>2</v>
      </c>
      <c r="AA64" s="11" t="s">
        <v>2</v>
      </c>
    </row>
    <row r="65" spans="2:27" ht="25.5" x14ac:dyDescent="0.25">
      <c r="B65" s="9">
        <v>56</v>
      </c>
      <c r="C65" s="11" t="s">
        <v>30</v>
      </c>
      <c r="D65" s="11" t="s">
        <v>31</v>
      </c>
      <c r="E65" s="11" t="s">
        <v>283</v>
      </c>
      <c r="F65" s="11" t="s">
        <v>284</v>
      </c>
      <c r="G65" s="11" t="s">
        <v>76</v>
      </c>
      <c r="H65" s="10">
        <v>42766</v>
      </c>
      <c r="I65" s="11" t="s">
        <v>60</v>
      </c>
      <c r="J65" s="11" t="s">
        <v>61</v>
      </c>
      <c r="K65" s="11">
        <v>1</v>
      </c>
      <c r="L65" s="11">
        <v>2</v>
      </c>
      <c r="M65" s="12">
        <v>34</v>
      </c>
      <c r="N65" s="13">
        <v>690672.13</v>
      </c>
      <c r="O65" s="13">
        <v>690672.13</v>
      </c>
      <c r="P65" s="13">
        <v>484384.04</v>
      </c>
      <c r="Q65" s="11" t="s">
        <v>2</v>
      </c>
      <c r="R65" s="11" t="s">
        <v>2</v>
      </c>
      <c r="S65" s="11" t="s">
        <v>2</v>
      </c>
      <c r="T65" s="11" t="s">
        <v>2</v>
      </c>
      <c r="U65" s="11" t="s">
        <v>2</v>
      </c>
      <c r="V65" s="11" t="s">
        <v>2</v>
      </c>
      <c r="W65" s="13">
        <v>484384.04</v>
      </c>
      <c r="X65" s="11" t="s">
        <v>2</v>
      </c>
      <c r="Y65" s="13">
        <v>206288.09</v>
      </c>
      <c r="Z65" s="11" t="s">
        <v>2</v>
      </c>
      <c r="AA65" s="11" t="s">
        <v>2</v>
      </c>
    </row>
    <row r="66" spans="2:27" ht="38.25" x14ac:dyDescent="0.25">
      <c r="B66" s="9">
        <v>57</v>
      </c>
      <c r="C66" s="11" t="s">
        <v>30</v>
      </c>
      <c r="D66" s="11" t="s">
        <v>31</v>
      </c>
      <c r="E66" s="11" t="s">
        <v>170</v>
      </c>
      <c r="F66" s="11" t="s">
        <v>171</v>
      </c>
      <c r="G66" s="11" t="s">
        <v>76</v>
      </c>
      <c r="H66" s="10">
        <v>42789</v>
      </c>
      <c r="I66" s="11" t="s">
        <v>89</v>
      </c>
      <c r="J66" s="11" t="s">
        <v>90</v>
      </c>
      <c r="K66" s="11">
        <v>1</v>
      </c>
      <c r="L66" s="11">
        <v>2</v>
      </c>
      <c r="M66" s="12">
        <v>34</v>
      </c>
      <c r="N66" s="13">
        <v>657864.39</v>
      </c>
      <c r="O66" s="13">
        <v>647988.85</v>
      </c>
      <c r="P66" s="13">
        <v>550790.52</v>
      </c>
      <c r="Q66" s="11" t="s">
        <v>2</v>
      </c>
      <c r="R66" s="11" t="s">
        <v>2</v>
      </c>
      <c r="S66" s="11" t="s">
        <v>2</v>
      </c>
      <c r="T66" s="13">
        <v>48599.16</v>
      </c>
      <c r="U66" s="11" t="s">
        <v>2</v>
      </c>
      <c r="V66" s="11" t="s">
        <v>2</v>
      </c>
      <c r="W66" s="13">
        <v>637243.92000000004</v>
      </c>
      <c r="X66" s="13">
        <v>37854.239999999998</v>
      </c>
      <c r="Y66" s="13">
        <v>10744.93</v>
      </c>
      <c r="Z66" s="13">
        <v>9875.5400000000009</v>
      </c>
      <c r="AA66" s="11" t="s">
        <v>2</v>
      </c>
    </row>
    <row r="67" spans="2:27" ht="38.25" x14ac:dyDescent="0.25">
      <c r="B67" s="9">
        <v>58</v>
      </c>
      <c r="C67" s="11" t="s">
        <v>30</v>
      </c>
      <c r="D67" s="11" t="s">
        <v>31</v>
      </c>
      <c r="E67" s="11" t="s">
        <v>285</v>
      </c>
      <c r="F67" s="11" t="s">
        <v>286</v>
      </c>
      <c r="G67" s="11" t="s">
        <v>76</v>
      </c>
      <c r="H67" s="10">
        <v>42793</v>
      </c>
      <c r="I67" s="11" t="s">
        <v>113</v>
      </c>
      <c r="J67" s="11" t="s">
        <v>114</v>
      </c>
      <c r="K67" s="11">
        <v>0</v>
      </c>
      <c r="L67" s="11">
        <v>1</v>
      </c>
      <c r="M67" s="12">
        <v>36</v>
      </c>
      <c r="N67" s="13">
        <v>287891.90000000002</v>
      </c>
      <c r="O67" s="13">
        <v>287891.90000000002</v>
      </c>
      <c r="P67" s="13">
        <v>244708.12</v>
      </c>
      <c r="Q67" s="11" t="s">
        <v>2</v>
      </c>
      <c r="R67" s="11" t="s">
        <v>2</v>
      </c>
      <c r="S67" s="11" t="s">
        <v>2</v>
      </c>
      <c r="T67" s="13">
        <v>21591.89</v>
      </c>
      <c r="U67" s="11" t="s">
        <v>2</v>
      </c>
      <c r="V67" s="11" t="s">
        <v>2</v>
      </c>
      <c r="W67" s="13">
        <v>287891.90000000002</v>
      </c>
      <c r="X67" s="13">
        <v>21591.89</v>
      </c>
      <c r="Y67" s="11" t="s">
        <v>2</v>
      </c>
      <c r="Z67" s="11" t="s">
        <v>2</v>
      </c>
      <c r="AA67" s="11" t="s">
        <v>2</v>
      </c>
    </row>
    <row r="68" spans="2:27" ht="38.25" x14ac:dyDescent="0.25">
      <c r="B68" s="9">
        <v>59</v>
      </c>
      <c r="C68" s="11" t="s">
        <v>30</v>
      </c>
      <c r="D68" s="11" t="s">
        <v>31</v>
      </c>
      <c r="E68" s="11" t="s">
        <v>172</v>
      </c>
      <c r="F68" s="11" t="s">
        <v>173</v>
      </c>
      <c r="G68" s="11" t="s">
        <v>76</v>
      </c>
      <c r="H68" s="10">
        <v>42758</v>
      </c>
      <c r="I68" s="11" t="s">
        <v>174</v>
      </c>
      <c r="J68" s="11" t="s">
        <v>287</v>
      </c>
      <c r="K68" s="11">
        <v>1</v>
      </c>
      <c r="L68" s="11">
        <v>2</v>
      </c>
      <c r="M68" s="12">
        <v>36</v>
      </c>
      <c r="N68" s="13">
        <v>542701.12</v>
      </c>
      <c r="O68" s="13">
        <v>542701.12</v>
      </c>
      <c r="P68" s="13">
        <v>271350.55</v>
      </c>
      <c r="Q68" s="11" t="s">
        <v>2</v>
      </c>
      <c r="R68" s="11" t="s">
        <v>2</v>
      </c>
      <c r="S68" s="11" t="s">
        <v>2</v>
      </c>
      <c r="T68" s="11" t="s">
        <v>2</v>
      </c>
      <c r="U68" s="11" t="s">
        <v>2</v>
      </c>
      <c r="V68" s="11" t="s">
        <v>2</v>
      </c>
      <c r="W68" s="13">
        <v>271350.55</v>
      </c>
      <c r="X68" s="11" t="s">
        <v>2</v>
      </c>
      <c r="Y68" s="13">
        <v>271350.57</v>
      </c>
      <c r="Z68" s="11" t="s">
        <v>2</v>
      </c>
      <c r="AA68" s="11" t="s">
        <v>2</v>
      </c>
    </row>
    <row r="69" spans="2:27" x14ac:dyDescent="0.25">
      <c r="B69" s="9">
        <v>60</v>
      </c>
      <c r="C69" s="11" t="s">
        <v>30</v>
      </c>
      <c r="D69" s="11" t="s">
        <v>31</v>
      </c>
      <c r="E69" s="11" t="s">
        <v>288</v>
      </c>
      <c r="F69" s="11" t="s">
        <v>289</v>
      </c>
      <c r="G69" s="11" t="s">
        <v>76</v>
      </c>
      <c r="H69" s="10">
        <v>42780</v>
      </c>
      <c r="I69" s="11" t="s">
        <v>50</v>
      </c>
      <c r="J69" s="11" t="s">
        <v>51</v>
      </c>
      <c r="K69" s="11">
        <v>0</v>
      </c>
      <c r="L69" s="11">
        <v>1</v>
      </c>
      <c r="M69" s="12">
        <v>36</v>
      </c>
      <c r="N69" s="13">
        <v>647957.1</v>
      </c>
      <c r="O69" s="13">
        <v>647957.1</v>
      </c>
      <c r="P69" s="13">
        <v>550763.54</v>
      </c>
      <c r="Q69" s="11" t="s">
        <v>2</v>
      </c>
      <c r="R69" s="11" t="s">
        <v>2</v>
      </c>
      <c r="S69" s="11" t="s">
        <v>2</v>
      </c>
      <c r="T69" s="13">
        <v>48596.78</v>
      </c>
      <c r="U69" s="11" t="s">
        <v>2</v>
      </c>
      <c r="V69" s="11" t="s">
        <v>2</v>
      </c>
      <c r="W69" s="13">
        <v>615563.54</v>
      </c>
      <c r="X69" s="13">
        <v>16203.22</v>
      </c>
      <c r="Y69" s="13">
        <v>32393.56</v>
      </c>
      <c r="Z69" s="11" t="s">
        <v>2</v>
      </c>
      <c r="AA69" s="11" t="s">
        <v>2</v>
      </c>
    </row>
    <row r="70" spans="2:27" ht="51" x14ac:dyDescent="0.25">
      <c r="B70" s="9">
        <v>61</v>
      </c>
      <c r="C70" s="11" t="s">
        <v>30</v>
      </c>
      <c r="D70" s="11" t="s">
        <v>31</v>
      </c>
      <c r="E70" s="11" t="s">
        <v>175</v>
      </c>
      <c r="F70" s="11" t="s">
        <v>176</v>
      </c>
      <c r="G70" s="11" t="s">
        <v>76</v>
      </c>
      <c r="H70" s="10">
        <v>42782</v>
      </c>
      <c r="I70" s="11" t="s">
        <v>50</v>
      </c>
      <c r="J70" s="11" t="s">
        <v>51</v>
      </c>
      <c r="K70" s="11">
        <v>1</v>
      </c>
      <c r="L70" s="11">
        <v>2</v>
      </c>
      <c r="M70" s="12">
        <v>36</v>
      </c>
      <c r="N70" s="13">
        <v>648185.44999999995</v>
      </c>
      <c r="O70" s="13">
        <v>648185.44999999995</v>
      </c>
      <c r="P70" s="13">
        <v>550957.63</v>
      </c>
      <c r="Q70" s="11" t="s">
        <v>2</v>
      </c>
      <c r="R70" s="11" t="s">
        <v>2</v>
      </c>
      <c r="S70" s="11" t="s">
        <v>2</v>
      </c>
      <c r="T70" s="13">
        <v>48613.91</v>
      </c>
      <c r="U70" s="11" t="s">
        <v>2</v>
      </c>
      <c r="V70" s="11" t="s">
        <v>2</v>
      </c>
      <c r="W70" s="13">
        <v>615781.81000000006</v>
      </c>
      <c r="X70" s="13">
        <v>16210.27</v>
      </c>
      <c r="Y70" s="13">
        <v>32403.64</v>
      </c>
      <c r="Z70" s="11" t="s">
        <v>2</v>
      </c>
      <c r="AA70" s="11" t="s">
        <v>2</v>
      </c>
    </row>
    <row r="71" spans="2:27" ht="63.75" x14ac:dyDescent="0.25">
      <c r="B71" s="9">
        <v>62</v>
      </c>
      <c r="C71" s="11" t="s">
        <v>30</v>
      </c>
      <c r="D71" s="11" t="s">
        <v>31</v>
      </c>
      <c r="E71" s="11" t="s">
        <v>177</v>
      </c>
      <c r="F71" s="11" t="s">
        <v>178</v>
      </c>
      <c r="G71" s="11" t="s">
        <v>76</v>
      </c>
      <c r="H71" s="10">
        <v>42766</v>
      </c>
      <c r="I71" s="11" t="s">
        <v>179</v>
      </c>
      <c r="J71" s="11" t="s">
        <v>290</v>
      </c>
      <c r="K71" s="11">
        <v>0</v>
      </c>
      <c r="L71" s="11">
        <v>1</v>
      </c>
      <c r="M71" s="12">
        <v>30</v>
      </c>
      <c r="N71" s="13">
        <v>448530.9</v>
      </c>
      <c r="O71" s="13">
        <v>448530.9</v>
      </c>
      <c r="P71" s="13">
        <v>381251.26</v>
      </c>
      <c r="Q71" s="11" t="s">
        <v>2</v>
      </c>
      <c r="R71" s="11" t="s">
        <v>2</v>
      </c>
      <c r="S71" s="11" t="s">
        <v>2</v>
      </c>
      <c r="T71" s="13">
        <v>33639.82</v>
      </c>
      <c r="U71" s="11" t="s">
        <v>2</v>
      </c>
      <c r="V71" s="11" t="s">
        <v>2</v>
      </c>
      <c r="W71" s="13">
        <v>448530.9</v>
      </c>
      <c r="X71" s="13">
        <v>33639.82</v>
      </c>
      <c r="Y71" s="11" t="s">
        <v>2</v>
      </c>
      <c r="Z71" s="11" t="s">
        <v>2</v>
      </c>
      <c r="AA71" s="11" t="s">
        <v>2</v>
      </c>
    </row>
    <row r="72" spans="2:27" ht="63.75" x14ac:dyDescent="0.25">
      <c r="B72" s="9">
        <v>63</v>
      </c>
      <c r="C72" s="11" t="s">
        <v>30</v>
      </c>
      <c r="D72" s="11" t="s">
        <v>31</v>
      </c>
      <c r="E72" s="11" t="s">
        <v>180</v>
      </c>
      <c r="F72" s="11" t="s">
        <v>181</v>
      </c>
      <c r="G72" s="11" t="s">
        <v>76</v>
      </c>
      <c r="H72" s="10">
        <v>42772</v>
      </c>
      <c r="I72" s="11" t="s">
        <v>50</v>
      </c>
      <c r="J72" s="11" t="s">
        <v>51</v>
      </c>
      <c r="K72" s="11">
        <v>0</v>
      </c>
      <c r="L72" s="11">
        <v>1</v>
      </c>
      <c r="M72" s="12">
        <v>30</v>
      </c>
      <c r="N72" s="13">
        <v>648252.61</v>
      </c>
      <c r="O72" s="13">
        <v>648252.61</v>
      </c>
      <c r="P72" s="13">
        <v>551014.72</v>
      </c>
      <c r="Q72" s="11" t="s">
        <v>2</v>
      </c>
      <c r="R72" s="11" t="s">
        <v>2</v>
      </c>
      <c r="S72" s="11" t="s">
        <v>2</v>
      </c>
      <c r="T72" s="13">
        <v>48618.95</v>
      </c>
      <c r="U72" s="11" t="s">
        <v>2</v>
      </c>
      <c r="V72" s="11" t="s">
        <v>2</v>
      </c>
      <c r="W72" s="13">
        <v>615839.98</v>
      </c>
      <c r="X72" s="13">
        <v>16206.31</v>
      </c>
      <c r="Y72" s="13">
        <v>32412.63</v>
      </c>
      <c r="Z72" s="11" t="s">
        <v>2</v>
      </c>
      <c r="AA72" s="11" t="s">
        <v>2</v>
      </c>
    </row>
    <row r="73" spans="2:27" ht="38.25" x14ac:dyDescent="0.25">
      <c r="B73" s="9">
        <v>64</v>
      </c>
      <c r="C73" s="11" t="s">
        <v>30</v>
      </c>
      <c r="D73" s="11" t="s">
        <v>31</v>
      </c>
      <c r="E73" s="11" t="s">
        <v>182</v>
      </c>
      <c r="F73" s="11" t="s">
        <v>183</v>
      </c>
      <c r="G73" s="11" t="s">
        <v>76</v>
      </c>
      <c r="H73" s="10">
        <v>42810</v>
      </c>
      <c r="I73" s="11" t="s">
        <v>58</v>
      </c>
      <c r="J73" s="11" t="s">
        <v>59</v>
      </c>
      <c r="K73" s="11">
        <v>1</v>
      </c>
      <c r="L73" s="11">
        <v>1</v>
      </c>
      <c r="M73" s="12">
        <v>36</v>
      </c>
      <c r="N73" s="13">
        <v>593221.36</v>
      </c>
      <c r="O73" s="13">
        <v>593221.36</v>
      </c>
      <c r="P73" s="13">
        <v>403382.81</v>
      </c>
      <c r="Q73" s="11" t="s">
        <v>2</v>
      </c>
      <c r="R73" s="11" t="s">
        <v>2</v>
      </c>
      <c r="S73" s="11" t="s">
        <v>2</v>
      </c>
      <c r="T73" s="11" t="s">
        <v>2</v>
      </c>
      <c r="U73" s="11" t="s">
        <v>2</v>
      </c>
      <c r="V73" s="11" t="s">
        <v>2</v>
      </c>
      <c r="W73" s="13">
        <v>403382.81</v>
      </c>
      <c r="X73" s="11" t="s">
        <v>2</v>
      </c>
      <c r="Y73" s="13">
        <v>189838.55</v>
      </c>
      <c r="Z73" s="11" t="s">
        <v>2</v>
      </c>
      <c r="AA73" s="11" t="s">
        <v>2</v>
      </c>
    </row>
    <row r="74" spans="2:27" ht="51" x14ac:dyDescent="0.25">
      <c r="B74" s="9">
        <v>65</v>
      </c>
      <c r="C74" s="11" t="s">
        <v>30</v>
      </c>
      <c r="D74" s="11" t="s">
        <v>31</v>
      </c>
      <c r="E74" s="11" t="s">
        <v>184</v>
      </c>
      <c r="F74" s="11" t="s">
        <v>185</v>
      </c>
      <c r="G74" s="11" t="s">
        <v>76</v>
      </c>
      <c r="H74" s="10">
        <v>42793</v>
      </c>
      <c r="I74" s="11" t="s">
        <v>40</v>
      </c>
      <c r="J74" s="11" t="s">
        <v>41</v>
      </c>
      <c r="K74" s="11">
        <v>2</v>
      </c>
      <c r="L74" s="11">
        <v>4</v>
      </c>
      <c r="M74" s="12">
        <v>36</v>
      </c>
      <c r="N74" s="13">
        <v>599604.21</v>
      </c>
      <c r="O74" s="13">
        <v>599604.21</v>
      </c>
      <c r="P74" s="13">
        <v>509663.57</v>
      </c>
      <c r="Q74" s="11" t="s">
        <v>2</v>
      </c>
      <c r="R74" s="11" t="s">
        <v>2</v>
      </c>
      <c r="S74" s="11" t="s">
        <v>2</v>
      </c>
      <c r="T74" s="13">
        <v>44970.32</v>
      </c>
      <c r="U74" s="11" t="s">
        <v>2</v>
      </c>
      <c r="V74" s="11" t="s">
        <v>2</v>
      </c>
      <c r="W74" s="13">
        <v>589710.74</v>
      </c>
      <c r="X74" s="13">
        <v>35076.85</v>
      </c>
      <c r="Y74" s="13">
        <v>9893.4699999999993</v>
      </c>
      <c r="Z74" s="11" t="s">
        <v>2</v>
      </c>
      <c r="AA74" s="11" t="s">
        <v>2</v>
      </c>
    </row>
    <row r="75" spans="2:27" ht="51" x14ac:dyDescent="0.25">
      <c r="B75" s="9">
        <v>66</v>
      </c>
      <c r="C75" s="11" t="s">
        <v>30</v>
      </c>
      <c r="D75" s="11" t="s">
        <v>31</v>
      </c>
      <c r="E75" s="11" t="s">
        <v>291</v>
      </c>
      <c r="F75" s="11" t="s">
        <v>292</v>
      </c>
      <c r="G75" s="11" t="s">
        <v>76</v>
      </c>
      <c r="H75" s="10">
        <v>42927</v>
      </c>
      <c r="I75" s="11" t="s">
        <v>293</v>
      </c>
      <c r="J75" s="11" t="s">
        <v>294</v>
      </c>
      <c r="K75" s="11">
        <v>0</v>
      </c>
      <c r="L75" s="11">
        <v>1</v>
      </c>
      <c r="M75" s="12">
        <v>25</v>
      </c>
      <c r="N75" s="13">
        <v>684915.67</v>
      </c>
      <c r="O75" s="13">
        <v>684915.67</v>
      </c>
      <c r="P75" s="13">
        <v>414912</v>
      </c>
      <c r="Q75" s="11" t="s">
        <v>2</v>
      </c>
      <c r="R75" s="11" t="s">
        <v>2</v>
      </c>
      <c r="S75" s="11" t="s">
        <v>2</v>
      </c>
      <c r="T75" s="11" t="s">
        <v>2</v>
      </c>
      <c r="U75" s="11" t="s">
        <v>2</v>
      </c>
      <c r="V75" s="11" t="s">
        <v>2</v>
      </c>
      <c r="W75" s="13">
        <v>414912</v>
      </c>
      <c r="X75" s="11" t="s">
        <v>2</v>
      </c>
      <c r="Y75" s="13">
        <v>270003.67</v>
      </c>
      <c r="Z75" s="11" t="s">
        <v>2</v>
      </c>
      <c r="AA75" s="11" t="s">
        <v>2</v>
      </c>
    </row>
    <row r="76" spans="2:27" ht="76.5" x14ac:dyDescent="0.25">
      <c r="B76" s="9">
        <v>67</v>
      </c>
      <c r="C76" s="11" t="s">
        <v>30</v>
      </c>
      <c r="D76" s="11" t="s">
        <v>31</v>
      </c>
      <c r="E76" s="11" t="s">
        <v>295</v>
      </c>
      <c r="F76" s="11" t="s">
        <v>296</v>
      </c>
      <c r="G76" s="11" t="s">
        <v>76</v>
      </c>
      <c r="H76" s="10">
        <v>42781</v>
      </c>
      <c r="I76" s="11" t="s">
        <v>99</v>
      </c>
      <c r="J76" s="11" t="s">
        <v>100</v>
      </c>
      <c r="K76" s="11">
        <v>1</v>
      </c>
      <c r="L76" s="11">
        <v>2</v>
      </c>
      <c r="M76" s="12">
        <v>36</v>
      </c>
      <c r="N76" s="13">
        <v>648648</v>
      </c>
      <c r="O76" s="13">
        <v>648648</v>
      </c>
      <c r="P76" s="13">
        <v>551350.80000000005</v>
      </c>
      <c r="Q76" s="11" t="s">
        <v>2</v>
      </c>
      <c r="R76" s="11" t="s">
        <v>2</v>
      </c>
      <c r="S76" s="11" t="s">
        <v>2</v>
      </c>
      <c r="T76" s="13">
        <v>48648.6</v>
      </c>
      <c r="U76" s="11" t="s">
        <v>2</v>
      </c>
      <c r="V76" s="11" t="s">
        <v>2</v>
      </c>
      <c r="W76" s="13">
        <v>616215.6</v>
      </c>
      <c r="X76" s="13">
        <v>16216.2</v>
      </c>
      <c r="Y76" s="13">
        <v>32432.400000000001</v>
      </c>
      <c r="Z76" s="11" t="s">
        <v>2</v>
      </c>
      <c r="AA76" s="11" t="s">
        <v>2</v>
      </c>
    </row>
    <row r="77" spans="2:27" ht="51" x14ac:dyDescent="0.25">
      <c r="B77" s="9">
        <v>68</v>
      </c>
      <c r="C77" s="11" t="s">
        <v>30</v>
      </c>
      <c r="D77" s="11" t="s">
        <v>31</v>
      </c>
      <c r="E77" s="11" t="s">
        <v>297</v>
      </c>
      <c r="F77" s="11" t="s">
        <v>298</v>
      </c>
      <c r="G77" s="11" t="s">
        <v>76</v>
      </c>
      <c r="H77" s="10">
        <v>42778</v>
      </c>
      <c r="I77" s="11" t="s">
        <v>299</v>
      </c>
      <c r="J77" s="11" t="s">
        <v>300</v>
      </c>
      <c r="K77" s="11">
        <v>0</v>
      </c>
      <c r="L77" s="11">
        <v>3</v>
      </c>
      <c r="M77" s="12">
        <v>30</v>
      </c>
      <c r="N77" s="13">
        <v>1002173.8</v>
      </c>
      <c r="O77" s="13">
        <v>841105.87</v>
      </c>
      <c r="P77" s="13">
        <v>599270.18999999994</v>
      </c>
      <c r="Q77" s="11" t="s">
        <v>2</v>
      </c>
      <c r="R77" s="11" t="s">
        <v>2</v>
      </c>
      <c r="S77" s="11" t="s">
        <v>2</v>
      </c>
      <c r="T77" s="11" t="s">
        <v>2</v>
      </c>
      <c r="U77" s="11" t="s">
        <v>2</v>
      </c>
      <c r="V77" s="11" t="s">
        <v>2</v>
      </c>
      <c r="W77" s="13">
        <v>599270.18999999994</v>
      </c>
      <c r="X77" s="11" t="s">
        <v>2</v>
      </c>
      <c r="Y77" s="13">
        <v>241835.68</v>
      </c>
      <c r="Z77" s="11" t="s">
        <v>2</v>
      </c>
      <c r="AA77" s="13">
        <v>161067.93</v>
      </c>
    </row>
    <row r="78" spans="2:27" ht="25.5" x14ac:dyDescent="0.25">
      <c r="B78" s="9">
        <v>69</v>
      </c>
      <c r="C78" s="11" t="s">
        <v>30</v>
      </c>
      <c r="D78" s="11" t="s">
        <v>31</v>
      </c>
      <c r="E78" s="11" t="s">
        <v>186</v>
      </c>
      <c r="F78" s="11" t="s">
        <v>187</v>
      </c>
      <c r="G78" s="11" t="s">
        <v>76</v>
      </c>
      <c r="H78" s="10">
        <v>42782</v>
      </c>
      <c r="I78" s="11" t="s">
        <v>44</v>
      </c>
      <c r="J78" s="11" t="s">
        <v>45</v>
      </c>
      <c r="K78" s="11">
        <v>0</v>
      </c>
      <c r="L78" s="11">
        <v>1</v>
      </c>
      <c r="M78" s="12">
        <v>35</v>
      </c>
      <c r="N78" s="13">
        <v>693216</v>
      </c>
      <c r="O78" s="13">
        <v>693216</v>
      </c>
      <c r="P78" s="13">
        <v>547640.64</v>
      </c>
      <c r="Q78" s="11" t="s">
        <v>2</v>
      </c>
      <c r="R78" s="11" t="s">
        <v>2</v>
      </c>
      <c r="S78" s="11" t="s">
        <v>2</v>
      </c>
      <c r="T78" s="13">
        <v>51991.199999999997</v>
      </c>
      <c r="U78" s="11" t="s">
        <v>2</v>
      </c>
      <c r="V78" s="11" t="s">
        <v>2</v>
      </c>
      <c r="W78" s="13">
        <v>599631.84</v>
      </c>
      <c r="X78" s="11" t="s">
        <v>2</v>
      </c>
      <c r="Y78" s="13">
        <v>93584.16</v>
      </c>
      <c r="Z78" s="11" t="s">
        <v>2</v>
      </c>
      <c r="AA78" s="11" t="s">
        <v>2</v>
      </c>
    </row>
    <row r="79" spans="2:27" ht="38.25" x14ac:dyDescent="0.25">
      <c r="B79" s="9">
        <v>70</v>
      </c>
      <c r="C79" s="11" t="s">
        <v>30</v>
      </c>
      <c r="D79" s="11" t="s">
        <v>31</v>
      </c>
      <c r="E79" s="11" t="s">
        <v>301</v>
      </c>
      <c r="F79" s="11" t="s">
        <v>302</v>
      </c>
      <c r="G79" s="11" t="s">
        <v>76</v>
      </c>
      <c r="H79" s="10">
        <v>42769</v>
      </c>
      <c r="I79" s="11" t="s">
        <v>44</v>
      </c>
      <c r="J79" s="11" t="s">
        <v>45</v>
      </c>
      <c r="K79" s="11">
        <v>0</v>
      </c>
      <c r="L79" s="11">
        <v>1</v>
      </c>
      <c r="M79" s="12">
        <v>35</v>
      </c>
      <c r="N79" s="13">
        <v>648625.07999999996</v>
      </c>
      <c r="O79" s="13">
        <v>648625.07999999996</v>
      </c>
      <c r="P79" s="13">
        <v>551331.31000000006</v>
      </c>
      <c r="Q79" s="11" t="s">
        <v>2</v>
      </c>
      <c r="R79" s="11" t="s">
        <v>2</v>
      </c>
      <c r="S79" s="11" t="s">
        <v>2</v>
      </c>
      <c r="T79" s="13">
        <v>48646.879999999997</v>
      </c>
      <c r="U79" s="11" t="s">
        <v>2</v>
      </c>
      <c r="V79" s="11" t="s">
        <v>2</v>
      </c>
      <c r="W79" s="13">
        <v>599978.18999999994</v>
      </c>
      <c r="X79" s="11" t="s">
        <v>2</v>
      </c>
      <c r="Y79" s="13">
        <v>48646.89</v>
      </c>
      <c r="Z79" s="11" t="s">
        <v>2</v>
      </c>
      <c r="AA79" s="11" t="s">
        <v>2</v>
      </c>
    </row>
    <row r="80" spans="2:27" ht="25.5" x14ac:dyDescent="0.25">
      <c r="B80" s="9">
        <v>71</v>
      </c>
      <c r="C80" s="11" t="s">
        <v>30</v>
      </c>
      <c r="D80" s="11" t="s">
        <v>31</v>
      </c>
      <c r="E80" s="11" t="s">
        <v>303</v>
      </c>
      <c r="F80" s="11" t="s">
        <v>304</v>
      </c>
      <c r="G80" s="11" t="s">
        <v>76</v>
      </c>
      <c r="H80" s="10">
        <v>42782</v>
      </c>
      <c r="I80" s="11" t="s">
        <v>44</v>
      </c>
      <c r="J80" s="11" t="s">
        <v>45</v>
      </c>
      <c r="K80" s="11">
        <v>0</v>
      </c>
      <c r="L80" s="11">
        <v>1</v>
      </c>
      <c r="M80" s="12">
        <v>35</v>
      </c>
      <c r="N80" s="13">
        <v>649758.66</v>
      </c>
      <c r="O80" s="13">
        <v>649758.66</v>
      </c>
      <c r="P80" s="13">
        <v>550995.34</v>
      </c>
      <c r="Q80" s="11" t="s">
        <v>2</v>
      </c>
      <c r="R80" s="11" t="s">
        <v>2</v>
      </c>
      <c r="S80" s="11" t="s">
        <v>2</v>
      </c>
      <c r="T80" s="13">
        <v>48731.89</v>
      </c>
      <c r="U80" s="11" t="s">
        <v>2</v>
      </c>
      <c r="V80" s="11" t="s">
        <v>2</v>
      </c>
      <c r="W80" s="13">
        <v>599727.23</v>
      </c>
      <c r="X80" s="11" t="s">
        <v>2</v>
      </c>
      <c r="Y80" s="13">
        <v>50031.43</v>
      </c>
      <c r="Z80" s="11" t="s">
        <v>2</v>
      </c>
      <c r="AA80" s="11" t="s">
        <v>2</v>
      </c>
    </row>
    <row r="81" spans="2:27" ht="38.25" x14ac:dyDescent="0.25">
      <c r="B81" s="9">
        <v>72</v>
      </c>
      <c r="C81" s="11" t="s">
        <v>30</v>
      </c>
      <c r="D81" s="11" t="s">
        <v>31</v>
      </c>
      <c r="E81" s="11" t="s">
        <v>305</v>
      </c>
      <c r="F81" s="11" t="s">
        <v>306</v>
      </c>
      <c r="G81" s="11" t="s">
        <v>76</v>
      </c>
      <c r="H81" s="10">
        <v>42782</v>
      </c>
      <c r="I81" s="11" t="s">
        <v>44</v>
      </c>
      <c r="J81" s="11" t="s">
        <v>45</v>
      </c>
      <c r="K81" s="11">
        <v>0</v>
      </c>
      <c r="L81" s="11">
        <v>1</v>
      </c>
      <c r="M81" s="12">
        <v>35</v>
      </c>
      <c r="N81" s="13">
        <v>555764.71</v>
      </c>
      <c r="O81" s="13">
        <v>555764.71</v>
      </c>
      <c r="P81" s="13">
        <v>472400</v>
      </c>
      <c r="Q81" s="11" t="s">
        <v>2</v>
      </c>
      <c r="R81" s="11" t="s">
        <v>2</v>
      </c>
      <c r="S81" s="11" t="s">
        <v>2</v>
      </c>
      <c r="T81" s="13">
        <v>41682.35</v>
      </c>
      <c r="U81" s="11" t="s">
        <v>2</v>
      </c>
      <c r="V81" s="11" t="s">
        <v>2</v>
      </c>
      <c r="W81" s="13">
        <v>514082.35</v>
      </c>
      <c r="X81" s="11" t="s">
        <v>2</v>
      </c>
      <c r="Y81" s="13">
        <v>41682.36</v>
      </c>
      <c r="Z81" s="11" t="s">
        <v>2</v>
      </c>
      <c r="AA81" s="11" t="s">
        <v>2</v>
      </c>
    </row>
    <row r="82" spans="2:27" ht="25.5" x14ac:dyDescent="0.25">
      <c r="B82" s="9">
        <v>73</v>
      </c>
      <c r="C82" s="11" t="s">
        <v>30</v>
      </c>
      <c r="D82" s="11" t="s">
        <v>31</v>
      </c>
      <c r="E82" s="11" t="s">
        <v>307</v>
      </c>
      <c r="F82" s="11" t="s">
        <v>308</v>
      </c>
      <c r="G82" s="11" t="s">
        <v>76</v>
      </c>
      <c r="H82" s="10">
        <v>42782</v>
      </c>
      <c r="I82" s="11" t="s">
        <v>44</v>
      </c>
      <c r="J82" s="11" t="s">
        <v>45</v>
      </c>
      <c r="K82" s="11">
        <v>0</v>
      </c>
      <c r="L82" s="11">
        <v>1</v>
      </c>
      <c r="M82" s="12">
        <v>35</v>
      </c>
      <c r="N82" s="13">
        <v>648037.63</v>
      </c>
      <c r="O82" s="13">
        <v>648037.63</v>
      </c>
      <c r="P82" s="13">
        <v>550831.98</v>
      </c>
      <c r="Q82" s="11" t="s">
        <v>2</v>
      </c>
      <c r="R82" s="11" t="s">
        <v>2</v>
      </c>
      <c r="S82" s="11" t="s">
        <v>2</v>
      </c>
      <c r="T82" s="13">
        <v>48602.82</v>
      </c>
      <c r="U82" s="11" t="s">
        <v>2</v>
      </c>
      <c r="V82" s="11" t="s">
        <v>2</v>
      </c>
      <c r="W82" s="13">
        <v>599434.80000000005</v>
      </c>
      <c r="X82" s="11" t="s">
        <v>2</v>
      </c>
      <c r="Y82" s="13">
        <v>48602.83</v>
      </c>
      <c r="Z82" s="11" t="s">
        <v>2</v>
      </c>
      <c r="AA82" s="11" t="s">
        <v>2</v>
      </c>
    </row>
    <row r="83" spans="2:27" ht="38.25" x14ac:dyDescent="0.25">
      <c r="B83" s="9">
        <v>74</v>
      </c>
      <c r="C83" s="11" t="s">
        <v>30</v>
      </c>
      <c r="D83" s="11" t="s">
        <v>31</v>
      </c>
      <c r="E83" s="11" t="s">
        <v>309</v>
      </c>
      <c r="F83" s="11" t="s">
        <v>310</v>
      </c>
      <c r="G83" s="11" t="s">
        <v>76</v>
      </c>
      <c r="H83" s="10">
        <v>42793</v>
      </c>
      <c r="I83" s="11" t="s">
        <v>36</v>
      </c>
      <c r="J83" s="11" t="s">
        <v>37</v>
      </c>
      <c r="K83" s="11">
        <v>1</v>
      </c>
      <c r="L83" s="11">
        <v>1</v>
      </c>
      <c r="M83" s="12">
        <v>36</v>
      </c>
      <c r="N83" s="13">
        <v>757167.82</v>
      </c>
      <c r="O83" s="13">
        <v>736765.98</v>
      </c>
      <c r="P83" s="13">
        <v>589412.79</v>
      </c>
      <c r="Q83" s="11" t="s">
        <v>2</v>
      </c>
      <c r="R83" s="11" t="s">
        <v>2</v>
      </c>
      <c r="S83" s="11" t="s">
        <v>2</v>
      </c>
      <c r="T83" s="11" t="s">
        <v>2</v>
      </c>
      <c r="U83" s="11" t="s">
        <v>2</v>
      </c>
      <c r="V83" s="11" t="s">
        <v>2</v>
      </c>
      <c r="W83" s="13">
        <v>589412.79</v>
      </c>
      <c r="X83" s="11" t="s">
        <v>2</v>
      </c>
      <c r="Y83" s="13">
        <v>147353.19</v>
      </c>
      <c r="Z83" s="13">
        <v>20401.84</v>
      </c>
      <c r="AA83" s="11" t="s">
        <v>2</v>
      </c>
    </row>
    <row r="84" spans="2:27" x14ac:dyDescent="0.25">
      <c r="B84" s="9"/>
      <c r="C84" s="11"/>
      <c r="D84" s="11"/>
      <c r="E84" s="11"/>
      <c r="F84" s="11"/>
      <c r="G84" s="11"/>
      <c r="H84" s="10"/>
      <c r="I84" s="11"/>
      <c r="J84" s="11"/>
      <c r="K84" s="11"/>
      <c r="L84" s="11"/>
      <c r="M84" s="12"/>
      <c r="N84" s="13"/>
      <c r="O84" s="13"/>
      <c r="P84" s="13">
        <f>SUM(P10:P83)</f>
        <v>36770643.079999998</v>
      </c>
      <c r="Q84" s="11"/>
      <c r="R84" s="11"/>
      <c r="S84" s="11"/>
      <c r="T84" s="13">
        <f>SUM(T10:T83)</f>
        <v>2992684.66</v>
      </c>
      <c r="U84" s="11"/>
      <c r="V84" s="11"/>
      <c r="W84" s="13"/>
      <c r="X84" s="11"/>
      <c r="Y84" s="13"/>
      <c r="Z84" s="13"/>
      <c r="AA84" s="11"/>
    </row>
    <row r="85" spans="2:27" x14ac:dyDescent="0.25">
      <c r="B85" s="9"/>
      <c r="C85" s="11"/>
      <c r="D85" s="11"/>
      <c r="E85" s="11"/>
      <c r="F85" s="11"/>
      <c r="G85" s="11"/>
      <c r="H85" s="10"/>
      <c r="I85" s="11"/>
      <c r="J85" s="11"/>
      <c r="K85" s="11"/>
      <c r="L85" s="11"/>
      <c r="M85" s="12"/>
      <c r="N85" s="13"/>
      <c r="O85" s="13"/>
      <c r="P85" s="13"/>
      <c r="Q85" s="11"/>
      <c r="R85" s="11"/>
      <c r="S85" s="11"/>
      <c r="T85" s="11"/>
      <c r="U85" s="11"/>
      <c r="V85" s="11"/>
      <c r="W85" s="13"/>
      <c r="X85" s="11"/>
      <c r="Y85" s="13"/>
      <c r="Z85" s="13"/>
      <c r="AA85" s="11"/>
    </row>
    <row r="86" spans="2:27" ht="25.5" x14ac:dyDescent="0.25">
      <c r="B86" s="9">
        <v>75</v>
      </c>
      <c r="C86" s="11" t="s">
        <v>30</v>
      </c>
      <c r="D86" s="11" t="s">
        <v>31</v>
      </c>
      <c r="E86" s="11" t="s">
        <v>74</v>
      </c>
      <c r="F86" s="11" t="s">
        <v>75</v>
      </c>
      <c r="G86" s="11" t="s">
        <v>76</v>
      </c>
      <c r="H86" s="10">
        <v>43535</v>
      </c>
      <c r="I86" s="11" t="s">
        <v>44</v>
      </c>
      <c r="J86" s="11" t="s">
        <v>45</v>
      </c>
      <c r="K86" s="11">
        <v>0</v>
      </c>
      <c r="L86" s="11">
        <v>1</v>
      </c>
      <c r="M86" s="12">
        <v>36</v>
      </c>
      <c r="N86" s="13">
        <v>561334.35</v>
      </c>
      <c r="O86" s="13">
        <v>561334.35</v>
      </c>
      <c r="P86" s="13">
        <v>324451.23</v>
      </c>
      <c r="Q86" s="11" t="s">
        <v>2</v>
      </c>
      <c r="R86" s="11" t="s">
        <v>2</v>
      </c>
      <c r="S86" s="11" t="s">
        <v>2</v>
      </c>
      <c r="T86" s="13">
        <v>194783.01</v>
      </c>
      <c r="U86" s="11" t="s">
        <v>2</v>
      </c>
      <c r="V86" s="11" t="s">
        <v>2</v>
      </c>
      <c r="W86" s="13">
        <v>519234.24</v>
      </c>
      <c r="X86" s="11" t="s">
        <v>2</v>
      </c>
      <c r="Y86" s="13">
        <v>42100.11</v>
      </c>
      <c r="Z86" s="11" t="s">
        <v>2</v>
      </c>
      <c r="AA86" s="11" t="s">
        <v>2</v>
      </c>
    </row>
    <row r="87" spans="2:27" ht="38.25" x14ac:dyDescent="0.25">
      <c r="B87" s="9">
        <v>76</v>
      </c>
      <c r="C87" s="11" t="s">
        <v>30</v>
      </c>
      <c r="D87" s="11" t="s">
        <v>31</v>
      </c>
      <c r="E87" s="11" t="s">
        <v>32</v>
      </c>
      <c r="F87" s="11" t="s">
        <v>33</v>
      </c>
      <c r="G87" s="11" t="s">
        <v>76</v>
      </c>
      <c r="H87" s="10">
        <v>43563</v>
      </c>
      <c r="I87" s="11" t="s">
        <v>34</v>
      </c>
      <c r="J87" s="11" t="s">
        <v>35</v>
      </c>
      <c r="K87" s="11">
        <v>0</v>
      </c>
      <c r="L87" s="11">
        <v>1</v>
      </c>
      <c r="M87" s="12">
        <v>23</v>
      </c>
      <c r="N87" s="13">
        <v>283796</v>
      </c>
      <c r="O87" s="13">
        <v>283796</v>
      </c>
      <c r="P87" s="13">
        <v>149867.59</v>
      </c>
      <c r="Q87" s="11" t="s">
        <v>2</v>
      </c>
      <c r="R87" s="11" t="s">
        <v>2</v>
      </c>
      <c r="S87" s="11" t="s">
        <v>2</v>
      </c>
      <c r="T87" s="11" t="s">
        <v>2</v>
      </c>
      <c r="U87" s="11" t="s">
        <v>2</v>
      </c>
      <c r="V87" s="11" t="s">
        <v>2</v>
      </c>
      <c r="W87" s="13">
        <v>149867.59</v>
      </c>
      <c r="X87" s="11" t="s">
        <v>2</v>
      </c>
      <c r="Y87" s="13">
        <v>133928.41</v>
      </c>
      <c r="Z87" s="11" t="s">
        <v>2</v>
      </c>
      <c r="AA87" s="11" t="s">
        <v>2</v>
      </c>
    </row>
    <row r="88" spans="2:27" ht="51" x14ac:dyDescent="0.25">
      <c r="B88" s="9">
        <v>77</v>
      </c>
      <c r="C88" s="11" t="s">
        <v>30</v>
      </c>
      <c r="D88" s="11" t="s">
        <v>31</v>
      </c>
      <c r="E88" s="11" t="s">
        <v>77</v>
      </c>
      <c r="F88" s="11" t="s">
        <v>78</v>
      </c>
      <c r="G88" s="11" t="s">
        <v>76</v>
      </c>
      <c r="H88" s="10">
        <v>43546</v>
      </c>
      <c r="I88" s="11" t="s">
        <v>50</v>
      </c>
      <c r="J88" s="11" t="s">
        <v>51</v>
      </c>
      <c r="K88" s="11">
        <v>2</v>
      </c>
      <c r="L88" s="11">
        <v>3</v>
      </c>
      <c r="M88" s="12">
        <v>36</v>
      </c>
      <c r="N88" s="13">
        <v>648000.02</v>
      </c>
      <c r="O88" s="13">
        <v>648000.02</v>
      </c>
      <c r="P88" s="13">
        <v>374544</v>
      </c>
      <c r="Q88" s="11" t="s">
        <v>2</v>
      </c>
      <c r="R88" s="11" t="s">
        <v>2</v>
      </c>
      <c r="S88" s="11" t="s">
        <v>2</v>
      </c>
      <c r="T88" s="13">
        <v>224856</v>
      </c>
      <c r="U88" s="11" t="s">
        <v>2</v>
      </c>
      <c r="V88" s="11" t="s">
        <v>2</v>
      </c>
      <c r="W88" s="13">
        <v>605519.78</v>
      </c>
      <c r="X88" s="13">
        <v>6119.78</v>
      </c>
      <c r="Y88" s="13">
        <v>42480.24</v>
      </c>
      <c r="Z88" s="11" t="s">
        <v>2</v>
      </c>
      <c r="AA88" s="11" t="s">
        <v>2</v>
      </c>
    </row>
    <row r="89" spans="2:27" ht="38.25" x14ac:dyDescent="0.25">
      <c r="B89" s="9">
        <v>78</v>
      </c>
      <c r="C89" s="11" t="s">
        <v>30</v>
      </c>
      <c r="D89" s="11" t="s">
        <v>31</v>
      </c>
      <c r="E89" s="11" t="s">
        <v>79</v>
      </c>
      <c r="F89" s="11" t="s">
        <v>80</v>
      </c>
      <c r="G89" s="11" t="s">
        <v>76</v>
      </c>
      <c r="H89" s="10">
        <v>43543</v>
      </c>
      <c r="I89" s="11" t="s">
        <v>81</v>
      </c>
      <c r="J89" s="11" t="s">
        <v>82</v>
      </c>
      <c r="K89" s="11">
        <v>1</v>
      </c>
      <c r="L89" s="11">
        <v>2</v>
      </c>
      <c r="M89" s="12">
        <v>36</v>
      </c>
      <c r="N89" s="13">
        <v>858849.01</v>
      </c>
      <c r="O89" s="13">
        <v>839469.16</v>
      </c>
      <c r="P89" s="13">
        <v>580012.79</v>
      </c>
      <c r="Q89" s="11" t="s">
        <v>2</v>
      </c>
      <c r="R89" s="11" t="s">
        <v>2</v>
      </c>
      <c r="S89" s="11" t="s">
        <v>2</v>
      </c>
      <c r="T89" s="11" t="s">
        <v>2</v>
      </c>
      <c r="U89" s="11" t="s">
        <v>2</v>
      </c>
      <c r="V89" s="11" t="s">
        <v>2</v>
      </c>
      <c r="W89" s="13">
        <v>580012.79</v>
      </c>
      <c r="X89" s="11" t="s">
        <v>2</v>
      </c>
      <c r="Y89" s="13">
        <v>259456.37</v>
      </c>
      <c r="Z89" s="11" t="s">
        <v>2</v>
      </c>
      <c r="AA89" s="13">
        <v>19379.849999999999</v>
      </c>
    </row>
    <row r="90" spans="2:27" ht="63.75" x14ac:dyDescent="0.25">
      <c r="B90" s="9">
        <v>79</v>
      </c>
      <c r="C90" s="11" t="s">
        <v>30</v>
      </c>
      <c r="D90" s="11" t="s">
        <v>31</v>
      </c>
      <c r="E90" s="11" t="s">
        <v>83</v>
      </c>
      <c r="F90" s="11" t="s">
        <v>84</v>
      </c>
      <c r="G90" s="11" t="s">
        <v>76</v>
      </c>
      <c r="H90" s="10">
        <v>43550</v>
      </c>
      <c r="I90" s="11" t="s">
        <v>85</v>
      </c>
      <c r="J90" s="11" t="s">
        <v>86</v>
      </c>
      <c r="K90" s="11">
        <v>1</v>
      </c>
      <c r="L90" s="11">
        <v>2</v>
      </c>
      <c r="M90" s="12">
        <v>36</v>
      </c>
      <c r="N90" s="13">
        <v>522994.99</v>
      </c>
      <c r="O90" s="13">
        <v>522994.99</v>
      </c>
      <c r="P90" s="13">
        <v>302291.09999999998</v>
      </c>
      <c r="Q90" s="11" t="s">
        <v>2</v>
      </c>
      <c r="R90" s="11" t="s">
        <v>2</v>
      </c>
      <c r="S90" s="11" t="s">
        <v>2</v>
      </c>
      <c r="T90" s="13">
        <v>181479.26</v>
      </c>
      <c r="U90" s="11" t="s">
        <v>2</v>
      </c>
      <c r="V90" s="11" t="s">
        <v>2</v>
      </c>
      <c r="W90" s="13">
        <v>514398.71</v>
      </c>
      <c r="X90" s="13">
        <v>30628.35</v>
      </c>
      <c r="Y90" s="13">
        <v>8596.2800000000007</v>
      </c>
      <c r="Z90" s="11" t="s">
        <v>2</v>
      </c>
      <c r="AA90" s="11" t="s">
        <v>2</v>
      </c>
    </row>
    <row r="91" spans="2:27" ht="51" x14ac:dyDescent="0.25">
      <c r="B91" s="9">
        <v>80</v>
      </c>
      <c r="C91" s="11" t="s">
        <v>30</v>
      </c>
      <c r="D91" s="11" t="s">
        <v>31</v>
      </c>
      <c r="E91" s="11" t="s">
        <v>87</v>
      </c>
      <c r="F91" s="11" t="s">
        <v>88</v>
      </c>
      <c r="G91" s="11" t="s">
        <v>76</v>
      </c>
      <c r="H91" s="10">
        <v>43544</v>
      </c>
      <c r="I91" s="11" t="s">
        <v>89</v>
      </c>
      <c r="J91" s="11" t="s">
        <v>90</v>
      </c>
      <c r="K91" s="11">
        <v>1</v>
      </c>
      <c r="L91" s="11">
        <v>2</v>
      </c>
      <c r="M91" s="12">
        <v>36</v>
      </c>
      <c r="N91" s="13">
        <v>650047.47</v>
      </c>
      <c r="O91" s="13">
        <v>646847.47</v>
      </c>
      <c r="P91" s="13">
        <v>373877.84</v>
      </c>
      <c r="Q91" s="11" t="s">
        <v>2</v>
      </c>
      <c r="R91" s="11" t="s">
        <v>2</v>
      </c>
      <c r="S91" s="11" t="s">
        <v>2</v>
      </c>
      <c r="T91" s="13">
        <v>224456.07</v>
      </c>
      <c r="U91" s="11" t="s">
        <v>2</v>
      </c>
      <c r="V91" s="11" t="s">
        <v>2</v>
      </c>
      <c r="W91" s="13">
        <v>598333.91</v>
      </c>
      <c r="X91" s="11" t="s">
        <v>2</v>
      </c>
      <c r="Y91" s="13">
        <v>48513.56</v>
      </c>
      <c r="Z91" s="11" t="s">
        <v>2</v>
      </c>
      <c r="AA91" s="13">
        <v>3200</v>
      </c>
    </row>
    <row r="92" spans="2:27" ht="25.5" x14ac:dyDescent="0.25">
      <c r="B92" s="9">
        <v>81</v>
      </c>
      <c r="C92" s="11" t="s">
        <v>30</v>
      </c>
      <c r="D92" s="11" t="s">
        <v>31</v>
      </c>
      <c r="E92" s="11" t="s">
        <v>38</v>
      </c>
      <c r="F92" s="11" t="s">
        <v>39</v>
      </c>
      <c r="G92" s="11" t="s">
        <v>76</v>
      </c>
      <c r="H92" s="10">
        <v>43552</v>
      </c>
      <c r="I92" s="11" t="s">
        <v>40</v>
      </c>
      <c r="J92" s="11" t="s">
        <v>41</v>
      </c>
      <c r="K92" s="11">
        <v>1</v>
      </c>
      <c r="L92" s="11">
        <v>2</v>
      </c>
      <c r="M92" s="12">
        <v>36</v>
      </c>
      <c r="N92" s="13">
        <v>639498</v>
      </c>
      <c r="O92" s="13">
        <v>639498</v>
      </c>
      <c r="P92" s="13">
        <v>369629.84</v>
      </c>
      <c r="Q92" s="11" t="s">
        <v>2</v>
      </c>
      <c r="R92" s="11" t="s">
        <v>2</v>
      </c>
      <c r="S92" s="11" t="s">
        <v>2</v>
      </c>
      <c r="T92" s="13">
        <v>221905.8</v>
      </c>
      <c r="U92" s="11" t="s">
        <v>2</v>
      </c>
      <c r="V92" s="11" t="s">
        <v>2</v>
      </c>
      <c r="W92" s="13">
        <v>602684.85</v>
      </c>
      <c r="X92" s="13">
        <v>11149.21</v>
      </c>
      <c r="Y92" s="13">
        <v>36813.15</v>
      </c>
      <c r="Z92" s="11" t="s">
        <v>2</v>
      </c>
      <c r="AA92" s="11" t="s">
        <v>2</v>
      </c>
    </row>
    <row r="93" spans="2:27" ht="38.25" x14ac:dyDescent="0.25">
      <c r="B93" s="9">
        <v>82</v>
      </c>
      <c r="C93" s="11" t="s">
        <v>30</v>
      </c>
      <c r="D93" s="11" t="s">
        <v>31</v>
      </c>
      <c r="E93" s="11" t="s">
        <v>42</v>
      </c>
      <c r="F93" s="11" t="s">
        <v>43</v>
      </c>
      <c r="G93" s="11" t="s">
        <v>76</v>
      </c>
      <c r="H93" s="10">
        <v>43552</v>
      </c>
      <c r="I93" s="11" t="s">
        <v>44</v>
      </c>
      <c r="J93" s="11" t="s">
        <v>45</v>
      </c>
      <c r="K93" s="11">
        <v>1</v>
      </c>
      <c r="L93" s="11">
        <v>2</v>
      </c>
      <c r="M93" s="12">
        <v>36</v>
      </c>
      <c r="N93" s="13">
        <v>751621.6</v>
      </c>
      <c r="O93" s="13">
        <v>731733.76</v>
      </c>
      <c r="P93" s="13">
        <v>475626.94</v>
      </c>
      <c r="Q93" s="11" t="s">
        <v>2</v>
      </c>
      <c r="R93" s="11" t="s">
        <v>2</v>
      </c>
      <c r="S93" s="11" t="s">
        <v>2</v>
      </c>
      <c r="T93" s="11" t="s">
        <v>2</v>
      </c>
      <c r="U93" s="11" t="s">
        <v>2</v>
      </c>
      <c r="V93" s="11" t="s">
        <v>2</v>
      </c>
      <c r="W93" s="13">
        <v>475626.94</v>
      </c>
      <c r="X93" s="11" t="s">
        <v>2</v>
      </c>
      <c r="Y93" s="13">
        <v>256106.82</v>
      </c>
      <c r="Z93" s="11" t="s">
        <v>2</v>
      </c>
      <c r="AA93" s="13">
        <v>19887.84</v>
      </c>
    </row>
    <row r="94" spans="2:27" ht="38.25" x14ac:dyDescent="0.25">
      <c r="B94" s="9">
        <v>83</v>
      </c>
      <c r="C94" s="11" t="s">
        <v>30</v>
      </c>
      <c r="D94" s="11" t="s">
        <v>31</v>
      </c>
      <c r="E94" s="11" t="s">
        <v>91</v>
      </c>
      <c r="F94" s="11" t="s">
        <v>92</v>
      </c>
      <c r="G94" s="11" t="s">
        <v>76</v>
      </c>
      <c r="H94" s="10">
        <v>43550</v>
      </c>
      <c r="I94" s="11" t="s">
        <v>40</v>
      </c>
      <c r="J94" s="11" t="s">
        <v>41</v>
      </c>
      <c r="K94" s="11">
        <v>2</v>
      </c>
      <c r="L94" s="11">
        <v>3</v>
      </c>
      <c r="M94" s="12">
        <v>36</v>
      </c>
      <c r="N94" s="13">
        <v>648000</v>
      </c>
      <c r="O94" s="13">
        <v>648000</v>
      </c>
      <c r="P94" s="13">
        <v>374544</v>
      </c>
      <c r="Q94" s="11" t="s">
        <v>2</v>
      </c>
      <c r="R94" s="11" t="s">
        <v>2</v>
      </c>
      <c r="S94" s="11" t="s">
        <v>2</v>
      </c>
      <c r="T94" s="13">
        <v>224856</v>
      </c>
      <c r="U94" s="11" t="s">
        <v>2</v>
      </c>
      <c r="V94" s="11" t="s">
        <v>2</v>
      </c>
      <c r="W94" s="13">
        <v>608924.49</v>
      </c>
      <c r="X94" s="13">
        <v>9524.49</v>
      </c>
      <c r="Y94" s="13">
        <v>39075.51</v>
      </c>
      <c r="Z94" s="11" t="s">
        <v>2</v>
      </c>
      <c r="AA94" s="11" t="s">
        <v>2</v>
      </c>
    </row>
    <row r="95" spans="2:27" ht="38.25" x14ac:dyDescent="0.25">
      <c r="B95" s="9">
        <v>84</v>
      </c>
      <c r="C95" s="11" t="s">
        <v>30</v>
      </c>
      <c r="D95" s="11" t="s">
        <v>31</v>
      </c>
      <c r="E95" s="11" t="s">
        <v>93</v>
      </c>
      <c r="F95" s="11" t="s">
        <v>94</v>
      </c>
      <c r="G95" s="11" t="s">
        <v>76</v>
      </c>
      <c r="H95" s="10">
        <v>43539</v>
      </c>
      <c r="I95" s="11" t="s">
        <v>95</v>
      </c>
      <c r="J95" s="11" t="s">
        <v>96</v>
      </c>
      <c r="K95" s="11">
        <v>1</v>
      </c>
      <c r="L95" s="11">
        <v>2</v>
      </c>
      <c r="M95" s="12">
        <v>36</v>
      </c>
      <c r="N95" s="13">
        <v>648750</v>
      </c>
      <c r="O95" s="13">
        <v>648750</v>
      </c>
      <c r="P95" s="13">
        <v>374919</v>
      </c>
      <c r="Q95" s="11" t="s">
        <v>2</v>
      </c>
      <c r="R95" s="11" t="s">
        <v>2</v>
      </c>
      <c r="S95" s="11" t="s">
        <v>2</v>
      </c>
      <c r="T95" s="13">
        <v>225081</v>
      </c>
      <c r="U95" s="11" t="s">
        <v>2</v>
      </c>
      <c r="V95" s="11" t="s">
        <v>2</v>
      </c>
      <c r="W95" s="13">
        <v>639000</v>
      </c>
      <c r="X95" s="13">
        <v>39000</v>
      </c>
      <c r="Y95" s="13">
        <v>9750</v>
      </c>
      <c r="Z95" s="11" t="s">
        <v>2</v>
      </c>
      <c r="AA95" s="11" t="s">
        <v>2</v>
      </c>
    </row>
    <row r="96" spans="2:27" ht="38.25" x14ac:dyDescent="0.25">
      <c r="B96" s="9">
        <v>85</v>
      </c>
      <c r="C96" s="11" t="s">
        <v>30</v>
      </c>
      <c r="D96" s="11" t="s">
        <v>31</v>
      </c>
      <c r="E96" s="11" t="s">
        <v>46</v>
      </c>
      <c r="F96" s="11" t="s">
        <v>47</v>
      </c>
      <c r="G96" s="11" t="s">
        <v>76</v>
      </c>
      <c r="H96" s="10">
        <v>43558</v>
      </c>
      <c r="I96" s="11" t="s">
        <v>40</v>
      </c>
      <c r="J96" s="11" t="s">
        <v>41</v>
      </c>
      <c r="K96" s="11">
        <v>1</v>
      </c>
      <c r="L96" s="11">
        <v>1</v>
      </c>
      <c r="M96" s="12">
        <v>36</v>
      </c>
      <c r="N96" s="13">
        <v>636743.75</v>
      </c>
      <c r="O96" s="13">
        <v>636743.75</v>
      </c>
      <c r="P96" s="13">
        <v>368037.88</v>
      </c>
      <c r="Q96" s="11" t="s">
        <v>2</v>
      </c>
      <c r="R96" s="11" t="s">
        <v>2</v>
      </c>
      <c r="S96" s="11" t="s">
        <v>2</v>
      </c>
      <c r="T96" s="13">
        <v>220950.09</v>
      </c>
      <c r="U96" s="11" t="s">
        <v>2</v>
      </c>
      <c r="V96" s="11" t="s">
        <v>2</v>
      </c>
      <c r="W96" s="13">
        <v>617303.75</v>
      </c>
      <c r="X96" s="13">
        <v>28315.78</v>
      </c>
      <c r="Y96" s="13">
        <v>19440</v>
      </c>
      <c r="Z96" s="11" t="s">
        <v>2</v>
      </c>
      <c r="AA96" s="11" t="s">
        <v>2</v>
      </c>
    </row>
    <row r="97" spans="2:27" ht="38.25" x14ac:dyDescent="0.25">
      <c r="B97" s="9">
        <v>86</v>
      </c>
      <c r="C97" s="11" t="s">
        <v>30</v>
      </c>
      <c r="D97" s="11" t="s">
        <v>31</v>
      </c>
      <c r="E97" s="11" t="s">
        <v>97</v>
      </c>
      <c r="F97" s="11" t="s">
        <v>98</v>
      </c>
      <c r="G97" s="11" t="s">
        <v>76</v>
      </c>
      <c r="H97" s="10">
        <v>43525</v>
      </c>
      <c r="I97" s="11" t="s">
        <v>99</v>
      </c>
      <c r="J97" s="11" t="s">
        <v>100</v>
      </c>
      <c r="K97" s="11">
        <v>1</v>
      </c>
      <c r="L97" s="11">
        <v>2</v>
      </c>
      <c r="M97" s="12">
        <v>36</v>
      </c>
      <c r="N97" s="13">
        <v>648648</v>
      </c>
      <c r="O97" s="13">
        <v>648648</v>
      </c>
      <c r="P97" s="13">
        <v>374918.54</v>
      </c>
      <c r="Q97" s="11" t="s">
        <v>2</v>
      </c>
      <c r="R97" s="11" t="s">
        <v>2</v>
      </c>
      <c r="S97" s="11" t="s">
        <v>2</v>
      </c>
      <c r="T97" s="13">
        <v>225080.86</v>
      </c>
      <c r="U97" s="11" t="s">
        <v>2</v>
      </c>
      <c r="V97" s="11" t="s">
        <v>2</v>
      </c>
      <c r="W97" s="13">
        <v>609728.85</v>
      </c>
      <c r="X97" s="13">
        <v>9729.4500000000007</v>
      </c>
      <c r="Y97" s="13">
        <v>38919.15</v>
      </c>
      <c r="Z97" s="11" t="s">
        <v>2</v>
      </c>
      <c r="AA97" s="11" t="s">
        <v>2</v>
      </c>
    </row>
    <row r="98" spans="2:27" ht="25.5" x14ac:dyDescent="0.25">
      <c r="B98" s="9">
        <v>87</v>
      </c>
      <c r="C98" s="11" t="s">
        <v>30</v>
      </c>
      <c r="D98" s="11" t="s">
        <v>31</v>
      </c>
      <c r="E98" s="11" t="s">
        <v>101</v>
      </c>
      <c r="F98" s="11" t="s">
        <v>102</v>
      </c>
      <c r="G98" s="11" t="s">
        <v>76</v>
      </c>
      <c r="H98" s="10">
        <v>43525</v>
      </c>
      <c r="I98" s="11" t="s">
        <v>99</v>
      </c>
      <c r="J98" s="11" t="s">
        <v>100</v>
      </c>
      <c r="K98" s="11">
        <v>1</v>
      </c>
      <c r="L98" s="11">
        <v>2</v>
      </c>
      <c r="M98" s="12">
        <v>36</v>
      </c>
      <c r="N98" s="13">
        <v>648648</v>
      </c>
      <c r="O98" s="13">
        <v>648648</v>
      </c>
      <c r="P98" s="13">
        <v>374918.54</v>
      </c>
      <c r="Q98" s="11" t="s">
        <v>2</v>
      </c>
      <c r="R98" s="11" t="s">
        <v>2</v>
      </c>
      <c r="S98" s="11" t="s">
        <v>2</v>
      </c>
      <c r="T98" s="13">
        <v>225080.86</v>
      </c>
      <c r="U98" s="11" t="s">
        <v>2</v>
      </c>
      <c r="V98" s="11" t="s">
        <v>2</v>
      </c>
      <c r="W98" s="13">
        <v>609728.85</v>
      </c>
      <c r="X98" s="13">
        <v>9729.4500000000007</v>
      </c>
      <c r="Y98" s="13">
        <v>38919.15</v>
      </c>
      <c r="Z98" s="11" t="s">
        <v>2</v>
      </c>
      <c r="AA98" s="11" t="s">
        <v>2</v>
      </c>
    </row>
    <row r="99" spans="2:27" ht="51" x14ac:dyDescent="0.25">
      <c r="B99" s="9">
        <v>88</v>
      </c>
      <c r="C99" s="11" t="s">
        <v>30</v>
      </c>
      <c r="D99" s="11" t="s">
        <v>31</v>
      </c>
      <c r="E99" s="11" t="s">
        <v>103</v>
      </c>
      <c r="F99" s="11" t="s">
        <v>104</v>
      </c>
      <c r="G99" s="11" t="s">
        <v>76</v>
      </c>
      <c r="H99" s="10">
        <v>43525</v>
      </c>
      <c r="I99" s="11" t="s">
        <v>99</v>
      </c>
      <c r="J99" s="11" t="s">
        <v>100</v>
      </c>
      <c r="K99" s="11">
        <v>1</v>
      </c>
      <c r="L99" s="11">
        <v>2</v>
      </c>
      <c r="M99" s="12">
        <v>36</v>
      </c>
      <c r="N99" s="13">
        <v>648648</v>
      </c>
      <c r="O99" s="13">
        <v>648648</v>
      </c>
      <c r="P99" s="13">
        <v>374918.54</v>
      </c>
      <c r="Q99" s="11" t="s">
        <v>2</v>
      </c>
      <c r="R99" s="11" t="s">
        <v>2</v>
      </c>
      <c r="S99" s="11" t="s">
        <v>2</v>
      </c>
      <c r="T99" s="13">
        <v>225080.86</v>
      </c>
      <c r="U99" s="11" t="s">
        <v>2</v>
      </c>
      <c r="V99" s="11" t="s">
        <v>2</v>
      </c>
      <c r="W99" s="13">
        <v>609728.85</v>
      </c>
      <c r="X99" s="13">
        <v>9729.4500000000007</v>
      </c>
      <c r="Y99" s="13">
        <v>38919.15</v>
      </c>
      <c r="Z99" s="11" t="s">
        <v>2</v>
      </c>
      <c r="AA99" s="11" t="s">
        <v>2</v>
      </c>
    </row>
    <row r="100" spans="2:27" ht="38.25" x14ac:dyDescent="0.25">
      <c r="B100" s="9">
        <v>89</v>
      </c>
      <c r="C100" s="11" t="s">
        <v>30</v>
      </c>
      <c r="D100" s="11" t="s">
        <v>31</v>
      </c>
      <c r="E100" s="11" t="s">
        <v>105</v>
      </c>
      <c r="F100" s="11" t="s">
        <v>106</v>
      </c>
      <c r="G100" s="11" t="s">
        <v>76</v>
      </c>
      <c r="H100" s="10">
        <v>43525</v>
      </c>
      <c r="I100" s="11" t="s">
        <v>99</v>
      </c>
      <c r="J100" s="11" t="s">
        <v>100</v>
      </c>
      <c r="K100" s="11">
        <v>1</v>
      </c>
      <c r="L100" s="11">
        <v>2</v>
      </c>
      <c r="M100" s="12">
        <v>36</v>
      </c>
      <c r="N100" s="13">
        <v>648648</v>
      </c>
      <c r="O100" s="13">
        <v>648648</v>
      </c>
      <c r="P100" s="13">
        <v>374918.54</v>
      </c>
      <c r="Q100" s="11" t="s">
        <v>2</v>
      </c>
      <c r="R100" s="11" t="s">
        <v>2</v>
      </c>
      <c r="S100" s="11" t="s">
        <v>2</v>
      </c>
      <c r="T100" s="13">
        <v>225080.86</v>
      </c>
      <c r="U100" s="11" t="s">
        <v>2</v>
      </c>
      <c r="V100" s="11" t="s">
        <v>2</v>
      </c>
      <c r="W100" s="13">
        <v>609728.85</v>
      </c>
      <c r="X100" s="13">
        <v>9729.4500000000007</v>
      </c>
      <c r="Y100" s="13">
        <v>38919.15</v>
      </c>
      <c r="Z100" s="11" t="s">
        <v>2</v>
      </c>
      <c r="AA100" s="11" t="s">
        <v>2</v>
      </c>
    </row>
    <row r="101" spans="2:27" ht="38.25" x14ac:dyDescent="0.25">
      <c r="B101" s="9">
        <v>90</v>
      </c>
      <c r="C101" s="11" t="s">
        <v>30</v>
      </c>
      <c r="D101" s="11" t="s">
        <v>31</v>
      </c>
      <c r="E101" s="11" t="s">
        <v>107</v>
      </c>
      <c r="F101" s="11" t="s">
        <v>108</v>
      </c>
      <c r="G101" s="11" t="s">
        <v>76</v>
      </c>
      <c r="H101" s="10">
        <v>43525</v>
      </c>
      <c r="I101" s="11" t="s">
        <v>99</v>
      </c>
      <c r="J101" s="11" t="s">
        <v>100</v>
      </c>
      <c r="K101" s="11">
        <v>1</v>
      </c>
      <c r="L101" s="11">
        <v>2</v>
      </c>
      <c r="M101" s="12">
        <v>36</v>
      </c>
      <c r="N101" s="13">
        <v>648648</v>
      </c>
      <c r="O101" s="13">
        <v>648648</v>
      </c>
      <c r="P101" s="13">
        <v>374918.54</v>
      </c>
      <c r="Q101" s="11" t="s">
        <v>2</v>
      </c>
      <c r="R101" s="11" t="s">
        <v>2</v>
      </c>
      <c r="S101" s="11" t="s">
        <v>2</v>
      </c>
      <c r="T101" s="13">
        <v>225080.86</v>
      </c>
      <c r="U101" s="11" t="s">
        <v>2</v>
      </c>
      <c r="V101" s="11" t="s">
        <v>2</v>
      </c>
      <c r="W101" s="13">
        <v>609728.85</v>
      </c>
      <c r="X101" s="13">
        <v>9729.4500000000007</v>
      </c>
      <c r="Y101" s="13">
        <v>38919.15</v>
      </c>
      <c r="Z101" s="11" t="s">
        <v>2</v>
      </c>
      <c r="AA101" s="11" t="s">
        <v>2</v>
      </c>
    </row>
    <row r="102" spans="2:27" ht="38.25" x14ac:dyDescent="0.25">
      <c r="B102" s="9">
        <v>91</v>
      </c>
      <c r="C102" s="11" t="s">
        <v>30</v>
      </c>
      <c r="D102" s="11" t="s">
        <v>31</v>
      </c>
      <c r="E102" s="11" t="s">
        <v>109</v>
      </c>
      <c r="F102" s="11" t="s">
        <v>110</v>
      </c>
      <c r="G102" s="11" t="s">
        <v>76</v>
      </c>
      <c r="H102" s="10">
        <v>43525</v>
      </c>
      <c r="I102" s="11" t="s">
        <v>99</v>
      </c>
      <c r="J102" s="11" t="s">
        <v>100</v>
      </c>
      <c r="K102" s="11">
        <v>0</v>
      </c>
      <c r="L102" s="11">
        <v>1</v>
      </c>
      <c r="M102" s="12">
        <v>36</v>
      </c>
      <c r="N102" s="13">
        <v>648648</v>
      </c>
      <c r="O102" s="13">
        <v>648648</v>
      </c>
      <c r="P102" s="13">
        <v>374918.54</v>
      </c>
      <c r="Q102" s="11" t="s">
        <v>2</v>
      </c>
      <c r="R102" s="11" t="s">
        <v>2</v>
      </c>
      <c r="S102" s="11" t="s">
        <v>2</v>
      </c>
      <c r="T102" s="13">
        <v>225080.86</v>
      </c>
      <c r="U102" s="11" t="s">
        <v>2</v>
      </c>
      <c r="V102" s="11" t="s">
        <v>2</v>
      </c>
      <c r="W102" s="13">
        <v>616215.6</v>
      </c>
      <c r="X102" s="13">
        <v>16216.2</v>
      </c>
      <c r="Y102" s="13">
        <v>32432.400000000001</v>
      </c>
      <c r="Z102" s="11" t="s">
        <v>2</v>
      </c>
      <c r="AA102" s="11" t="s">
        <v>2</v>
      </c>
    </row>
    <row r="103" spans="2:27" ht="51" x14ac:dyDescent="0.25">
      <c r="B103" s="9">
        <v>92</v>
      </c>
      <c r="C103" s="11" t="s">
        <v>30</v>
      </c>
      <c r="D103" s="11" t="s">
        <v>31</v>
      </c>
      <c r="E103" s="11" t="s">
        <v>48</v>
      </c>
      <c r="F103" s="11" t="s">
        <v>49</v>
      </c>
      <c r="G103" s="11" t="s">
        <v>76</v>
      </c>
      <c r="H103" s="10">
        <v>43556</v>
      </c>
      <c r="I103" s="11" t="s">
        <v>50</v>
      </c>
      <c r="J103" s="11" t="s">
        <v>51</v>
      </c>
      <c r="K103" s="11">
        <v>1</v>
      </c>
      <c r="L103" s="11">
        <v>2</v>
      </c>
      <c r="M103" s="12">
        <v>36</v>
      </c>
      <c r="N103" s="13">
        <v>599625</v>
      </c>
      <c r="O103" s="13">
        <v>599625</v>
      </c>
      <c r="P103" s="13">
        <v>346583.24</v>
      </c>
      <c r="Q103" s="11" t="s">
        <v>2</v>
      </c>
      <c r="R103" s="11" t="s">
        <v>2</v>
      </c>
      <c r="S103" s="11" t="s">
        <v>2</v>
      </c>
      <c r="T103" s="13">
        <v>208069.88</v>
      </c>
      <c r="U103" s="11" t="s">
        <v>2</v>
      </c>
      <c r="V103" s="11" t="s">
        <v>2</v>
      </c>
      <c r="W103" s="13">
        <v>581625</v>
      </c>
      <c r="X103" s="13">
        <v>26971.88</v>
      </c>
      <c r="Y103" s="13">
        <v>18000</v>
      </c>
      <c r="Z103" s="11" t="s">
        <v>2</v>
      </c>
      <c r="AA103" s="11" t="s">
        <v>2</v>
      </c>
    </row>
    <row r="104" spans="2:27" ht="25.5" x14ac:dyDescent="0.25">
      <c r="B104" s="9">
        <v>93</v>
      </c>
      <c r="C104" s="11" t="s">
        <v>30</v>
      </c>
      <c r="D104" s="11" t="s">
        <v>31</v>
      </c>
      <c r="E104" s="11" t="s">
        <v>52</v>
      </c>
      <c r="F104" s="11" t="s">
        <v>53</v>
      </c>
      <c r="G104" s="11" t="s">
        <v>76</v>
      </c>
      <c r="H104" s="10">
        <v>43552</v>
      </c>
      <c r="I104" s="11" t="s">
        <v>54</v>
      </c>
      <c r="J104" s="11" t="s">
        <v>55</v>
      </c>
      <c r="K104" s="11">
        <v>1</v>
      </c>
      <c r="L104" s="11">
        <v>4</v>
      </c>
      <c r="M104" s="12">
        <v>24</v>
      </c>
      <c r="N104" s="13">
        <v>807695.54</v>
      </c>
      <c r="O104" s="13">
        <v>709567.81</v>
      </c>
      <c r="P104" s="13">
        <v>514530.55</v>
      </c>
      <c r="Q104" s="11" t="s">
        <v>2</v>
      </c>
      <c r="R104" s="11" t="s">
        <v>2</v>
      </c>
      <c r="S104" s="11" t="s">
        <v>2</v>
      </c>
      <c r="T104" s="11" t="s">
        <v>2</v>
      </c>
      <c r="U104" s="11" t="s">
        <v>2</v>
      </c>
      <c r="V104" s="11" t="s">
        <v>2</v>
      </c>
      <c r="W104" s="13">
        <v>514530.55</v>
      </c>
      <c r="X104" s="11" t="s">
        <v>2</v>
      </c>
      <c r="Y104" s="13">
        <v>195037.26</v>
      </c>
      <c r="Z104" s="11" t="s">
        <v>2</v>
      </c>
      <c r="AA104" s="13">
        <v>98127.73</v>
      </c>
    </row>
    <row r="105" spans="2:27" ht="38.25" x14ac:dyDescent="0.25">
      <c r="B105" s="9">
        <v>94</v>
      </c>
      <c r="C105" s="11" t="s">
        <v>30</v>
      </c>
      <c r="D105" s="11" t="s">
        <v>31</v>
      </c>
      <c r="E105" s="11" t="s">
        <v>111</v>
      </c>
      <c r="F105" s="11" t="s">
        <v>112</v>
      </c>
      <c r="G105" s="11" t="s">
        <v>76</v>
      </c>
      <c r="H105" s="10">
        <v>43529</v>
      </c>
      <c r="I105" s="11" t="s">
        <v>113</v>
      </c>
      <c r="J105" s="11" t="s">
        <v>114</v>
      </c>
      <c r="K105" s="11">
        <v>1</v>
      </c>
      <c r="L105" s="11">
        <v>2</v>
      </c>
      <c r="M105" s="12">
        <v>24</v>
      </c>
      <c r="N105" s="13">
        <v>472069</v>
      </c>
      <c r="O105" s="13">
        <v>472069</v>
      </c>
      <c r="P105" s="13">
        <v>272855.88</v>
      </c>
      <c r="Q105" s="11" t="s">
        <v>2</v>
      </c>
      <c r="R105" s="11" t="s">
        <v>2</v>
      </c>
      <c r="S105" s="11" t="s">
        <v>2</v>
      </c>
      <c r="T105" s="13">
        <v>163807.94</v>
      </c>
      <c r="U105" s="11" t="s">
        <v>2</v>
      </c>
      <c r="V105" s="11" t="s">
        <v>2</v>
      </c>
      <c r="W105" s="13">
        <v>436663.82</v>
      </c>
      <c r="X105" s="11" t="s">
        <v>2</v>
      </c>
      <c r="Y105" s="13">
        <v>35405.18</v>
      </c>
      <c r="Z105" s="11" t="s">
        <v>2</v>
      </c>
      <c r="AA105" s="11" t="s">
        <v>2</v>
      </c>
    </row>
    <row r="106" spans="2:27" ht="51" x14ac:dyDescent="0.25">
      <c r="B106" s="9">
        <v>95</v>
      </c>
      <c r="C106" s="11" t="s">
        <v>30</v>
      </c>
      <c r="D106" s="11" t="s">
        <v>31</v>
      </c>
      <c r="E106" s="11" t="s">
        <v>115</v>
      </c>
      <c r="F106" s="11" t="s">
        <v>116</v>
      </c>
      <c r="G106" s="11" t="s">
        <v>76</v>
      </c>
      <c r="H106" s="10">
        <v>43543</v>
      </c>
      <c r="I106" s="11" t="s">
        <v>117</v>
      </c>
      <c r="J106" s="11" t="s">
        <v>118</v>
      </c>
      <c r="K106" s="11">
        <v>0</v>
      </c>
      <c r="L106" s="11">
        <v>1</v>
      </c>
      <c r="M106" s="12">
        <v>7</v>
      </c>
      <c r="N106" s="13">
        <v>246635.34</v>
      </c>
      <c r="O106" s="13">
        <v>225635.34</v>
      </c>
      <c r="P106" s="13">
        <v>112817.67</v>
      </c>
      <c r="Q106" s="11" t="s">
        <v>2</v>
      </c>
      <c r="R106" s="11" t="s">
        <v>2</v>
      </c>
      <c r="S106" s="11" t="s">
        <v>2</v>
      </c>
      <c r="T106" s="11" t="s">
        <v>2</v>
      </c>
      <c r="U106" s="11" t="s">
        <v>2</v>
      </c>
      <c r="V106" s="11" t="s">
        <v>2</v>
      </c>
      <c r="W106" s="13">
        <v>112817.67</v>
      </c>
      <c r="X106" s="11" t="s">
        <v>2</v>
      </c>
      <c r="Y106" s="13">
        <v>112817.67</v>
      </c>
      <c r="Z106" s="11" t="s">
        <v>2</v>
      </c>
      <c r="AA106" s="13">
        <v>21000</v>
      </c>
    </row>
    <row r="107" spans="2:27" ht="25.5" x14ac:dyDescent="0.25">
      <c r="B107" s="9">
        <v>96</v>
      </c>
      <c r="C107" s="11" t="s">
        <v>30</v>
      </c>
      <c r="D107" s="11" t="s">
        <v>31</v>
      </c>
      <c r="E107" s="11" t="s">
        <v>119</v>
      </c>
      <c r="F107" s="11" t="s">
        <v>120</v>
      </c>
      <c r="G107" s="11" t="s">
        <v>76</v>
      </c>
      <c r="H107" s="10">
        <v>43536</v>
      </c>
      <c r="I107" s="11" t="s">
        <v>50</v>
      </c>
      <c r="J107" s="11" t="s">
        <v>51</v>
      </c>
      <c r="K107" s="11">
        <v>0</v>
      </c>
      <c r="L107" s="11">
        <v>1</v>
      </c>
      <c r="M107" s="12">
        <v>36</v>
      </c>
      <c r="N107" s="13">
        <v>648189.53</v>
      </c>
      <c r="O107" s="13">
        <v>648189.53</v>
      </c>
      <c r="P107" s="13">
        <v>374653.54</v>
      </c>
      <c r="Q107" s="11" t="s">
        <v>2</v>
      </c>
      <c r="R107" s="11" t="s">
        <v>2</v>
      </c>
      <c r="S107" s="11" t="s">
        <v>2</v>
      </c>
      <c r="T107" s="13">
        <v>224921.77</v>
      </c>
      <c r="U107" s="11" t="s">
        <v>2</v>
      </c>
      <c r="V107" s="11" t="s">
        <v>2</v>
      </c>
      <c r="W107" s="13">
        <v>615780.05000000005</v>
      </c>
      <c r="X107" s="13">
        <v>16204.74</v>
      </c>
      <c r="Y107" s="13">
        <v>32409.48</v>
      </c>
      <c r="Z107" s="11" t="s">
        <v>2</v>
      </c>
      <c r="AA107" s="11" t="s">
        <v>2</v>
      </c>
    </row>
    <row r="108" spans="2:27" ht="51" x14ac:dyDescent="0.25">
      <c r="B108" s="9">
        <v>97</v>
      </c>
      <c r="C108" s="11" t="s">
        <v>30</v>
      </c>
      <c r="D108" s="11" t="s">
        <v>31</v>
      </c>
      <c r="E108" s="11" t="s">
        <v>56</v>
      </c>
      <c r="F108" s="11" t="s">
        <v>57</v>
      </c>
      <c r="G108" s="11" t="s">
        <v>76</v>
      </c>
      <c r="H108" s="10">
        <v>43559</v>
      </c>
      <c r="I108" s="11" t="s">
        <v>58</v>
      </c>
      <c r="J108" s="11" t="s">
        <v>59</v>
      </c>
      <c r="K108" s="11">
        <v>1</v>
      </c>
      <c r="L108" s="11">
        <v>1</v>
      </c>
      <c r="M108" s="12">
        <v>36</v>
      </c>
      <c r="N108" s="13">
        <v>596363.63</v>
      </c>
      <c r="O108" s="13">
        <v>596363.63</v>
      </c>
      <c r="P108" s="13">
        <v>344698.17</v>
      </c>
      <c r="Q108" s="11" t="s">
        <v>2</v>
      </c>
      <c r="R108" s="11" t="s">
        <v>2</v>
      </c>
      <c r="S108" s="11" t="s">
        <v>2</v>
      </c>
      <c r="T108" s="13">
        <v>206938.19</v>
      </c>
      <c r="U108" s="11" t="s">
        <v>2</v>
      </c>
      <c r="V108" s="11" t="s">
        <v>2</v>
      </c>
      <c r="W108" s="13">
        <v>551636.36</v>
      </c>
      <c r="X108" s="11" t="s">
        <v>2</v>
      </c>
      <c r="Y108" s="13">
        <v>44727.27</v>
      </c>
      <c r="Z108" s="11" t="s">
        <v>2</v>
      </c>
      <c r="AA108" s="11" t="s">
        <v>2</v>
      </c>
    </row>
    <row r="109" spans="2:27" ht="38.25" x14ac:dyDescent="0.25">
      <c r="B109" s="9">
        <v>98</v>
      </c>
      <c r="C109" s="11" t="s">
        <v>30</v>
      </c>
      <c r="D109" s="11" t="s">
        <v>31</v>
      </c>
      <c r="E109" s="11" t="s">
        <v>121</v>
      </c>
      <c r="F109" s="11" t="s">
        <v>122</v>
      </c>
      <c r="G109" s="11" t="s">
        <v>76</v>
      </c>
      <c r="H109" s="10">
        <v>43525</v>
      </c>
      <c r="I109" s="11" t="s">
        <v>123</v>
      </c>
      <c r="J109" s="11" t="s">
        <v>124</v>
      </c>
      <c r="K109" s="11">
        <v>2</v>
      </c>
      <c r="L109" s="11">
        <v>2</v>
      </c>
      <c r="M109" s="12">
        <v>36</v>
      </c>
      <c r="N109" s="13">
        <v>769679.48</v>
      </c>
      <c r="O109" s="13">
        <v>754401.98</v>
      </c>
      <c r="P109" s="13">
        <v>542641.34</v>
      </c>
      <c r="Q109" s="11" t="s">
        <v>2</v>
      </c>
      <c r="R109" s="11" t="s">
        <v>2</v>
      </c>
      <c r="S109" s="11" t="s">
        <v>2</v>
      </c>
      <c r="T109" s="11" t="s">
        <v>2</v>
      </c>
      <c r="U109" s="11" t="s">
        <v>2</v>
      </c>
      <c r="V109" s="11" t="s">
        <v>2</v>
      </c>
      <c r="W109" s="13">
        <v>542641.34</v>
      </c>
      <c r="X109" s="11" t="s">
        <v>2</v>
      </c>
      <c r="Y109" s="13">
        <v>211760.64000000001</v>
      </c>
      <c r="Z109" s="11" t="s">
        <v>2</v>
      </c>
      <c r="AA109" s="13">
        <v>15277.5</v>
      </c>
    </row>
    <row r="110" spans="2:27" ht="38.25" x14ac:dyDescent="0.25">
      <c r="B110" s="9">
        <v>99</v>
      </c>
      <c r="C110" s="11" t="s">
        <v>30</v>
      </c>
      <c r="D110" s="11" t="s">
        <v>31</v>
      </c>
      <c r="E110" s="11" t="s">
        <v>62</v>
      </c>
      <c r="F110" s="11" t="s">
        <v>63</v>
      </c>
      <c r="G110" s="11" t="s">
        <v>76</v>
      </c>
      <c r="H110" s="10">
        <v>43556</v>
      </c>
      <c r="I110" s="11" t="s">
        <v>50</v>
      </c>
      <c r="J110" s="11" t="s">
        <v>51</v>
      </c>
      <c r="K110" s="11">
        <v>1</v>
      </c>
      <c r="L110" s="11">
        <v>2</v>
      </c>
      <c r="M110" s="12">
        <v>36</v>
      </c>
      <c r="N110" s="13">
        <v>645180</v>
      </c>
      <c r="O110" s="13">
        <v>645180</v>
      </c>
      <c r="P110" s="13">
        <v>372914.04</v>
      </c>
      <c r="Q110" s="11" t="s">
        <v>2</v>
      </c>
      <c r="R110" s="11" t="s">
        <v>2</v>
      </c>
      <c r="S110" s="11" t="s">
        <v>2</v>
      </c>
      <c r="T110" s="13">
        <v>223877.46</v>
      </c>
      <c r="U110" s="11" t="s">
        <v>2</v>
      </c>
      <c r="V110" s="11" t="s">
        <v>2</v>
      </c>
      <c r="W110" s="13">
        <v>606421.12</v>
      </c>
      <c r="X110" s="13">
        <v>9629.6200000000008</v>
      </c>
      <c r="Y110" s="13">
        <v>38758.879999999997</v>
      </c>
      <c r="Z110" s="11" t="s">
        <v>2</v>
      </c>
      <c r="AA110" s="11" t="s">
        <v>2</v>
      </c>
    </row>
    <row r="111" spans="2:27" ht="25.5" x14ac:dyDescent="0.25">
      <c r="B111" s="9">
        <v>100</v>
      </c>
      <c r="C111" s="11" t="s">
        <v>30</v>
      </c>
      <c r="D111" s="11" t="s">
        <v>31</v>
      </c>
      <c r="E111" s="11" t="s">
        <v>125</v>
      </c>
      <c r="F111" s="11" t="s">
        <v>126</v>
      </c>
      <c r="G111" s="11" t="s">
        <v>76</v>
      </c>
      <c r="H111" s="10">
        <v>43544</v>
      </c>
      <c r="I111" s="11" t="s">
        <v>89</v>
      </c>
      <c r="J111" s="11" t="s">
        <v>90</v>
      </c>
      <c r="K111" s="11">
        <v>1</v>
      </c>
      <c r="L111" s="11">
        <v>2</v>
      </c>
      <c r="M111" s="12">
        <v>36</v>
      </c>
      <c r="N111" s="13">
        <v>654878.69999999995</v>
      </c>
      <c r="O111" s="13">
        <v>648538.69999999995</v>
      </c>
      <c r="P111" s="13">
        <v>374855.36</v>
      </c>
      <c r="Q111" s="11" t="s">
        <v>2</v>
      </c>
      <c r="R111" s="11" t="s">
        <v>2</v>
      </c>
      <c r="S111" s="11" t="s">
        <v>2</v>
      </c>
      <c r="T111" s="13">
        <v>225042.94</v>
      </c>
      <c r="U111" s="11" t="s">
        <v>2</v>
      </c>
      <c r="V111" s="11" t="s">
        <v>2</v>
      </c>
      <c r="W111" s="13">
        <v>633887.65</v>
      </c>
      <c r="X111" s="13">
        <v>33989.35</v>
      </c>
      <c r="Y111" s="13">
        <v>14651.05</v>
      </c>
      <c r="Z111" s="13">
        <v>1740</v>
      </c>
      <c r="AA111" s="13">
        <v>4600</v>
      </c>
    </row>
    <row r="112" spans="2:27" ht="51" x14ac:dyDescent="0.25">
      <c r="B112" s="9">
        <v>101</v>
      </c>
      <c r="C112" s="11" t="s">
        <v>30</v>
      </c>
      <c r="D112" s="11" t="s">
        <v>31</v>
      </c>
      <c r="E112" s="11" t="s">
        <v>127</v>
      </c>
      <c r="F112" s="11" t="s">
        <v>128</v>
      </c>
      <c r="G112" s="11" t="s">
        <v>76</v>
      </c>
      <c r="H112" s="10">
        <v>43549</v>
      </c>
      <c r="I112" s="11" t="s">
        <v>50</v>
      </c>
      <c r="J112" s="11" t="s">
        <v>51</v>
      </c>
      <c r="K112" s="11">
        <v>2</v>
      </c>
      <c r="L112" s="11">
        <v>3</v>
      </c>
      <c r="M112" s="12">
        <v>36</v>
      </c>
      <c r="N112" s="13">
        <v>648000</v>
      </c>
      <c r="O112" s="13">
        <v>648000</v>
      </c>
      <c r="P112" s="13">
        <v>374544</v>
      </c>
      <c r="Q112" s="11" t="s">
        <v>2</v>
      </c>
      <c r="R112" s="11" t="s">
        <v>2</v>
      </c>
      <c r="S112" s="11" t="s">
        <v>2</v>
      </c>
      <c r="T112" s="13">
        <v>224856</v>
      </c>
      <c r="U112" s="11" t="s">
        <v>2</v>
      </c>
      <c r="V112" s="11" t="s">
        <v>2</v>
      </c>
      <c r="W112" s="13">
        <v>609120</v>
      </c>
      <c r="X112" s="13">
        <v>9720</v>
      </c>
      <c r="Y112" s="13">
        <v>38880</v>
      </c>
      <c r="Z112" s="11" t="s">
        <v>2</v>
      </c>
      <c r="AA112" s="11" t="s">
        <v>2</v>
      </c>
    </row>
    <row r="113" spans="2:27" ht="25.5" x14ac:dyDescent="0.25">
      <c r="B113" s="9">
        <v>102</v>
      </c>
      <c r="C113" s="11" t="s">
        <v>30</v>
      </c>
      <c r="D113" s="11" t="s">
        <v>31</v>
      </c>
      <c r="E113" s="11" t="s">
        <v>129</v>
      </c>
      <c r="F113" s="11" t="s">
        <v>130</v>
      </c>
      <c r="G113" s="11" t="s">
        <v>76</v>
      </c>
      <c r="H113" s="10">
        <v>43550</v>
      </c>
      <c r="I113" s="11" t="s">
        <v>131</v>
      </c>
      <c r="J113" s="11" t="s">
        <v>132</v>
      </c>
      <c r="K113" s="11">
        <v>0</v>
      </c>
      <c r="L113" s="11">
        <v>2</v>
      </c>
      <c r="M113" s="12">
        <v>12</v>
      </c>
      <c r="N113" s="13">
        <v>520000</v>
      </c>
      <c r="O113" s="13">
        <v>520000</v>
      </c>
      <c r="P113" s="13">
        <v>364000</v>
      </c>
      <c r="Q113" s="11" t="s">
        <v>2</v>
      </c>
      <c r="R113" s="11" t="s">
        <v>2</v>
      </c>
      <c r="S113" s="11" t="s">
        <v>2</v>
      </c>
      <c r="T113" s="11" t="s">
        <v>2</v>
      </c>
      <c r="U113" s="11" t="s">
        <v>2</v>
      </c>
      <c r="V113" s="11" t="s">
        <v>2</v>
      </c>
      <c r="W113" s="13">
        <v>364000</v>
      </c>
      <c r="X113" s="11" t="s">
        <v>2</v>
      </c>
      <c r="Y113" s="13">
        <v>156000</v>
      </c>
      <c r="Z113" s="11" t="s">
        <v>2</v>
      </c>
      <c r="AA113" s="11" t="s">
        <v>2</v>
      </c>
    </row>
    <row r="114" spans="2:27" ht="25.5" x14ac:dyDescent="0.25">
      <c r="B114" s="9">
        <v>103</v>
      </c>
      <c r="C114" s="11" t="s">
        <v>30</v>
      </c>
      <c r="D114" s="11" t="s">
        <v>31</v>
      </c>
      <c r="E114" s="11" t="s">
        <v>133</v>
      </c>
      <c r="F114" s="11" t="s">
        <v>134</v>
      </c>
      <c r="G114" s="11" t="s">
        <v>76</v>
      </c>
      <c r="H114" s="10">
        <v>43542</v>
      </c>
      <c r="I114" s="11" t="s">
        <v>135</v>
      </c>
      <c r="J114" s="11" t="s">
        <v>136</v>
      </c>
      <c r="K114" s="11">
        <v>1</v>
      </c>
      <c r="L114" s="11">
        <v>2</v>
      </c>
      <c r="M114" s="12">
        <v>36</v>
      </c>
      <c r="N114" s="13">
        <v>498026.25</v>
      </c>
      <c r="O114" s="13">
        <v>498026.25</v>
      </c>
      <c r="P114" s="13">
        <v>287859.18</v>
      </c>
      <c r="Q114" s="11" t="s">
        <v>2</v>
      </c>
      <c r="R114" s="11" t="s">
        <v>2</v>
      </c>
      <c r="S114" s="11" t="s">
        <v>2</v>
      </c>
      <c r="T114" s="13">
        <v>172815.1</v>
      </c>
      <c r="U114" s="11" t="s">
        <v>2</v>
      </c>
      <c r="V114" s="11" t="s">
        <v>2</v>
      </c>
      <c r="W114" s="13">
        <v>483120</v>
      </c>
      <c r="X114" s="13">
        <v>22445.72</v>
      </c>
      <c r="Y114" s="13">
        <v>14906.25</v>
      </c>
      <c r="Z114" s="11" t="s">
        <v>2</v>
      </c>
      <c r="AA114" s="11" t="s">
        <v>2</v>
      </c>
    </row>
    <row r="115" spans="2:27" ht="51" x14ac:dyDescent="0.25">
      <c r="B115" s="9">
        <v>104</v>
      </c>
      <c r="C115" s="11" t="s">
        <v>30</v>
      </c>
      <c r="D115" s="11" t="s">
        <v>31</v>
      </c>
      <c r="E115" s="11" t="s">
        <v>64</v>
      </c>
      <c r="F115" s="11" t="s">
        <v>65</v>
      </c>
      <c r="G115" s="11" t="s">
        <v>76</v>
      </c>
      <c r="H115" s="10">
        <v>43558</v>
      </c>
      <c r="I115" s="11" t="s">
        <v>66</v>
      </c>
      <c r="J115" s="11" t="s">
        <v>67</v>
      </c>
      <c r="K115" s="11">
        <v>1</v>
      </c>
      <c r="L115" s="11">
        <v>2</v>
      </c>
      <c r="M115" s="12">
        <v>24</v>
      </c>
      <c r="N115" s="13">
        <v>830530</v>
      </c>
      <c r="O115" s="13">
        <v>790000</v>
      </c>
      <c r="P115" s="13">
        <v>553000</v>
      </c>
      <c r="Q115" s="11" t="s">
        <v>2</v>
      </c>
      <c r="R115" s="11" t="s">
        <v>2</v>
      </c>
      <c r="S115" s="11" t="s">
        <v>2</v>
      </c>
      <c r="T115" s="11" t="s">
        <v>2</v>
      </c>
      <c r="U115" s="11" t="s">
        <v>2</v>
      </c>
      <c r="V115" s="11" t="s">
        <v>2</v>
      </c>
      <c r="W115" s="13">
        <v>553000</v>
      </c>
      <c r="X115" s="11" t="s">
        <v>2</v>
      </c>
      <c r="Y115" s="13">
        <v>237000</v>
      </c>
      <c r="Z115" s="11" t="s">
        <v>2</v>
      </c>
      <c r="AA115" s="13">
        <v>40530</v>
      </c>
    </row>
    <row r="116" spans="2:27" ht="76.5" x14ac:dyDescent="0.25">
      <c r="B116" s="9">
        <v>105</v>
      </c>
      <c r="C116" s="11" t="s">
        <v>30</v>
      </c>
      <c r="D116" s="11" t="s">
        <v>31</v>
      </c>
      <c r="E116" s="11" t="s">
        <v>68</v>
      </c>
      <c r="F116" s="11" t="s">
        <v>311</v>
      </c>
      <c r="G116" s="11" t="s">
        <v>76</v>
      </c>
      <c r="H116" s="10">
        <v>43556</v>
      </c>
      <c r="I116" s="11" t="s">
        <v>69</v>
      </c>
      <c r="J116" s="11" t="s">
        <v>70</v>
      </c>
      <c r="K116" s="11">
        <v>1</v>
      </c>
      <c r="L116" s="11">
        <v>1</v>
      </c>
      <c r="M116" s="12">
        <v>36</v>
      </c>
      <c r="N116" s="13">
        <v>645000</v>
      </c>
      <c r="O116" s="13">
        <v>645000</v>
      </c>
      <c r="P116" s="13">
        <v>372810</v>
      </c>
      <c r="Q116" s="11" t="s">
        <v>2</v>
      </c>
      <c r="R116" s="11" t="s">
        <v>2</v>
      </c>
      <c r="S116" s="11" t="s">
        <v>2</v>
      </c>
      <c r="T116" s="13">
        <v>223815</v>
      </c>
      <c r="U116" s="11" t="s">
        <v>2</v>
      </c>
      <c r="V116" s="11" t="s">
        <v>2</v>
      </c>
      <c r="W116" s="13">
        <v>630335.47</v>
      </c>
      <c r="X116" s="13">
        <v>33710.47</v>
      </c>
      <c r="Y116" s="13">
        <v>14664.53</v>
      </c>
      <c r="Z116" s="11" t="s">
        <v>2</v>
      </c>
      <c r="AA116" s="11" t="s">
        <v>2</v>
      </c>
    </row>
    <row r="117" spans="2:27" ht="38.25" x14ac:dyDescent="0.25">
      <c r="B117" s="9">
        <v>106</v>
      </c>
      <c r="C117" s="11" t="s">
        <v>30</v>
      </c>
      <c r="D117" s="11" t="s">
        <v>31</v>
      </c>
      <c r="E117" s="11" t="s">
        <v>71</v>
      </c>
      <c r="F117" s="11" t="s">
        <v>72</v>
      </c>
      <c r="G117" s="11" t="s">
        <v>76</v>
      </c>
      <c r="H117" s="10">
        <v>43559</v>
      </c>
      <c r="I117" s="11" t="s">
        <v>50</v>
      </c>
      <c r="J117" s="11" t="s">
        <v>51</v>
      </c>
      <c r="K117" s="11">
        <v>2</v>
      </c>
      <c r="L117" s="11">
        <v>3</v>
      </c>
      <c r="M117" s="12">
        <v>36</v>
      </c>
      <c r="N117" s="13">
        <v>648648</v>
      </c>
      <c r="O117" s="13">
        <v>648648</v>
      </c>
      <c r="P117" s="13">
        <v>374918.54</v>
      </c>
      <c r="Q117" s="11" t="s">
        <v>2</v>
      </c>
      <c r="R117" s="11" t="s">
        <v>2</v>
      </c>
      <c r="S117" s="11" t="s">
        <v>2</v>
      </c>
      <c r="T117" s="13">
        <v>225080.86</v>
      </c>
      <c r="U117" s="11" t="s">
        <v>2</v>
      </c>
      <c r="V117" s="11" t="s">
        <v>2</v>
      </c>
      <c r="W117" s="13">
        <v>609715.6</v>
      </c>
      <c r="X117" s="13">
        <v>9716.2000000000007</v>
      </c>
      <c r="Y117" s="13">
        <v>38932.400000000001</v>
      </c>
      <c r="Z117" s="11" t="s">
        <v>2</v>
      </c>
      <c r="AA117" s="11" t="s">
        <v>2</v>
      </c>
    </row>
    <row r="118" spans="2:27" x14ac:dyDescent="0.25">
      <c r="B118" s="11" t="s">
        <v>2</v>
      </c>
      <c r="C118" s="11" t="s">
        <v>2</v>
      </c>
      <c r="D118" s="11" t="s">
        <v>2</v>
      </c>
      <c r="E118" s="15" t="s">
        <v>2</v>
      </c>
      <c r="F118" s="11" t="s">
        <v>2</v>
      </c>
      <c r="G118" s="11" t="s">
        <v>2</v>
      </c>
      <c r="H118" s="11" t="s">
        <v>2</v>
      </c>
      <c r="I118" s="11" t="s">
        <v>2</v>
      </c>
      <c r="J118" s="11" t="s">
        <v>2</v>
      </c>
      <c r="K118" s="11" t="s">
        <v>2</v>
      </c>
      <c r="L118" s="11" t="s">
        <v>2</v>
      </c>
      <c r="M118" s="16" t="s">
        <v>140</v>
      </c>
      <c r="N118" s="17">
        <v>64440427.460000001</v>
      </c>
      <c r="O118" s="17">
        <v>63959496.280000001</v>
      </c>
      <c r="P118" s="17">
        <v>48671638.039999999</v>
      </c>
      <c r="Q118" s="17">
        <v>0</v>
      </c>
      <c r="R118" s="17">
        <v>0</v>
      </c>
      <c r="S118" s="17">
        <v>0</v>
      </c>
      <c r="T118" s="17">
        <v>8160762.1900000004</v>
      </c>
      <c r="U118" s="17">
        <v>0</v>
      </c>
      <c r="V118" s="17">
        <v>0</v>
      </c>
      <c r="W118" s="17">
        <v>58759408.590000004</v>
      </c>
      <c r="X118" s="17">
        <v>1927008.36</v>
      </c>
      <c r="Y118" s="17">
        <v>5200087.6900000004</v>
      </c>
      <c r="Z118" s="17">
        <v>50019.839999999997</v>
      </c>
      <c r="AA118" s="17">
        <v>430911.34</v>
      </c>
    </row>
    <row r="119" spans="2:27" ht="15.95" customHeight="1" x14ac:dyDescent="0.25">
      <c r="B119" s="73" t="s">
        <v>312</v>
      </c>
      <c r="C119" s="68"/>
      <c r="D119" s="68"/>
      <c r="E119" s="74" t="s">
        <v>313</v>
      </c>
      <c r="F119" s="68"/>
    </row>
    <row r="120" spans="2:27" ht="2.1" customHeight="1" x14ac:dyDescent="0.25"/>
    <row r="121" spans="2:27" ht="17.100000000000001" customHeight="1" x14ac:dyDescent="0.25">
      <c r="B121" s="73" t="s">
        <v>314</v>
      </c>
      <c r="C121" s="68"/>
      <c r="D121" s="68"/>
      <c r="E121" s="74" t="s">
        <v>315</v>
      </c>
      <c r="F121" s="68"/>
    </row>
    <row r="122" spans="2:27" ht="2.65" customHeight="1" x14ac:dyDescent="0.25"/>
  </sheetData>
  <mergeCells count="11">
    <mergeCell ref="P8:AA8"/>
    <mergeCell ref="B119:D119"/>
    <mergeCell ref="E119:F119"/>
    <mergeCell ref="B121:D121"/>
    <mergeCell ref="E121:F121"/>
    <mergeCell ref="I8:J8"/>
    <mergeCell ref="B2:C2"/>
    <mergeCell ref="B4:D4"/>
    <mergeCell ref="B6:E6"/>
    <mergeCell ref="C8:D8"/>
    <mergeCell ref="G8:H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1111_3k_ERAF_VB_aprēķini</vt:lpstr>
      <vt:lpstr>KPVIS_1.k</vt:lpstr>
      <vt:lpstr>'1111_3k_ERAF_VB_aprēķini'!Print_Area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Švirksta</dc:creator>
  <cp:lastModifiedBy>Inta Švirksta</cp:lastModifiedBy>
  <cp:lastPrinted>2019-05-10T09:00:42Z</cp:lastPrinted>
  <dcterms:created xsi:type="dcterms:W3CDTF">2019-03-28T13:21:34Z</dcterms:created>
  <dcterms:modified xsi:type="dcterms:W3CDTF">2019-06-05T13:06:15Z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