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8"/>
  <workbookPr filterPrivacy="1"/>
  <xr:revisionPtr revIDLastSave="0" documentId="13_ncr:1_{EFA7A65E-B064-40FA-8AE2-6F70558D4E1C}" xr6:coauthVersionLast="36" xr6:coauthVersionMax="36" xr10:uidLastSave="{00000000-0000-0000-0000-000000000000}"/>
  <bookViews>
    <workbookView xWindow="0" yWindow="0" windowWidth="28800" windowHeight="12225" tabRatio="813" firstSheet="4" activeTab="29" xr2:uid="{00000000-000D-0000-FFFF-FFFF00000000}"/>
  </bookViews>
  <sheets>
    <sheet name="1.1.1." sheetId="2" r:id="rId1"/>
    <sheet name="1.1.2." sheetId="3" r:id="rId2"/>
    <sheet name="1.2.1." sheetId="4" r:id="rId3"/>
    <sheet name="1.2.2." sheetId="5" r:id="rId4"/>
    <sheet name="1.2.3. " sheetId="6" r:id="rId5"/>
    <sheet name="1.2.4. " sheetId="7" r:id="rId6"/>
    <sheet name="1.3.1." sheetId="8" r:id="rId7"/>
    <sheet name="1.3.2." sheetId="9" r:id="rId8"/>
    <sheet name="1.3.3." sheetId="10" r:id="rId9"/>
    <sheet name="1.3.4." sheetId="12" r:id="rId10"/>
    <sheet name="1.3.5. " sheetId="11" r:id="rId11"/>
    <sheet name="1.3.6." sheetId="13" r:id="rId12"/>
    <sheet name="2.1." sheetId="14" r:id="rId13"/>
    <sheet name="2.2." sheetId="15" r:id="rId14"/>
    <sheet name="2.3.1" sheetId="16" r:id="rId15"/>
    <sheet name="2.3.2" sheetId="17" r:id="rId16"/>
    <sheet name="2.3.3" sheetId="18" r:id="rId17"/>
    <sheet name="2.3.4" sheetId="19" r:id="rId18"/>
    <sheet name="2.4." sheetId="20" r:id="rId19"/>
    <sheet name="2.5." sheetId="21" r:id="rId20"/>
    <sheet name="2.6." sheetId="22" r:id="rId21"/>
    <sheet name="2.7.1." sheetId="23" r:id="rId22"/>
    <sheet name="2.7.2." sheetId="24" r:id="rId23"/>
    <sheet name="2.7.3." sheetId="25" r:id="rId24"/>
    <sheet name="2.8." sheetId="26" r:id="rId25"/>
    <sheet name="2.9." sheetId="27" r:id="rId26"/>
    <sheet name="2.10." sheetId="28" r:id="rId27"/>
    <sheet name="2.11." sheetId="29" r:id="rId28"/>
    <sheet name="2.12." sheetId="30" r:id="rId29"/>
    <sheet name="2.13." sheetId="31" r:id="rId30"/>
    <sheet name="Sheet3" sheetId="33" state="hidden" r:id="rId31"/>
    <sheet name="Sheet1" sheetId="1" state="hidden" r:id="rId3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7" l="1"/>
  <c r="C42" i="7"/>
  <c r="C43" i="7" l="1"/>
  <c r="C21" i="7"/>
  <c r="C47" i="30" l="1"/>
  <c r="C29" i="27"/>
  <c r="C28" i="26"/>
  <c r="C29" i="24"/>
  <c r="C24" i="23"/>
  <c r="C23" i="22"/>
  <c r="C25" i="21"/>
  <c r="C25" i="20"/>
  <c r="C27" i="20"/>
  <c r="C31" i="19"/>
  <c r="C24" i="18"/>
  <c r="C27" i="17"/>
  <c r="C29" i="16"/>
  <c r="C30" i="15"/>
  <c r="C22" i="14"/>
  <c r="C16" i="13"/>
  <c r="C32" i="11"/>
  <c r="C32" i="12"/>
  <c r="C37" i="10"/>
  <c r="C22" i="9"/>
  <c r="C27" i="6"/>
  <c r="C33" i="5"/>
  <c r="C29" i="4"/>
  <c r="C26" i="3"/>
  <c r="C29" i="3"/>
  <c r="C34" i="5" l="1"/>
  <c r="C21" i="5"/>
  <c r="D7" i="33" l="1"/>
  <c r="D5" i="33"/>
  <c r="D13" i="33" l="1"/>
  <c r="D11" i="33"/>
  <c r="D12" i="33"/>
  <c r="D8" i="33"/>
  <c r="D14" i="33" l="1"/>
  <c r="C36" i="2"/>
  <c r="C37" i="2" s="1"/>
  <c r="C23" i="2"/>
  <c r="C38" i="9" l="1"/>
  <c r="C39" i="9" s="1"/>
  <c r="C38" i="8"/>
  <c r="C39" i="8" s="1"/>
  <c r="C22" i="8"/>
  <c r="C34" i="6"/>
  <c r="C35" i="6" s="1"/>
  <c r="C21" i="6"/>
  <c r="C35" i="5"/>
  <c r="C38" i="5" s="1"/>
  <c r="C34" i="4"/>
  <c r="C35" i="4" s="1"/>
  <c r="C38" i="4" s="1"/>
  <c r="C21" i="4"/>
  <c r="C34" i="3"/>
  <c r="C35" i="3" s="1"/>
  <c r="C21" i="3"/>
  <c r="C44" i="7" l="1"/>
  <c r="C38" i="3"/>
  <c r="C47" i="7" l="1"/>
  <c r="C44" i="31"/>
  <c r="C31" i="31"/>
  <c r="C43" i="30"/>
  <c r="C30" i="30"/>
  <c r="C44" i="29"/>
  <c r="C31" i="29"/>
  <c r="C43" i="28"/>
  <c r="C30" i="28"/>
  <c r="C44" i="28" s="1"/>
  <c r="C32" i="27"/>
  <c r="C33" i="27" s="1"/>
  <c r="C36" i="27" s="1"/>
  <c r="C17" i="27"/>
  <c r="C33" i="26"/>
  <c r="C34" i="26" s="1"/>
  <c r="C37" i="26" s="1"/>
  <c r="C17" i="26"/>
  <c r="C33" i="25"/>
  <c r="C34" i="25" s="1"/>
  <c r="C37" i="25" s="1"/>
  <c r="C17" i="25"/>
  <c r="C33" i="24"/>
  <c r="C34" i="24" s="1"/>
  <c r="C37" i="24" s="1"/>
  <c r="C17" i="24"/>
  <c r="C33" i="23"/>
  <c r="C34" i="23" s="1"/>
  <c r="C37" i="23" s="1"/>
  <c r="C17" i="23"/>
  <c r="C34" i="22"/>
  <c r="C35" i="22" s="1"/>
  <c r="C38" i="22" s="1"/>
  <c r="C17" i="22"/>
  <c r="C33" i="21"/>
  <c r="C34" i="21" s="1"/>
  <c r="C37" i="21" s="1"/>
  <c r="C17" i="21"/>
  <c r="C33" i="20"/>
  <c r="C34" i="20" s="1"/>
  <c r="C37" i="20" s="1"/>
  <c r="C17" i="20"/>
  <c r="C33" i="19"/>
  <c r="C34" i="19" s="1"/>
  <c r="C37" i="19" s="1"/>
  <c r="C17" i="19"/>
  <c r="C33" i="18"/>
  <c r="C34" i="18" s="1"/>
  <c r="C37" i="18" s="1"/>
  <c r="C17" i="18"/>
  <c r="C33" i="17"/>
  <c r="C34" i="17" s="1"/>
  <c r="C37" i="17" s="1"/>
  <c r="C17" i="17"/>
  <c r="C33" i="16"/>
  <c r="C34" i="16" s="1"/>
  <c r="C37" i="16" s="1"/>
  <c r="C17" i="16"/>
  <c r="C33" i="15"/>
  <c r="C17" i="15"/>
  <c r="C33" i="14"/>
  <c r="C34" i="14" s="1"/>
  <c r="C37" i="14" s="1"/>
  <c r="C17" i="14"/>
  <c r="C22" i="13"/>
  <c r="C18" i="13"/>
  <c r="C23" i="13" s="1"/>
  <c r="C26" i="13" s="1"/>
  <c r="C38" i="12"/>
  <c r="C39" i="12" s="1"/>
  <c r="C42" i="12" s="1"/>
  <c r="C22" i="12"/>
  <c r="C38" i="11"/>
  <c r="C22" i="11"/>
  <c r="C40" i="10"/>
  <c r="C22" i="10"/>
  <c r="C41" i="10" s="1"/>
  <c r="C44" i="10" s="1"/>
  <c r="C42" i="9"/>
  <c r="C42" i="8"/>
  <c r="C45" i="31" l="1"/>
  <c r="C48" i="31" s="1"/>
  <c r="C44" i="30"/>
  <c r="C45" i="29"/>
  <c r="C48" i="29" s="1"/>
  <c r="C47" i="28"/>
  <c r="C39" i="11"/>
  <c r="C42" i="11" s="1"/>
  <c r="C34" i="15"/>
  <c r="C37" i="15" s="1"/>
  <c r="E38" i="6" l="1"/>
  <c r="E37" i="6"/>
  <c r="C38" i="6"/>
  <c r="C40" i="2"/>
</calcChain>
</file>

<file path=xl/sharedStrings.xml><?xml version="1.0" encoding="utf-8"?>
<sst xmlns="http://schemas.openxmlformats.org/spreadsheetml/2006/main" count="1199" uniqueCount="109">
  <si>
    <t xml:space="preserve">2.1.pielikums Ministru kabineta noteikumu projekta
"Ilgstošas sociālās aprūpes un sociālās rehabilitācijas iestāžu sniegto 
maksas pakalpojumu cenrādis" sākotnējās ietekmes novērtējuma ziņojumam (anotācijai) </t>
  </si>
  <si>
    <t>SASKAŅOTS</t>
  </si>
  <si>
    <t>Valsts sociālās aprūpes centra "Rīga" direktore E. Kisele</t>
  </si>
  <si>
    <t xml:space="preserve">                                                                   (amats)    (vārds, uzvārds)    (paraksts)</t>
  </si>
  <si>
    <t>datums : dd.mm.gggg.</t>
  </si>
  <si>
    <t>Maksas pakalpojumu izcenojuma aprēķins</t>
  </si>
  <si>
    <t>Iestāde</t>
  </si>
  <si>
    <t>Valsts sociālās aprūpes centrs "Rīga"</t>
  </si>
  <si>
    <t>Maksas pakalpojuma veids:</t>
  </si>
  <si>
    <t>personas izmitināšana ar sociālo aprūpi un sociālo rehabilitāciju bez papildu higiēnas izmaksām vienvietīgā istabā</t>
  </si>
  <si>
    <t>Laikposms</t>
  </si>
  <si>
    <t>1 gads</t>
  </si>
  <si>
    <t>Izdevumu klasifikācijas kods</t>
  </si>
  <si>
    <t>Rādītājs (materiāla/izejvielas nosaukums, atlīdzība un citi izmaksu veidi)</t>
  </si>
  <si>
    <t>Izmaksu apjoms noteiktā laikposmā viena maksas pakalpojuma veida nodrošināšanai</t>
  </si>
  <si>
    <t>Tiešās izmaksas</t>
  </si>
  <si>
    <t>X</t>
  </si>
  <si>
    <t xml:space="preserve">Atalgojums </t>
  </si>
  <si>
    <t>Darba devēja valsts sociālās apdrošināšanas obligātās iemaksas, sociāla rakstura pabalsti un kompensācijas</t>
  </si>
  <si>
    <t>Zāles, ķimikālijas, laboratorijas preces</t>
  </si>
  <si>
    <t>Mīkstais inventārs</t>
  </si>
  <si>
    <t>Ēdināšanas izdevumi</t>
  </si>
  <si>
    <t>Pārējie valsts un pašvaldību aprūpē un apgādībā esošo personu uzturēšanas izdevumi</t>
  </si>
  <si>
    <t>Tiešās izmaksas kopā:</t>
  </si>
  <si>
    <t>Netiešās izmaksas</t>
  </si>
  <si>
    <t>Pasta, telefona un citi sakaru pakalpojumi</t>
  </si>
  <si>
    <t>Remontdarbi un uzturēšanas pakalpojumi</t>
  </si>
  <si>
    <t>Biroja preces</t>
  </si>
  <si>
    <t>Kurināmais</t>
  </si>
  <si>
    <t>Degviela</t>
  </si>
  <si>
    <t>Budžeta iestāžu nodokļu maksājumi</t>
  </si>
  <si>
    <t>Kārtējā remonta un iestāžu uzturēšanas materiāli</t>
  </si>
  <si>
    <t>Pamatlīdzekļu atjaunošana</t>
  </si>
  <si>
    <t>Netiešās izmaksas kopā:</t>
  </si>
  <si>
    <t xml:space="preserve">Pakalpojuma izmaksas kopā: </t>
  </si>
  <si>
    <t>Maksas pakalpojuma vienību skaits noteiktā laikposmā (gab.)</t>
  </si>
  <si>
    <r>
      <t xml:space="preserve">Maksas pakalpojuma izcenojums (euro) </t>
    </r>
    <r>
      <rPr>
        <i/>
        <sz val="12"/>
        <rFont val="Times New Roman"/>
        <family val="1"/>
        <charset val="186"/>
      </rPr>
      <t>(pakalpojuma izmaksas kopā, dalītas ar maksas pakalpojuma vienību skaitu noteiktā laikposmā)</t>
    </r>
  </si>
  <si>
    <t>personas izmitināšana ar pilnu sociālo aprūpi un sociālo rehabilitāciju neatkarīgi no vietu skaita istabā</t>
  </si>
  <si>
    <t>VSAC kopā</t>
  </si>
  <si>
    <t>Valsts sociālās aprūpes centrs "Zemgale"</t>
  </si>
  <si>
    <t>Mācību , darba un dienesta komandējumi, darba braucieni</t>
  </si>
  <si>
    <t>Iestādes administratīvie izdevumi un ar iestādes darbības nodrošināšanu saistītie izdevumi</t>
  </si>
  <si>
    <t>Informācijas tehnoloģiju pakalpojumi</t>
  </si>
  <si>
    <t>Īre un noma</t>
  </si>
  <si>
    <t>Citi pakalpojumi</t>
  </si>
  <si>
    <t>Biroja preces un inventārs</t>
  </si>
  <si>
    <t>Kurināmais un enerģētiskie materiāli</t>
  </si>
  <si>
    <t>Materiāli un izejvielas palīgražošanai</t>
  </si>
  <si>
    <t>Valsts un pašvaldību aprūpē un apgādē esošo personu uzturēšana</t>
  </si>
  <si>
    <t>Pārējās preces</t>
  </si>
  <si>
    <t>Pakalpojumi, kurus budžeta iestādes apmaksā noteikto funkciju ietvaros, kas nav iestādes administratīvie izdevumi</t>
  </si>
  <si>
    <t>datums:dd.mm.gggg.</t>
  </si>
  <si>
    <t>Bērna izmitināšana sociālās aprūpes iestādē ar sociālo aprūpi un sociālo rehabilitāciju.</t>
  </si>
  <si>
    <t xml:space="preserve">1 gads </t>
  </si>
  <si>
    <t xml:space="preserve"> Atalgojums </t>
  </si>
  <si>
    <t xml:space="preserve"> Darba devēja valsts sociālās apdrošināšanas obligātās iemaksas, sociāla rakstura pabalsti un kompensācijas</t>
  </si>
  <si>
    <t>Izdevumi par komunālajiem pakalpojumiem</t>
  </si>
  <si>
    <t>Transportlīdzekļu uzturēšana un remonts</t>
  </si>
  <si>
    <t>Iekārtas, inventāra un aparatūras remonts, tehniskā apkalpošana</t>
  </si>
  <si>
    <t>Ēku, būvju un telpu uzturēšana</t>
  </si>
  <si>
    <t>Pārējie remontdarbu un iestāžu uzturēšanas pakalpojumi</t>
  </si>
  <si>
    <t>Inventārs</t>
  </si>
  <si>
    <t>Valsts sociālās aprūpes centra "Kurzeme" direktors V.Gūtmanis</t>
  </si>
  <si>
    <t xml:space="preserve">Valsts sociālās aprūpes centrs "Kurzeme" </t>
  </si>
  <si>
    <t>Valsts sociālās aprūpes centra "Latgale" direktore M.Grigāne</t>
  </si>
  <si>
    <t xml:space="preserve">Valsts sociālās aprūpes centrs "Latgale" </t>
  </si>
  <si>
    <t>Ēku, būvju un telpu remonts</t>
  </si>
  <si>
    <t>Valsts sociālās aprūpes centrs ''Kurzeme''</t>
  </si>
  <si>
    <t>Valsts sociālās aprūpes centrs ''Rīga''</t>
  </si>
  <si>
    <t>Sociālās aprūpes iestādes pakalpojums bērnam un ģimenei pirmsadopcijas periodā</t>
  </si>
  <si>
    <t>Uzturlīdzekļu kompensācija naudā</t>
  </si>
  <si>
    <t xml:space="preserve">Psihologa konsultācija </t>
  </si>
  <si>
    <t>Ēku un infrastruktūras uzturēšana</t>
  </si>
  <si>
    <t>Kopšanas līdzekļi</t>
  </si>
  <si>
    <t xml:space="preserve"> Inventārs</t>
  </si>
  <si>
    <t>Minhenes funkcionālā diagnostika</t>
  </si>
  <si>
    <t>Montesori terapija, pirmreizēja konsultācija un nodarbība (60 minūtes)</t>
  </si>
  <si>
    <t>Montesori terapija, individuāla nodarbība (45 minūtes)</t>
  </si>
  <si>
    <t>Montesori terapija, nodarbība grupā (45 minūtes)</t>
  </si>
  <si>
    <t>Montesori terapija, ģimenes nodarbība (60 minūtes)</t>
  </si>
  <si>
    <t xml:space="preserve">Fizioterapeita konsultācija </t>
  </si>
  <si>
    <t xml:space="preserve">Ergoterapeita konsultācija </t>
  </si>
  <si>
    <t>Hidroterapijas procedūra</t>
  </si>
  <si>
    <t>Ūdensapgāde</t>
  </si>
  <si>
    <t>Masāža bērnam (1-5 gadiem)</t>
  </si>
  <si>
    <t>Masāža bērnam (6-10 gadiem)</t>
  </si>
  <si>
    <t>Masāža bērnam (11-17 gadiem)</t>
  </si>
  <si>
    <t>Kognitīvo funkciju treniņš, individuāla nodarbība</t>
  </si>
  <si>
    <t>Bērna sociālā atbalsta psihofizioloģiskās attīstības konsultatīvās programmas speciālistu novērtējums, atzinums, nodarbības</t>
  </si>
  <si>
    <t>Valsts sociālās aprūpes centra "Vidzeme" direktors M.Karselis</t>
  </si>
  <si>
    <t>Valsts sociālās aprūpes centrs "Vidzeme"</t>
  </si>
  <si>
    <t>Muzikālā nodarbība (45 minūtes)</t>
  </si>
  <si>
    <t>Izdevumi par apkuri</t>
  </si>
  <si>
    <t>Izdevumi par ūdeni un kanalizāciju</t>
  </si>
  <si>
    <t>Izdevumi par elektroenerģiju</t>
  </si>
  <si>
    <t>Vieglās valodas/literatūras nodarbība (45 minūtes)</t>
  </si>
  <si>
    <t>Fizkultūras nodarbība (45 minūtes)</t>
  </si>
  <si>
    <t>Radošā/darbmācības nodarbība (45 minūtes)</t>
  </si>
  <si>
    <t>Maksas pakalpojuma vienību skaits noteiktā laikposmā</t>
  </si>
  <si>
    <t xml:space="preserve">Maksas pakalpojuma vienību skaits noteiktā laikposmā </t>
  </si>
  <si>
    <t>Pamatlīdzekļu atjaunošana+PL amortizācija</t>
  </si>
  <si>
    <t>Personas izmitināšana ar sociālo aprūpi un sociālo rehabilitāciju bez papildu higiēnas izmaksām divvietīgā istabā</t>
  </si>
  <si>
    <t>Personas izmitināšana ar pilnu sociālo aprūpi un sociālo rehabilitāciju vienvietīgā istabā</t>
  </si>
  <si>
    <t>Personas izmitināšana ar pilnu sociālo aprūpi un sociālo rehabilitāciju divvietīgā istabā</t>
  </si>
  <si>
    <t>pārbaudei</t>
  </si>
  <si>
    <t xml:space="preserve">Personas izmitināšana ar pilnu sociālo aprūpi un sociālo rehabilitāciju ar trim un vairāk vietām istabā </t>
  </si>
  <si>
    <t>Valsts sociālās aprūpes centra "Zemgale" direktors K.Keišs</t>
  </si>
  <si>
    <t>Bērna izmitināšana sociālās aprūpes iestādē ar sociālo aprūpi un sociālo rehabilitāciju bērniem ar smagiem funkciju traucējumiem, tai skaitā atlelpas brīža pakalpojums, ar izmitināšanu</t>
  </si>
  <si>
    <t>Bērna izmitināšana sociālās aprūpes iestādē ar diennakts sociālo aprūpi un sociālo rehabilitāciju bērniem ar smagiem funkciju traucējumiem, tai skaitā atelpas brīža pakalpojums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</si>
</sst>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Times New Roman"/>
      <family val="1"/>
      <charset val="186"/>
    </font>
    <font>
      <b/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i/>
      <sz val="10"/>
      <name val="Arial"/>
      <family val="2"/>
      <charset val="186"/>
    </font>
    <font>
      <sz val="12"/>
      <color indexed="10"/>
      <name val="Times New Roman"/>
      <family val="1"/>
      <charset val="186"/>
    </font>
    <font>
      <sz val="11"/>
      <name val="Arial"/>
      <family val="2"/>
      <charset val="186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86"/>
    </font>
    <font>
      <i/>
      <sz val="11"/>
      <color rgb="FFFF0000"/>
      <name val="Times New Roman"/>
      <family val="1"/>
      <charset val="186"/>
    </font>
    <font>
      <i/>
      <sz val="11"/>
      <name val="Times New Roman"/>
      <family val="1"/>
      <charset val="186"/>
    </font>
    <font>
      <i/>
      <sz val="10"/>
      <name val="Times New Roman"/>
      <family val="1"/>
      <charset val="186"/>
    </font>
    <font>
      <sz val="10"/>
      <color rgb="FFFF0000"/>
      <name val="Arial"/>
      <family val="2"/>
      <charset val="186"/>
    </font>
    <font>
      <b/>
      <sz val="10"/>
      <name val="Times New Roman"/>
      <family val="1"/>
      <charset val="186"/>
    </font>
    <font>
      <b/>
      <i/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4" fillId="0" borderId="0"/>
    <xf numFmtId="0" fontId="15" fillId="0" borderId="0"/>
  </cellStyleXfs>
  <cellXfs count="140">
    <xf numFmtId="0" fontId="0" fillId="0" borderId="0" xfId="0"/>
    <xf numFmtId="0" fontId="4" fillId="0" borderId="0" xfId="2" applyFont="1"/>
    <xf numFmtId="0" fontId="1" fillId="0" borderId="0" xfId="1"/>
    <xf numFmtId="0" fontId="5" fillId="0" borderId="0" xfId="2" applyFont="1"/>
    <xf numFmtId="49" fontId="2" fillId="0" borderId="0" xfId="1" applyNumberFormat="1" applyFont="1" applyBorder="1" applyAlignment="1">
      <alignment horizontal="right" vertical="center"/>
    </xf>
    <xf numFmtId="0" fontId="2" fillId="0" borderId="0" xfId="1" applyFont="1" applyAlignment="1">
      <alignment horizontal="right"/>
    </xf>
    <xf numFmtId="0" fontId="2" fillId="0" borderId="1" xfId="1" applyFont="1" applyBorder="1" applyAlignment="1">
      <alignment horizontal="right" wrapText="1"/>
    </xf>
    <xf numFmtId="0" fontId="6" fillId="0" borderId="0" xfId="1" applyFont="1" applyAlignment="1">
      <alignment horizontal="right"/>
    </xf>
    <xf numFmtId="0" fontId="5" fillId="0" borderId="1" xfId="1" applyFont="1" applyBorder="1" applyAlignment="1">
      <alignment horizontal="right"/>
    </xf>
    <xf numFmtId="0" fontId="5" fillId="2" borderId="0" xfId="1" applyFont="1" applyFill="1" applyAlignment="1">
      <alignment horizontal="right"/>
    </xf>
    <xf numFmtId="0" fontId="2" fillId="0" borderId="0" xfId="2" applyFont="1"/>
    <xf numFmtId="0" fontId="2" fillId="0" borderId="0" xfId="1" applyFont="1"/>
    <xf numFmtId="0" fontId="10" fillId="0" borderId="0" xfId="1" applyFont="1"/>
    <xf numFmtId="0" fontId="2" fillId="0" borderId="1" xfId="1" applyFont="1" applyBorder="1" applyAlignment="1">
      <alignment horizontal="right"/>
    </xf>
    <xf numFmtId="0" fontId="2" fillId="2" borderId="0" xfId="1" applyFont="1" applyFill="1" applyAlignment="1">
      <alignment horizontal="right"/>
    </xf>
    <xf numFmtId="0" fontId="9" fillId="0" borderId="0" xfId="1" applyFont="1"/>
    <xf numFmtId="0" fontId="2" fillId="0" borderId="2" xfId="1" applyFont="1" applyBorder="1" applyAlignment="1">
      <alignment horizontal="center" wrapText="1"/>
    </xf>
    <xf numFmtId="0" fontId="2" fillId="0" borderId="3" xfId="1" applyFont="1" applyBorder="1" applyAlignment="1">
      <alignment horizontal="center" wrapText="1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4" fontId="2" fillId="0" borderId="2" xfId="1" applyNumberFormat="1" applyFont="1" applyFill="1" applyBorder="1" applyAlignment="1">
      <alignment horizontal="center"/>
    </xf>
    <xf numFmtId="4" fontId="2" fillId="0" borderId="3" xfId="1" applyNumberFormat="1" applyFont="1" applyFill="1" applyBorder="1" applyAlignment="1">
      <alignment horizontal="center"/>
    </xf>
    <xf numFmtId="4" fontId="2" fillId="3" borderId="2" xfId="1" applyNumberFormat="1" applyFont="1" applyFill="1" applyBorder="1" applyAlignment="1">
      <alignment horizontal="center"/>
    </xf>
    <xf numFmtId="4" fontId="7" fillId="0" borderId="3" xfId="1" applyNumberFormat="1" applyFont="1" applyFill="1" applyBorder="1" applyAlignment="1">
      <alignment horizontal="center"/>
    </xf>
    <xf numFmtId="0" fontId="7" fillId="0" borderId="3" xfId="1" applyFont="1" applyFill="1" applyBorder="1" applyAlignment="1">
      <alignment horizontal="center"/>
    </xf>
    <xf numFmtId="4" fontId="7" fillId="0" borderId="3" xfId="1" applyNumberFormat="1" applyFont="1" applyBorder="1" applyAlignment="1">
      <alignment horizontal="center"/>
    </xf>
    <xf numFmtId="1" fontId="2" fillId="0" borderId="2" xfId="1" applyNumberFormat="1" applyFont="1" applyFill="1" applyBorder="1" applyAlignment="1">
      <alignment horizontal="center"/>
    </xf>
    <xf numFmtId="2" fontId="7" fillId="0" borderId="2" xfId="1" applyNumberFormat="1" applyFont="1" applyBorder="1" applyAlignment="1">
      <alignment horizontal="center"/>
    </xf>
    <xf numFmtId="2" fontId="7" fillId="0" borderId="3" xfId="1" applyNumberFormat="1" applyFont="1" applyBorder="1" applyAlignment="1">
      <alignment horizontal="center"/>
    </xf>
    <xf numFmtId="0" fontId="2" fillId="0" borderId="0" xfId="1" applyFont="1" applyBorder="1" applyAlignment="1">
      <alignment horizontal="right"/>
    </xf>
    <xf numFmtId="0" fontId="12" fillId="0" borderId="0" xfId="1" applyFont="1"/>
    <xf numFmtId="0" fontId="2" fillId="0" borderId="0" xfId="1" applyFont="1" applyBorder="1" applyAlignment="1">
      <alignment horizontal="center" wrapText="1"/>
    </xf>
    <xf numFmtId="0" fontId="7" fillId="0" borderId="0" xfId="1" applyFont="1"/>
    <xf numFmtId="0" fontId="16" fillId="0" borderId="0" xfId="5" applyFont="1"/>
    <xf numFmtId="0" fontId="3" fillId="0" borderId="0" xfId="1" applyFont="1"/>
    <xf numFmtId="0" fontId="17" fillId="0" borderId="0" xfId="1" applyFont="1"/>
    <xf numFmtId="0" fontId="18" fillId="0" borderId="0" xfId="1" applyFont="1"/>
    <xf numFmtId="0" fontId="5" fillId="0" borderId="0" xfId="1" applyFont="1"/>
    <xf numFmtId="0" fontId="1" fillId="0" borderId="0" xfId="1" applyFont="1" applyBorder="1" applyAlignment="1">
      <alignment wrapText="1"/>
    </xf>
    <xf numFmtId="2" fontId="3" fillId="0" borderId="1" xfId="1" applyNumberFormat="1" applyFont="1" applyBorder="1" applyAlignment="1">
      <alignment horizontal="right"/>
    </xf>
    <xf numFmtId="0" fontId="3" fillId="2" borderId="0" xfId="1" applyFont="1" applyFill="1" applyAlignment="1">
      <alignment horizontal="right"/>
    </xf>
    <xf numFmtId="0" fontId="5" fillId="0" borderId="0" xfId="1" applyFont="1" applyAlignment="1">
      <alignment wrapText="1"/>
    </xf>
    <xf numFmtId="0" fontId="18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9" fillId="0" borderId="0" xfId="1" applyFont="1"/>
    <xf numFmtId="0" fontId="3" fillId="0" borderId="0" xfId="1" applyFont="1" applyAlignment="1">
      <alignment horizontal="right"/>
    </xf>
    <xf numFmtId="0" fontId="4" fillId="0" borderId="0" xfId="1" applyFont="1"/>
    <xf numFmtId="0" fontId="3" fillId="0" borderId="0" xfId="1" applyFont="1" applyBorder="1" applyAlignment="1">
      <alignment wrapText="1"/>
    </xf>
    <xf numFmtId="0" fontId="3" fillId="0" borderId="1" xfId="1" applyFont="1" applyBorder="1" applyAlignment="1">
      <alignment horizontal="right"/>
    </xf>
    <xf numFmtId="0" fontId="3" fillId="0" borderId="0" xfId="1" applyFont="1" applyFill="1" applyBorder="1" applyAlignment="1">
      <alignment wrapText="1"/>
    </xf>
    <xf numFmtId="0" fontId="8" fillId="0" borderId="0" xfId="1" applyFont="1"/>
    <xf numFmtId="0" fontId="11" fillId="0" borderId="0" xfId="1" applyFont="1"/>
    <xf numFmtId="0" fontId="20" fillId="0" borderId="0" xfId="1" applyFont="1" applyAlignment="1">
      <alignment wrapText="1"/>
    </xf>
    <xf numFmtId="0" fontId="1" fillId="0" borderId="0" xfId="1" applyFont="1" applyAlignment="1">
      <alignment wrapText="1"/>
    </xf>
    <xf numFmtId="0" fontId="3" fillId="4" borderId="0" xfId="1" applyFont="1" applyFill="1" applyAlignment="1">
      <alignment horizontal="right"/>
    </xf>
    <xf numFmtId="4" fontId="5" fillId="0" borderId="0" xfId="1" applyNumberFormat="1" applyFont="1"/>
    <xf numFmtId="4" fontId="22" fillId="0" borderId="0" xfId="1" applyNumberFormat="1" applyFont="1" applyAlignment="1">
      <alignment horizontal="center"/>
    </xf>
    <xf numFmtId="0" fontId="23" fillId="0" borderId="0" xfId="1" applyFont="1"/>
    <xf numFmtId="0" fontId="5" fillId="0" borderId="0" xfId="1" applyFont="1" applyAlignment="1">
      <alignment horizontal="right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2" applyFont="1" applyFill="1" applyBorder="1"/>
    <xf numFmtId="0" fontId="2" fillId="0" borderId="0" xfId="1" applyFont="1" applyFill="1" applyBorder="1"/>
    <xf numFmtId="0" fontId="2" fillId="0" borderId="3" xfId="2" applyFont="1" applyFill="1" applyBorder="1" applyAlignment="1">
      <alignment horizontal="center"/>
    </xf>
    <xf numFmtId="0" fontId="2" fillId="0" borderId="3" xfId="2" applyFont="1" applyFill="1" applyBorder="1"/>
    <xf numFmtId="0" fontId="2" fillId="0" borderId="3" xfId="1" applyFont="1" applyFill="1" applyBorder="1"/>
    <xf numFmtId="0" fontId="2" fillId="0" borderId="3" xfId="1" applyFont="1" applyFill="1" applyBorder="1" applyAlignment="1">
      <alignment wrapText="1"/>
    </xf>
    <xf numFmtId="0" fontId="2" fillId="0" borderId="3" xfId="2" applyFont="1" applyFill="1" applyBorder="1" applyAlignment="1">
      <alignment wrapText="1"/>
    </xf>
    <xf numFmtId="0" fontId="7" fillId="0" borderId="3" xfId="2" applyFont="1" applyFill="1" applyBorder="1" applyAlignment="1">
      <alignment horizontal="center"/>
    </xf>
    <xf numFmtId="1" fontId="2" fillId="0" borderId="3" xfId="2" applyNumberFormat="1" applyFont="1" applyFill="1" applyBorder="1" applyAlignment="1">
      <alignment horizontal="center"/>
    </xf>
    <xf numFmtId="2" fontId="7" fillId="0" borderId="3" xfId="2" applyNumberFormat="1" applyFont="1" applyFill="1" applyBorder="1" applyAlignment="1">
      <alignment horizontal="center" vertical="center"/>
    </xf>
    <xf numFmtId="4" fontId="2" fillId="0" borderId="3" xfId="2" applyNumberFormat="1" applyFont="1" applyFill="1" applyBorder="1" applyAlignment="1">
      <alignment horizontal="center"/>
    </xf>
    <xf numFmtId="4" fontId="7" fillId="0" borderId="3" xfId="2" applyNumberFormat="1" applyFont="1" applyFill="1" applyBorder="1" applyAlignment="1">
      <alignment horizontal="center"/>
    </xf>
    <xf numFmtId="4" fontId="7" fillId="0" borderId="0" xfId="1" applyNumberFormat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1" fontId="2" fillId="0" borderId="3" xfId="1" applyNumberFormat="1" applyFont="1" applyFill="1" applyBorder="1" applyAlignment="1">
      <alignment horizontal="center"/>
    </xf>
    <xf numFmtId="2" fontId="7" fillId="0" borderId="3" xfId="1" applyNumberFormat="1" applyFont="1" applyFill="1" applyBorder="1" applyAlignment="1">
      <alignment horizontal="center"/>
    </xf>
    <xf numFmtId="2" fontId="7" fillId="0" borderId="3" xfId="1" applyNumberFormat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wrapText="1"/>
    </xf>
    <xf numFmtId="0" fontId="2" fillId="0" borderId="3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left" vertical="top" wrapText="1"/>
    </xf>
    <xf numFmtId="0" fontId="24" fillId="0" borderId="0" xfId="0" applyFont="1"/>
    <xf numFmtId="0" fontId="2" fillId="0" borderId="3" xfId="4" applyFont="1" applyFill="1" applyBorder="1" applyAlignment="1">
      <alignment vertical="top" wrapText="1"/>
    </xf>
    <xf numFmtId="0" fontId="2" fillId="0" borderId="3" xfId="1" applyFont="1" applyFill="1" applyBorder="1" applyAlignment="1">
      <alignment horizontal="left" wrapText="1"/>
    </xf>
    <xf numFmtId="0" fontId="1" fillId="0" borderId="0" xfId="1" applyFill="1" applyBorder="1"/>
    <xf numFmtId="4" fontId="7" fillId="0" borderId="3" xfId="1" applyNumberFormat="1" applyFont="1" applyFill="1" applyBorder="1" applyAlignment="1">
      <alignment horizontal="center" vertical="center"/>
    </xf>
    <xf numFmtId="3" fontId="2" fillId="0" borderId="3" xfId="1" applyNumberFormat="1" applyFont="1" applyFill="1" applyBorder="1" applyAlignment="1">
      <alignment horizontal="center"/>
    </xf>
    <xf numFmtId="0" fontId="2" fillId="0" borderId="3" xfId="1" applyFont="1" applyFill="1" applyBorder="1" applyAlignment="1"/>
    <xf numFmtId="0" fontId="3" fillId="0" borderId="0" xfId="1" applyFont="1" applyFill="1" applyBorder="1"/>
    <xf numFmtId="0" fontId="21" fillId="0" borderId="0" xfId="1" applyFont="1" applyFill="1" applyBorder="1" applyAlignment="1">
      <alignment horizontal="center"/>
    </xf>
    <xf numFmtId="2" fontId="7" fillId="0" borderId="0" xfId="1" applyNumberFormat="1" applyFont="1" applyFill="1" applyBorder="1" applyAlignment="1">
      <alignment horizontal="center"/>
    </xf>
    <xf numFmtId="0" fontId="3" fillId="0" borderId="3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left"/>
    </xf>
    <xf numFmtId="2" fontId="21" fillId="0" borderId="0" xfId="1" applyNumberFormat="1" applyFont="1" applyFill="1" applyBorder="1" applyAlignment="1">
      <alignment horizontal="center"/>
    </xf>
    <xf numFmtId="164" fontId="21" fillId="0" borderId="0" xfId="1" applyNumberFormat="1" applyFont="1" applyFill="1" applyBorder="1" applyAlignment="1">
      <alignment horizontal="center"/>
    </xf>
    <xf numFmtId="164" fontId="7" fillId="0" borderId="3" xfId="1" applyNumberFormat="1" applyFont="1" applyFill="1" applyBorder="1" applyAlignment="1">
      <alignment horizontal="center"/>
    </xf>
    <xf numFmtId="0" fontId="18" fillId="2" borderId="0" xfId="2" applyFont="1" applyFill="1"/>
    <xf numFmtId="0" fontId="18" fillId="0" borderId="0" xfId="2" applyFont="1"/>
    <xf numFmtId="0" fontId="5" fillId="0" borderId="3" xfId="2" applyFont="1" applyFill="1" applyBorder="1" applyAlignment="1">
      <alignment horizontal="center" vertical="center" wrapText="1"/>
    </xf>
    <xf numFmtId="0" fontId="3" fillId="0" borderId="0" xfId="2" applyFont="1"/>
    <xf numFmtId="0" fontId="3" fillId="0" borderId="0" xfId="2" applyFont="1" applyAlignment="1">
      <alignment wrapText="1"/>
    </xf>
    <xf numFmtId="0" fontId="3" fillId="0" borderId="0" xfId="1" applyFont="1" applyAlignment="1">
      <alignment horizontal="justify"/>
    </xf>
    <xf numFmtId="0" fontId="5" fillId="0" borderId="3" xfId="1" applyFont="1" applyFill="1" applyBorder="1" applyAlignment="1">
      <alignment horizontal="center" vertical="center" wrapText="1"/>
    </xf>
    <xf numFmtId="0" fontId="5" fillId="2" borderId="0" xfId="1" applyFont="1" applyFill="1"/>
    <xf numFmtId="0" fontId="22" fillId="0" borderId="0" xfId="1" applyFont="1" applyFill="1"/>
    <xf numFmtId="0" fontId="18" fillId="2" borderId="0" xfId="1" applyFont="1" applyFill="1"/>
    <xf numFmtId="0" fontId="22" fillId="0" borderId="0" xfId="1" applyFont="1"/>
    <xf numFmtId="0" fontId="14" fillId="0" borderId="0" xfId="1" applyFont="1"/>
    <xf numFmtId="0" fontId="3" fillId="0" borderId="0" xfId="1" applyFont="1" applyAlignment="1">
      <alignment wrapText="1"/>
    </xf>
    <xf numFmtId="0" fontId="5" fillId="0" borderId="3" xfId="1" applyFont="1" applyFill="1" applyBorder="1" applyAlignment="1">
      <alignment horizontal="center" vertical="top" wrapText="1"/>
    </xf>
    <xf numFmtId="0" fontId="3" fillId="0" borderId="0" xfId="1" applyFont="1" applyAlignment="1">
      <alignment horizontal="left" vertical="top" wrapText="1"/>
    </xf>
    <xf numFmtId="2" fontId="2" fillId="0" borderId="3" xfId="1" applyNumberFormat="1" applyFont="1" applyFill="1" applyBorder="1" applyAlignment="1">
      <alignment horizontal="center"/>
    </xf>
    <xf numFmtId="2" fontId="0" fillId="0" borderId="0" xfId="0" applyNumberFormat="1"/>
    <xf numFmtId="4" fontId="0" fillId="0" borderId="0" xfId="0" applyNumberFormat="1"/>
    <xf numFmtId="4" fontId="1" fillId="0" borderId="0" xfId="1" applyNumberFormat="1"/>
    <xf numFmtId="0" fontId="26" fillId="0" borderId="0" xfId="0" applyFont="1"/>
    <xf numFmtId="4" fontId="25" fillId="0" borderId="0" xfId="0" applyNumberFormat="1" applyFont="1"/>
    <xf numFmtId="2" fontId="5" fillId="0" borderId="0" xfId="2" applyNumberFormat="1" applyFont="1"/>
    <xf numFmtId="165" fontId="2" fillId="0" borderId="0" xfId="1" applyNumberFormat="1" applyFont="1"/>
    <xf numFmtId="4" fontId="5" fillId="0" borderId="0" xfId="2" applyNumberFormat="1" applyFont="1"/>
    <xf numFmtId="4" fontId="13" fillId="0" borderId="0" xfId="1" applyNumberFormat="1" applyFont="1"/>
    <xf numFmtId="4" fontId="2" fillId="0" borderId="0" xfId="1" applyNumberFormat="1" applyFont="1"/>
    <xf numFmtId="2" fontId="2" fillId="0" borderId="0" xfId="1" applyNumberFormat="1" applyFont="1"/>
    <xf numFmtId="2" fontId="5" fillId="0" borderId="0" xfId="1" applyNumberFormat="1" applyFont="1"/>
    <xf numFmtId="4" fontId="3" fillId="0" borderId="0" xfId="1" applyNumberFormat="1" applyFont="1"/>
    <xf numFmtId="0" fontId="2" fillId="0" borderId="0" xfId="1" applyFont="1" applyBorder="1" applyAlignment="1">
      <alignment horizontal="right" wrapText="1"/>
    </xf>
    <xf numFmtId="0" fontId="3" fillId="0" borderId="0" xfId="1" applyFont="1" applyAlignment="1"/>
    <xf numFmtId="0" fontId="7" fillId="0" borderId="0" xfId="2" applyFont="1" applyAlignment="1">
      <alignment horizontal="center" wrapText="1"/>
    </xf>
    <xf numFmtId="0" fontId="22" fillId="0" borderId="0" xfId="2" applyFont="1" applyAlignment="1">
      <alignment wrapText="1"/>
    </xf>
    <xf numFmtId="0" fontId="2" fillId="0" borderId="0" xfId="2" applyFont="1" applyFill="1" applyBorder="1" applyAlignment="1">
      <alignment wrapText="1"/>
    </xf>
    <xf numFmtId="0" fontId="22" fillId="0" borderId="0" xfId="2" applyFont="1" applyAlignment="1">
      <alignment vertical="top" wrapText="1"/>
    </xf>
    <xf numFmtId="0" fontId="22" fillId="0" borderId="0" xfId="1" applyFont="1" applyAlignment="1">
      <alignment horizontal="left" wrapText="1"/>
    </xf>
    <xf numFmtId="0" fontId="2" fillId="0" borderId="0" xfId="1" applyFont="1" applyFill="1" applyBorder="1" applyAlignment="1">
      <alignment wrapText="1"/>
    </xf>
    <xf numFmtId="0" fontId="22" fillId="2" borderId="0" xfId="1" applyFont="1" applyFill="1" applyAlignment="1">
      <alignment horizontal="left" wrapText="1"/>
    </xf>
    <xf numFmtId="0" fontId="7" fillId="0" borderId="0" xfId="1" applyFont="1" applyAlignment="1">
      <alignment horizontal="center" wrapText="1"/>
    </xf>
    <xf numFmtId="0" fontId="22" fillId="0" borderId="0" xfId="1" applyFont="1" applyAlignment="1">
      <alignment horizontal="left" vertical="center" wrapText="1"/>
    </xf>
    <xf numFmtId="0" fontId="22" fillId="0" borderId="0" xfId="1" applyFont="1" applyAlignment="1">
      <alignment horizontal="left" vertical="top" wrapText="1"/>
    </xf>
    <xf numFmtId="0" fontId="22" fillId="0" borderId="0" xfId="1" applyFont="1" applyAlignment="1">
      <alignment wrapText="1"/>
    </xf>
    <xf numFmtId="0" fontId="23" fillId="0" borderId="0" xfId="2" applyFont="1" applyAlignment="1">
      <alignment horizontal="center" wrapText="1"/>
    </xf>
    <xf numFmtId="0" fontId="3" fillId="0" borderId="0" xfId="1" applyFont="1" applyFill="1" applyBorder="1" applyAlignment="1">
      <alignment wrapText="1"/>
    </xf>
  </cellXfs>
  <cellStyles count="6">
    <cellStyle name="Normal" xfId="0" builtinId="0"/>
    <cellStyle name="Normal 2" xfId="1" xr:uid="{171BB6E7-0CDE-45C6-98DC-4F27CEF541FE}"/>
    <cellStyle name="Normal 2 2" xfId="2" xr:uid="{79F50EA2-7C47-43FE-9687-F44DEAB7B7F2}"/>
    <cellStyle name="Normal 2 3" xfId="5" xr:uid="{007634AF-5144-4F22-9B75-DBD08024885B}"/>
    <cellStyle name="Normal 34" xfId="4" xr:uid="{883F7575-A66A-46A6-8BF9-F4B95BB02D3D}"/>
    <cellStyle name="Percent 2" xfId="3" xr:uid="{1211BAD2-179C-4446-A650-9316CA807384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92406-420A-465A-9A4F-9E421D8F7227}">
  <sheetPr>
    <pageSetUpPr fitToPage="1"/>
  </sheetPr>
  <dimension ref="A1:L45"/>
  <sheetViews>
    <sheetView view="pageLayout" topLeftCell="A16" zoomScale="80" zoomScaleNormal="75" zoomScalePageLayoutView="80" workbookViewId="0">
      <selection activeCell="C4" sqref="C4"/>
    </sheetView>
  </sheetViews>
  <sheetFormatPr defaultRowHeight="15" x14ac:dyDescent="0.25"/>
  <cols>
    <col min="1" max="1" width="20.140625" style="3" customWidth="1"/>
    <col min="2" max="2" width="58.5703125" style="3" customWidth="1"/>
    <col min="3" max="3" width="20.85546875" style="3" customWidth="1"/>
    <col min="4" max="4" width="13.140625" style="1" customWidth="1"/>
    <col min="5" max="5" width="13.28515625" style="1" customWidth="1"/>
    <col min="6" max="6" width="17.85546875" style="1" customWidth="1"/>
    <col min="7" max="7" width="11.85546875" style="1" customWidth="1"/>
    <col min="8" max="8" width="9.140625" style="1"/>
    <col min="9" max="9" width="16.140625" style="2" customWidth="1"/>
    <col min="10" max="10" width="11.42578125" style="2" customWidth="1"/>
    <col min="11" max="12" width="9.140625" style="2"/>
    <col min="13" max="256" width="9.140625" style="3"/>
    <col min="257" max="257" width="16.42578125" style="3" customWidth="1"/>
    <col min="258" max="258" width="39.7109375" style="3" customWidth="1"/>
    <col min="259" max="259" width="15" style="3" customWidth="1"/>
    <col min="260" max="260" width="13.140625" style="3" customWidth="1"/>
    <col min="261" max="261" width="13.28515625" style="3" customWidth="1"/>
    <col min="262" max="262" width="17.85546875" style="3" customWidth="1"/>
    <col min="263" max="263" width="11.85546875" style="3" customWidth="1"/>
    <col min="264" max="264" width="9.140625" style="3"/>
    <col min="265" max="265" width="16.140625" style="3" customWidth="1"/>
    <col min="266" max="266" width="11.42578125" style="3" customWidth="1"/>
    <col min="267" max="512" width="9.140625" style="3"/>
    <col min="513" max="513" width="16.42578125" style="3" customWidth="1"/>
    <col min="514" max="514" width="39.7109375" style="3" customWidth="1"/>
    <col min="515" max="515" width="15" style="3" customWidth="1"/>
    <col min="516" max="516" width="13.140625" style="3" customWidth="1"/>
    <col min="517" max="517" width="13.28515625" style="3" customWidth="1"/>
    <col min="518" max="518" width="17.85546875" style="3" customWidth="1"/>
    <col min="519" max="519" width="11.85546875" style="3" customWidth="1"/>
    <col min="520" max="520" width="9.140625" style="3"/>
    <col min="521" max="521" width="16.140625" style="3" customWidth="1"/>
    <col min="522" max="522" width="11.42578125" style="3" customWidth="1"/>
    <col min="523" max="768" width="9.140625" style="3"/>
    <col min="769" max="769" width="16.42578125" style="3" customWidth="1"/>
    <col min="770" max="770" width="39.7109375" style="3" customWidth="1"/>
    <col min="771" max="771" width="15" style="3" customWidth="1"/>
    <col min="772" max="772" width="13.140625" style="3" customWidth="1"/>
    <col min="773" max="773" width="13.28515625" style="3" customWidth="1"/>
    <col min="774" max="774" width="17.85546875" style="3" customWidth="1"/>
    <col min="775" max="775" width="11.85546875" style="3" customWidth="1"/>
    <col min="776" max="776" width="9.140625" style="3"/>
    <col min="777" max="777" width="16.140625" style="3" customWidth="1"/>
    <col min="778" max="778" width="11.42578125" style="3" customWidth="1"/>
    <col min="779" max="1024" width="9.140625" style="3"/>
    <col min="1025" max="1025" width="16.42578125" style="3" customWidth="1"/>
    <col min="1026" max="1026" width="39.7109375" style="3" customWidth="1"/>
    <col min="1027" max="1027" width="15" style="3" customWidth="1"/>
    <col min="1028" max="1028" width="13.140625" style="3" customWidth="1"/>
    <col min="1029" max="1029" width="13.28515625" style="3" customWidth="1"/>
    <col min="1030" max="1030" width="17.85546875" style="3" customWidth="1"/>
    <col min="1031" max="1031" width="11.85546875" style="3" customWidth="1"/>
    <col min="1032" max="1032" width="9.140625" style="3"/>
    <col min="1033" max="1033" width="16.140625" style="3" customWidth="1"/>
    <col min="1034" max="1034" width="11.42578125" style="3" customWidth="1"/>
    <col min="1035" max="1280" width="9.140625" style="3"/>
    <col min="1281" max="1281" width="16.42578125" style="3" customWidth="1"/>
    <col min="1282" max="1282" width="39.7109375" style="3" customWidth="1"/>
    <col min="1283" max="1283" width="15" style="3" customWidth="1"/>
    <col min="1284" max="1284" width="13.140625" style="3" customWidth="1"/>
    <col min="1285" max="1285" width="13.28515625" style="3" customWidth="1"/>
    <col min="1286" max="1286" width="17.85546875" style="3" customWidth="1"/>
    <col min="1287" max="1287" width="11.85546875" style="3" customWidth="1"/>
    <col min="1288" max="1288" width="9.140625" style="3"/>
    <col min="1289" max="1289" width="16.140625" style="3" customWidth="1"/>
    <col min="1290" max="1290" width="11.42578125" style="3" customWidth="1"/>
    <col min="1291" max="1536" width="9.140625" style="3"/>
    <col min="1537" max="1537" width="16.42578125" style="3" customWidth="1"/>
    <col min="1538" max="1538" width="39.7109375" style="3" customWidth="1"/>
    <col min="1539" max="1539" width="15" style="3" customWidth="1"/>
    <col min="1540" max="1540" width="13.140625" style="3" customWidth="1"/>
    <col min="1541" max="1541" width="13.28515625" style="3" customWidth="1"/>
    <col min="1542" max="1542" width="17.85546875" style="3" customWidth="1"/>
    <col min="1543" max="1543" width="11.85546875" style="3" customWidth="1"/>
    <col min="1544" max="1544" width="9.140625" style="3"/>
    <col min="1545" max="1545" width="16.140625" style="3" customWidth="1"/>
    <col min="1546" max="1546" width="11.42578125" style="3" customWidth="1"/>
    <col min="1547" max="1792" width="9.140625" style="3"/>
    <col min="1793" max="1793" width="16.42578125" style="3" customWidth="1"/>
    <col min="1794" max="1794" width="39.7109375" style="3" customWidth="1"/>
    <col min="1795" max="1795" width="15" style="3" customWidth="1"/>
    <col min="1796" max="1796" width="13.140625" style="3" customWidth="1"/>
    <col min="1797" max="1797" width="13.28515625" style="3" customWidth="1"/>
    <col min="1798" max="1798" width="17.85546875" style="3" customWidth="1"/>
    <col min="1799" max="1799" width="11.85546875" style="3" customWidth="1"/>
    <col min="1800" max="1800" width="9.140625" style="3"/>
    <col min="1801" max="1801" width="16.140625" style="3" customWidth="1"/>
    <col min="1802" max="1802" width="11.42578125" style="3" customWidth="1"/>
    <col min="1803" max="2048" width="9.140625" style="3"/>
    <col min="2049" max="2049" width="16.42578125" style="3" customWidth="1"/>
    <col min="2050" max="2050" width="39.7109375" style="3" customWidth="1"/>
    <col min="2051" max="2051" width="15" style="3" customWidth="1"/>
    <col min="2052" max="2052" width="13.140625" style="3" customWidth="1"/>
    <col min="2053" max="2053" width="13.28515625" style="3" customWidth="1"/>
    <col min="2054" max="2054" width="17.85546875" style="3" customWidth="1"/>
    <col min="2055" max="2055" width="11.85546875" style="3" customWidth="1"/>
    <col min="2056" max="2056" width="9.140625" style="3"/>
    <col min="2057" max="2057" width="16.140625" style="3" customWidth="1"/>
    <col min="2058" max="2058" width="11.42578125" style="3" customWidth="1"/>
    <col min="2059" max="2304" width="9.140625" style="3"/>
    <col min="2305" max="2305" width="16.42578125" style="3" customWidth="1"/>
    <col min="2306" max="2306" width="39.7109375" style="3" customWidth="1"/>
    <col min="2307" max="2307" width="15" style="3" customWidth="1"/>
    <col min="2308" max="2308" width="13.140625" style="3" customWidth="1"/>
    <col min="2309" max="2309" width="13.28515625" style="3" customWidth="1"/>
    <col min="2310" max="2310" width="17.85546875" style="3" customWidth="1"/>
    <col min="2311" max="2311" width="11.85546875" style="3" customWidth="1"/>
    <col min="2312" max="2312" width="9.140625" style="3"/>
    <col min="2313" max="2313" width="16.140625" style="3" customWidth="1"/>
    <col min="2314" max="2314" width="11.42578125" style="3" customWidth="1"/>
    <col min="2315" max="2560" width="9.140625" style="3"/>
    <col min="2561" max="2561" width="16.42578125" style="3" customWidth="1"/>
    <col min="2562" max="2562" width="39.7109375" style="3" customWidth="1"/>
    <col min="2563" max="2563" width="15" style="3" customWidth="1"/>
    <col min="2564" max="2564" width="13.140625" style="3" customWidth="1"/>
    <col min="2565" max="2565" width="13.28515625" style="3" customWidth="1"/>
    <col min="2566" max="2566" width="17.85546875" style="3" customWidth="1"/>
    <col min="2567" max="2567" width="11.85546875" style="3" customWidth="1"/>
    <col min="2568" max="2568" width="9.140625" style="3"/>
    <col min="2569" max="2569" width="16.140625" style="3" customWidth="1"/>
    <col min="2570" max="2570" width="11.42578125" style="3" customWidth="1"/>
    <col min="2571" max="2816" width="9.140625" style="3"/>
    <col min="2817" max="2817" width="16.42578125" style="3" customWidth="1"/>
    <col min="2818" max="2818" width="39.7109375" style="3" customWidth="1"/>
    <col min="2819" max="2819" width="15" style="3" customWidth="1"/>
    <col min="2820" max="2820" width="13.140625" style="3" customWidth="1"/>
    <col min="2821" max="2821" width="13.28515625" style="3" customWidth="1"/>
    <col min="2822" max="2822" width="17.85546875" style="3" customWidth="1"/>
    <col min="2823" max="2823" width="11.85546875" style="3" customWidth="1"/>
    <col min="2824" max="2824" width="9.140625" style="3"/>
    <col min="2825" max="2825" width="16.140625" style="3" customWidth="1"/>
    <col min="2826" max="2826" width="11.42578125" style="3" customWidth="1"/>
    <col min="2827" max="3072" width="9.140625" style="3"/>
    <col min="3073" max="3073" width="16.42578125" style="3" customWidth="1"/>
    <col min="3074" max="3074" width="39.7109375" style="3" customWidth="1"/>
    <col min="3075" max="3075" width="15" style="3" customWidth="1"/>
    <col min="3076" max="3076" width="13.140625" style="3" customWidth="1"/>
    <col min="3077" max="3077" width="13.28515625" style="3" customWidth="1"/>
    <col min="3078" max="3078" width="17.85546875" style="3" customWidth="1"/>
    <col min="3079" max="3079" width="11.85546875" style="3" customWidth="1"/>
    <col min="3080" max="3080" width="9.140625" style="3"/>
    <col min="3081" max="3081" width="16.140625" style="3" customWidth="1"/>
    <col min="3082" max="3082" width="11.42578125" style="3" customWidth="1"/>
    <col min="3083" max="3328" width="9.140625" style="3"/>
    <col min="3329" max="3329" width="16.42578125" style="3" customWidth="1"/>
    <col min="3330" max="3330" width="39.7109375" style="3" customWidth="1"/>
    <col min="3331" max="3331" width="15" style="3" customWidth="1"/>
    <col min="3332" max="3332" width="13.140625" style="3" customWidth="1"/>
    <col min="3333" max="3333" width="13.28515625" style="3" customWidth="1"/>
    <col min="3334" max="3334" width="17.85546875" style="3" customWidth="1"/>
    <col min="3335" max="3335" width="11.85546875" style="3" customWidth="1"/>
    <col min="3336" max="3336" width="9.140625" style="3"/>
    <col min="3337" max="3337" width="16.140625" style="3" customWidth="1"/>
    <col min="3338" max="3338" width="11.42578125" style="3" customWidth="1"/>
    <col min="3339" max="3584" width="9.140625" style="3"/>
    <col min="3585" max="3585" width="16.42578125" style="3" customWidth="1"/>
    <col min="3586" max="3586" width="39.7109375" style="3" customWidth="1"/>
    <col min="3587" max="3587" width="15" style="3" customWidth="1"/>
    <col min="3588" max="3588" width="13.140625" style="3" customWidth="1"/>
    <col min="3589" max="3589" width="13.28515625" style="3" customWidth="1"/>
    <col min="3590" max="3590" width="17.85546875" style="3" customWidth="1"/>
    <col min="3591" max="3591" width="11.85546875" style="3" customWidth="1"/>
    <col min="3592" max="3592" width="9.140625" style="3"/>
    <col min="3593" max="3593" width="16.140625" style="3" customWidth="1"/>
    <col min="3594" max="3594" width="11.42578125" style="3" customWidth="1"/>
    <col min="3595" max="3840" width="9.140625" style="3"/>
    <col min="3841" max="3841" width="16.42578125" style="3" customWidth="1"/>
    <col min="3842" max="3842" width="39.7109375" style="3" customWidth="1"/>
    <col min="3843" max="3843" width="15" style="3" customWidth="1"/>
    <col min="3844" max="3844" width="13.140625" style="3" customWidth="1"/>
    <col min="3845" max="3845" width="13.28515625" style="3" customWidth="1"/>
    <col min="3846" max="3846" width="17.85546875" style="3" customWidth="1"/>
    <col min="3847" max="3847" width="11.85546875" style="3" customWidth="1"/>
    <col min="3848" max="3848" width="9.140625" style="3"/>
    <col min="3849" max="3849" width="16.140625" style="3" customWidth="1"/>
    <col min="3850" max="3850" width="11.42578125" style="3" customWidth="1"/>
    <col min="3851" max="4096" width="9.140625" style="3"/>
    <col min="4097" max="4097" width="16.42578125" style="3" customWidth="1"/>
    <col min="4098" max="4098" width="39.7109375" style="3" customWidth="1"/>
    <col min="4099" max="4099" width="15" style="3" customWidth="1"/>
    <col min="4100" max="4100" width="13.140625" style="3" customWidth="1"/>
    <col min="4101" max="4101" width="13.28515625" style="3" customWidth="1"/>
    <col min="4102" max="4102" width="17.85546875" style="3" customWidth="1"/>
    <col min="4103" max="4103" width="11.85546875" style="3" customWidth="1"/>
    <col min="4104" max="4104" width="9.140625" style="3"/>
    <col min="4105" max="4105" width="16.140625" style="3" customWidth="1"/>
    <col min="4106" max="4106" width="11.42578125" style="3" customWidth="1"/>
    <col min="4107" max="4352" width="9.140625" style="3"/>
    <col min="4353" max="4353" width="16.42578125" style="3" customWidth="1"/>
    <col min="4354" max="4354" width="39.7109375" style="3" customWidth="1"/>
    <col min="4355" max="4355" width="15" style="3" customWidth="1"/>
    <col min="4356" max="4356" width="13.140625" style="3" customWidth="1"/>
    <col min="4357" max="4357" width="13.28515625" style="3" customWidth="1"/>
    <col min="4358" max="4358" width="17.85546875" style="3" customWidth="1"/>
    <col min="4359" max="4359" width="11.85546875" style="3" customWidth="1"/>
    <col min="4360" max="4360" width="9.140625" style="3"/>
    <col min="4361" max="4361" width="16.140625" style="3" customWidth="1"/>
    <col min="4362" max="4362" width="11.42578125" style="3" customWidth="1"/>
    <col min="4363" max="4608" width="9.140625" style="3"/>
    <col min="4609" max="4609" width="16.42578125" style="3" customWidth="1"/>
    <col min="4610" max="4610" width="39.7109375" style="3" customWidth="1"/>
    <col min="4611" max="4611" width="15" style="3" customWidth="1"/>
    <col min="4612" max="4612" width="13.140625" style="3" customWidth="1"/>
    <col min="4613" max="4613" width="13.28515625" style="3" customWidth="1"/>
    <col min="4614" max="4614" width="17.85546875" style="3" customWidth="1"/>
    <col min="4615" max="4615" width="11.85546875" style="3" customWidth="1"/>
    <col min="4616" max="4616" width="9.140625" style="3"/>
    <col min="4617" max="4617" width="16.140625" style="3" customWidth="1"/>
    <col min="4618" max="4618" width="11.42578125" style="3" customWidth="1"/>
    <col min="4619" max="4864" width="9.140625" style="3"/>
    <col min="4865" max="4865" width="16.42578125" style="3" customWidth="1"/>
    <col min="4866" max="4866" width="39.7109375" style="3" customWidth="1"/>
    <col min="4867" max="4867" width="15" style="3" customWidth="1"/>
    <col min="4868" max="4868" width="13.140625" style="3" customWidth="1"/>
    <col min="4869" max="4869" width="13.28515625" style="3" customWidth="1"/>
    <col min="4870" max="4870" width="17.85546875" style="3" customWidth="1"/>
    <col min="4871" max="4871" width="11.85546875" style="3" customWidth="1"/>
    <col min="4872" max="4872" width="9.140625" style="3"/>
    <col min="4873" max="4873" width="16.140625" style="3" customWidth="1"/>
    <col min="4874" max="4874" width="11.42578125" style="3" customWidth="1"/>
    <col min="4875" max="5120" width="9.140625" style="3"/>
    <col min="5121" max="5121" width="16.42578125" style="3" customWidth="1"/>
    <col min="5122" max="5122" width="39.7109375" style="3" customWidth="1"/>
    <col min="5123" max="5123" width="15" style="3" customWidth="1"/>
    <col min="5124" max="5124" width="13.140625" style="3" customWidth="1"/>
    <col min="5125" max="5125" width="13.28515625" style="3" customWidth="1"/>
    <col min="5126" max="5126" width="17.85546875" style="3" customWidth="1"/>
    <col min="5127" max="5127" width="11.85546875" style="3" customWidth="1"/>
    <col min="5128" max="5128" width="9.140625" style="3"/>
    <col min="5129" max="5129" width="16.140625" style="3" customWidth="1"/>
    <col min="5130" max="5130" width="11.42578125" style="3" customWidth="1"/>
    <col min="5131" max="5376" width="9.140625" style="3"/>
    <col min="5377" max="5377" width="16.42578125" style="3" customWidth="1"/>
    <col min="5378" max="5378" width="39.7109375" style="3" customWidth="1"/>
    <col min="5379" max="5379" width="15" style="3" customWidth="1"/>
    <col min="5380" max="5380" width="13.140625" style="3" customWidth="1"/>
    <col min="5381" max="5381" width="13.28515625" style="3" customWidth="1"/>
    <col min="5382" max="5382" width="17.85546875" style="3" customWidth="1"/>
    <col min="5383" max="5383" width="11.85546875" style="3" customWidth="1"/>
    <col min="5384" max="5384" width="9.140625" style="3"/>
    <col min="5385" max="5385" width="16.140625" style="3" customWidth="1"/>
    <col min="5386" max="5386" width="11.42578125" style="3" customWidth="1"/>
    <col min="5387" max="5632" width="9.140625" style="3"/>
    <col min="5633" max="5633" width="16.42578125" style="3" customWidth="1"/>
    <col min="5634" max="5634" width="39.7109375" style="3" customWidth="1"/>
    <col min="5635" max="5635" width="15" style="3" customWidth="1"/>
    <col min="5636" max="5636" width="13.140625" style="3" customWidth="1"/>
    <col min="5637" max="5637" width="13.28515625" style="3" customWidth="1"/>
    <col min="5638" max="5638" width="17.85546875" style="3" customWidth="1"/>
    <col min="5639" max="5639" width="11.85546875" style="3" customWidth="1"/>
    <col min="5640" max="5640" width="9.140625" style="3"/>
    <col min="5641" max="5641" width="16.140625" style="3" customWidth="1"/>
    <col min="5642" max="5642" width="11.42578125" style="3" customWidth="1"/>
    <col min="5643" max="5888" width="9.140625" style="3"/>
    <col min="5889" max="5889" width="16.42578125" style="3" customWidth="1"/>
    <col min="5890" max="5890" width="39.7109375" style="3" customWidth="1"/>
    <col min="5891" max="5891" width="15" style="3" customWidth="1"/>
    <col min="5892" max="5892" width="13.140625" style="3" customWidth="1"/>
    <col min="5893" max="5893" width="13.28515625" style="3" customWidth="1"/>
    <col min="5894" max="5894" width="17.85546875" style="3" customWidth="1"/>
    <col min="5895" max="5895" width="11.85546875" style="3" customWidth="1"/>
    <col min="5896" max="5896" width="9.140625" style="3"/>
    <col min="5897" max="5897" width="16.140625" style="3" customWidth="1"/>
    <col min="5898" max="5898" width="11.42578125" style="3" customWidth="1"/>
    <col min="5899" max="6144" width="9.140625" style="3"/>
    <col min="6145" max="6145" width="16.42578125" style="3" customWidth="1"/>
    <col min="6146" max="6146" width="39.7109375" style="3" customWidth="1"/>
    <col min="6147" max="6147" width="15" style="3" customWidth="1"/>
    <col min="6148" max="6148" width="13.140625" style="3" customWidth="1"/>
    <col min="6149" max="6149" width="13.28515625" style="3" customWidth="1"/>
    <col min="6150" max="6150" width="17.85546875" style="3" customWidth="1"/>
    <col min="6151" max="6151" width="11.85546875" style="3" customWidth="1"/>
    <col min="6152" max="6152" width="9.140625" style="3"/>
    <col min="6153" max="6153" width="16.140625" style="3" customWidth="1"/>
    <col min="6154" max="6154" width="11.42578125" style="3" customWidth="1"/>
    <col min="6155" max="6400" width="9.140625" style="3"/>
    <col min="6401" max="6401" width="16.42578125" style="3" customWidth="1"/>
    <col min="6402" max="6402" width="39.7109375" style="3" customWidth="1"/>
    <col min="6403" max="6403" width="15" style="3" customWidth="1"/>
    <col min="6404" max="6404" width="13.140625" style="3" customWidth="1"/>
    <col min="6405" max="6405" width="13.28515625" style="3" customWidth="1"/>
    <col min="6406" max="6406" width="17.85546875" style="3" customWidth="1"/>
    <col min="6407" max="6407" width="11.85546875" style="3" customWidth="1"/>
    <col min="6408" max="6408" width="9.140625" style="3"/>
    <col min="6409" max="6409" width="16.140625" style="3" customWidth="1"/>
    <col min="6410" max="6410" width="11.42578125" style="3" customWidth="1"/>
    <col min="6411" max="6656" width="9.140625" style="3"/>
    <col min="6657" max="6657" width="16.42578125" style="3" customWidth="1"/>
    <col min="6658" max="6658" width="39.7109375" style="3" customWidth="1"/>
    <col min="6659" max="6659" width="15" style="3" customWidth="1"/>
    <col min="6660" max="6660" width="13.140625" style="3" customWidth="1"/>
    <col min="6661" max="6661" width="13.28515625" style="3" customWidth="1"/>
    <col min="6662" max="6662" width="17.85546875" style="3" customWidth="1"/>
    <col min="6663" max="6663" width="11.85546875" style="3" customWidth="1"/>
    <col min="6664" max="6664" width="9.140625" style="3"/>
    <col min="6665" max="6665" width="16.140625" style="3" customWidth="1"/>
    <col min="6666" max="6666" width="11.42578125" style="3" customWidth="1"/>
    <col min="6667" max="6912" width="9.140625" style="3"/>
    <col min="6913" max="6913" width="16.42578125" style="3" customWidth="1"/>
    <col min="6914" max="6914" width="39.7109375" style="3" customWidth="1"/>
    <col min="6915" max="6915" width="15" style="3" customWidth="1"/>
    <col min="6916" max="6916" width="13.140625" style="3" customWidth="1"/>
    <col min="6917" max="6917" width="13.28515625" style="3" customWidth="1"/>
    <col min="6918" max="6918" width="17.85546875" style="3" customWidth="1"/>
    <col min="6919" max="6919" width="11.85546875" style="3" customWidth="1"/>
    <col min="6920" max="6920" width="9.140625" style="3"/>
    <col min="6921" max="6921" width="16.140625" style="3" customWidth="1"/>
    <col min="6922" max="6922" width="11.42578125" style="3" customWidth="1"/>
    <col min="6923" max="7168" width="9.140625" style="3"/>
    <col min="7169" max="7169" width="16.42578125" style="3" customWidth="1"/>
    <col min="7170" max="7170" width="39.7109375" style="3" customWidth="1"/>
    <col min="7171" max="7171" width="15" style="3" customWidth="1"/>
    <col min="7172" max="7172" width="13.140625" style="3" customWidth="1"/>
    <col min="7173" max="7173" width="13.28515625" style="3" customWidth="1"/>
    <col min="7174" max="7174" width="17.85546875" style="3" customWidth="1"/>
    <col min="7175" max="7175" width="11.85546875" style="3" customWidth="1"/>
    <col min="7176" max="7176" width="9.140625" style="3"/>
    <col min="7177" max="7177" width="16.140625" style="3" customWidth="1"/>
    <col min="7178" max="7178" width="11.42578125" style="3" customWidth="1"/>
    <col min="7179" max="7424" width="9.140625" style="3"/>
    <col min="7425" max="7425" width="16.42578125" style="3" customWidth="1"/>
    <col min="7426" max="7426" width="39.7109375" style="3" customWidth="1"/>
    <col min="7427" max="7427" width="15" style="3" customWidth="1"/>
    <col min="7428" max="7428" width="13.140625" style="3" customWidth="1"/>
    <col min="7429" max="7429" width="13.28515625" style="3" customWidth="1"/>
    <col min="7430" max="7430" width="17.85546875" style="3" customWidth="1"/>
    <col min="7431" max="7431" width="11.85546875" style="3" customWidth="1"/>
    <col min="7432" max="7432" width="9.140625" style="3"/>
    <col min="7433" max="7433" width="16.140625" style="3" customWidth="1"/>
    <col min="7434" max="7434" width="11.42578125" style="3" customWidth="1"/>
    <col min="7435" max="7680" width="9.140625" style="3"/>
    <col min="7681" max="7681" width="16.42578125" style="3" customWidth="1"/>
    <col min="7682" max="7682" width="39.7109375" style="3" customWidth="1"/>
    <col min="7683" max="7683" width="15" style="3" customWidth="1"/>
    <col min="7684" max="7684" width="13.140625" style="3" customWidth="1"/>
    <col min="7685" max="7685" width="13.28515625" style="3" customWidth="1"/>
    <col min="7686" max="7686" width="17.85546875" style="3" customWidth="1"/>
    <col min="7687" max="7687" width="11.85546875" style="3" customWidth="1"/>
    <col min="7688" max="7688" width="9.140625" style="3"/>
    <col min="7689" max="7689" width="16.140625" style="3" customWidth="1"/>
    <col min="7690" max="7690" width="11.42578125" style="3" customWidth="1"/>
    <col min="7691" max="7936" width="9.140625" style="3"/>
    <col min="7937" max="7937" width="16.42578125" style="3" customWidth="1"/>
    <col min="7938" max="7938" width="39.7109375" style="3" customWidth="1"/>
    <col min="7939" max="7939" width="15" style="3" customWidth="1"/>
    <col min="7940" max="7940" width="13.140625" style="3" customWidth="1"/>
    <col min="7941" max="7941" width="13.28515625" style="3" customWidth="1"/>
    <col min="7942" max="7942" width="17.85546875" style="3" customWidth="1"/>
    <col min="7943" max="7943" width="11.85546875" style="3" customWidth="1"/>
    <col min="7944" max="7944" width="9.140625" style="3"/>
    <col min="7945" max="7945" width="16.140625" style="3" customWidth="1"/>
    <col min="7946" max="7946" width="11.42578125" style="3" customWidth="1"/>
    <col min="7947" max="8192" width="9.140625" style="3"/>
    <col min="8193" max="8193" width="16.42578125" style="3" customWidth="1"/>
    <col min="8194" max="8194" width="39.7109375" style="3" customWidth="1"/>
    <col min="8195" max="8195" width="15" style="3" customWidth="1"/>
    <col min="8196" max="8196" width="13.140625" style="3" customWidth="1"/>
    <col min="8197" max="8197" width="13.28515625" style="3" customWidth="1"/>
    <col min="8198" max="8198" width="17.85546875" style="3" customWidth="1"/>
    <col min="8199" max="8199" width="11.85546875" style="3" customWidth="1"/>
    <col min="8200" max="8200" width="9.140625" style="3"/>
    <col min="8201" max="8201" width="16.140625" style="3" customWidth="1"/>
    <col min="8202" max="8202" width="11.42578125" style="3" customWidth="1"/>
    <col min="8203" max="8448" width="9.140625" style="3"/>
    <col min="8449" max="8449" width="16.42578125" style="3" customWidth="1"/>
    <col min="8450" max="8450" width="39.7109375" style="3" customWidth="1"/>
    <col min="8451" max="8451" width="15" style="3" customWidth="1"/>
    <col min="8452" max="8452" width="13.140625" style="3" customWidth="1"/>
    <col min="8453" max="8453" width="13.28515625" style="3" customWidth="1"/>
    <col min="8454" max="8454" width="17.85546875" style="3" customWidth="1"/>
    <col min="8455" max="8455" width="11.85546875" style="3" customWidth="1"/>
    <col min="8456" max="8456" width="9.140625" style="3"/>
    <col min="8457" max="8457" width="16.140625" style="3" customWidth="1"/>
    <col min="8458" max="8458" width="11.42578125" style="3" customWidth="1"/>
    <col min="8459" max="8704" width="9.140625" style="3"/>
    <col min="8705" max="8705" width="16.42578125" style="3" customWidth="1"/>
    <col min="8706" max="8706" width="39.7109375" style="3" customWidth="1"/>
    <col min="8707" max="8707" width="15" style="3" customWidth="1"/>
    <col min="8708" max="8708" width="13.140625" style="3" customWidth="1"/>
    <col min="8709" max="8709" width="13.28515625" style="3" customWidth="1"/>
    <col min="8710" max="8710" width="17.85546875" style="3" customWidth="1"/>
    <col min="8711" max="8711" width="11.85546875" style="3" customWidth="1"/>
    <col min="8712" max="8712" width="9.140625" style="3"/>
    <col min="8713" max="8713" width="16.140625" style="3" customWidth="1"/>
    <col min="8714" max="8714" width="11.42578125" style="3" customWidth="1"/>
    <col min="8715" max="8960" width="9.140625" style="3"/>
    <col min="8961" max="8961" width="16.42578125" style="3" customWidth="1"/>
    <col min="8962" max="8962" width="39.7109375" style="3" customWidth="1"/>
    <col min="8963" max="8963" width="15" style="3" customWidth="1"/>
    <col min="8964" max="8964" width="13.140625" style="3" customWidth="1"/>
    <col min="8965" max="8965" width="13.28515625" style="3" customWidth="1"/>
    <col min="8966" max="8966" width="17.85546875" style="3" customWidth="1"/>
    <col min="8967" max="8967" width="11.85546875" style="3" customWidth="1"/>
    <col min="8968" max="8968" width="9.140625" style="3"/>
    <col min="8969" max="8969" width="16.140625" style="3" customWidth="1"/>
    <col min="8970" max="8970" width="11.42578125" style="3" customWidth="1"/>
    <col min="8971" max="9216" width="9.140625" style="3"/>
    <col min="9217" max="9217" width="16.42578125" style="3" customWidth="1"/>
    <col min="9218" max="9218" width="39.7109375" style="3" customWidth="1"/>
    <col min="9219" max="9219" width="15" style="3" customWidth="1"/>
    <col min="9220" max="9220" width="13.140625" style="3" customWidth="1"/>
    <col min="9221" max="9221" width="13.28515625" style="3" customWidth="1"/>
    <col min="9222" max="9222" width="17.85546875" style="3" customWidth="1"/>
    <col min="9223" max="9223" width="11.85546875" style="3" customWidth="1"/>
    <col min="9224" max="9224" width="9.140625" style="3"/>
    <col min="9225" max="9225" width="16.140625" style="3" customWidth="1"/>
    <col min="9226" max="9226" width="11.42578125" style="3" customWidth="1"/>
    <col min="9227" max="9472" width="9.140625" style="3"/>
    <col min="9473" max="9473" width="16.42578125" style="3" customWidth="1"/>
    <col min="9474" max="9474" width="39.7109375" style="3" customWidth="1"/>
    <col min="9475" max="9475" width="15" style="3" customWidth="1"/>
    <col min="9476" max="9476" width="13.140625" style="3" customWidth="1"/>
    <col min="9477" max="9477" width="13.28515625" style="3" customWidth="1"/>
    <col min="9478" max="9478" width="17.85546875" style="3" customWidth="1"/>
    <col min="9479" max="9479" width="11.85546875" style="3" customWidth="1"/>
    <col min="9480" max="9480" width="9.140625" style="3"/>
    <col min="9481" max="9481" width="16.140625" style="3" customWidth="1"/>
    <col min="9482" max="9482" width="11.42578125" style="3" customWidth="1"/>
    <col min="9483" max="9728" width="9.140625" style="3"/>
    <col min="9729" max="9729" width="16.42578125" style="3" customWidth="1"/>
    <col min="9730" max="9730" width="39.7109375" style="3" customWidth="1"/>
    <col min="9731" max="9731" width="15" style="3" customWidth="1"/>
    <col min="9732" max="9732" width="13.140625" style="3" customWidth="1"/>
    <col min="9733" max="9733" width="13.28515625" style="3" customWidth="1"/>
    <col min="9734" max="9734" width="17.85546875" style="3" customWidth="1"/>
    <col min="9735" max="9735" width="11.85546875" style="3" customWidth="1"/>
    <col min="9736" max="9736" width="9.140625" style="3"/>
    <col min="9737" max="9737" width="16.140625" style="3" customWidth="1"/>
    <col min="9738" max="9738" width="11.42578125" style="3" customWidth="1"/>
    <col min="9739" max="9984" width="9.140625" style="3"/>
    <col min="9985" max="9985" width="16.42578125" style="3" customWidth="1"/>
    <col min="9986" max="9986" width="39.7109375" style="3" customWidth="1"/>
    <col min="9987" max="9987" width="15" style="3" customWidth="1"/>
    <col min="9988" max="9988" width="13.140625" style="3" customWidth="1"/>
    <col min="9989" max="9989" width="13.28515625" style="3" customWidth="1"/>
    <col min="9990" max="9990" width="17.85546875" style="3" customWidth="1"/>
    <col min="9991" max="9991" width="11.85546875" style="3" customWidth="1"/>
    <col min="9992" max="9992" width="9.140625" style="3"/>
    <col min="9993" max="9993" width="16.140625" style="3" customWidth="1"/>
    <col min="9994" max="9994" width="11.42578125" style="3" customWidth="1"/>
    <col min="9995" max="10240" width="9.140625" style="3"/>
    <col min="10241" max="10241" width="16.42578125" style="3" customWidth="1"/>
    <col min="10242" max="10242" width="39.7109375" style="3" customWidth="1"/>
    <col min="10243" max="10243" width="15" style="3" customWidth="1"/>
    <col min="10244" max="10244" width="13.140625" style="3" customWidth="1"/>
    <col min="10245" max="10245" width="13.28515625" style="3" customWidth="1"/>
    <col min="10246" max="10246" width="17.85546875" style="3" customWidth="1"/>
    <col min="10247" max="10247" width="11.85546875" style="3" customWidth="1"/>
    <col min="10248" max="10248" width="9.140625" style="3"/>
    <col min="10249" max="10249" width="16.140625" style="3" customWidth="1"/>
    <col min="10250" max="10250" width="11.42578125" style="3" customWidth="1"/>
    <col min="10251" max="10496" width="9.140625" style="3"/>
    <col min="10497" max="10497" width="16.42578125" style="3" customWidth="1"/>
    <col min="10498" max="10498" width="39.7109375" style="3" customWidth="1"/>
    <col min="10499" max="10499" width="15" style="3" customWidth="1"/>
    <col min="10500" max="10500" width="13.140625" style="3" customWidth="1"/>
    <col min="10501" max="10501" width="13.28515625" style="3" customWidth="1"/>
    <col min="10502" max="10502" width="17.85546875" style="3" customWidth="1"/>
    <col min="10503" max="10503" width="11.85546875" style="3" customWidth="1"/>
    <col min="10504" max="10504" width="9.140625" style="3"/>
    <col min="10505" max="10505" width="16.140625" style="3" customWidth="1"/>
    <col min="10506" max="10506" width="11.42578125" style="3" customWidth="1"/>
    <col min="10507" max="10752" width="9.140625" style="3"/>
    <col min="10753" max="10753" width="16.42578125" style="3" customWidth="1"/>
    <col min="10754" max="10754" width="39.7109375" style="3" customWidth="1"/>
    <col min="10755" max="10755" width="15" style="3" customWidth="1"/>
    <col min="10756" max="10756" width="13.140625" style="3" customWidth="1"/>
    <col min="10757" max="10757" width="13.28515625" style="3" customWidth="1"/>
    <col min="10758" max="10758" width="17.85546875" style="3" customWidth="1"/>
    <col min="10759" max="10759" width="11.85546875" style="3" customWidth="1"/>
    <col min="10760" max="10760" width="9.140625" style="3"/>
    <col min="10761" max="10761" width="16.140625" style="3" customWidth="1"/>
    <col min="10762" max="10762" width="11.42578125" style="3" customWidth="1"/>
    <col min="10763" max="11008" width="9.140625" style="3"/>
    <col min="11009" max="11009" width="16.42578125" style="3" customWidth="1"/>
    <col min="11010" max="11010" width="39.7109375" style="3" customWidth="1"/>
    <col min="11011" max="11011" width="15" style="3" customWidth="1"/>
    <col min="11012" max="11012" width="13.140625" style="3" customWidth="1"/>
    <col min="11013" max="11013" width="13.28515625" style="3" customWidth="1"/>
    <col min="11014" max="11014" width="17.85546875" style="3" customWidth="1"/>
    <col min="11015" max="11015" width="11.85546875" style="3" customWidth="1"/>
    <col min="11016" max="11016" width="9.140625" style="3"/>
    <col min="11017" max="11017" width="16.140625" style="3" customWidth="1"/>
    <col min="11018" max="11018" width="11.42578125" style="3" customWidth="1"/>
    <col min="11019" max="11264" width="9.140625" style="3"/>
    <col min="11265" max="11265" width="16.42578125" style="3" customWidth="1"/>
    <col min="11266" max="11266" width="39.7109375" style="3" customWidth="1"/>
    <col min="11267" max="11267" width="15" style="3" customWidth="1"/>
    <col min="11268" max="11268" width="13.140625" style="3" customWidth="1"/>
    <col min="11269" max="11269" width="13.28515625" style="3" customWidth="1"/>
    <col min="11270" max="11270" width="17.85546875" style="3" customWidth="1"/>
    <col min="11271" max="11271" width="11.85546875" style="3" customWidth="1"/>
    <col min="11272" max="11272" width="9.140625" style="3"/>
    <col min="11273" max="11273" width="16.140625" style="3" customWidth="1"/>
    <col min="11274" max="11274" width="11.42578125" style="3" customWidth="1"/>
    <col min="11275" max="11520" width="9.140625" style="3"/>
    <col min="11521" max="11521" width="16.42578125" style="3" customWidth="1"/>
    <col min="11522" max="11522" width="39.7109375" style="3" customWidth="1"/>
    <col min="11523" max="11523" width="15" style="3" customWidth="1"/>
    <col min="11524" max="11524" width="13.140625" style="3" customWidth="1"/>
    <col min="11525" max="11525" width="13.28515625" style="3" customWidth="1"/>
    <col min="11526" max="11526" width="17.85546875" style="3" customWidth="1"/>
    <col min="11527" max="11527" width="11.85546875" style="3" customWidth="1"/>
    <col min="11528" max="11528" width="9.140625" style="3"/>
    <col min="11529" max="11529" width="16.140625" style="3" customWidth="1"/>
    <col min="11530" max="11530" width="11.42578125" style="3" customWidth="1"/>
    <col min="11531" max="11776" width="9.140625" style="3"/>
    <col min="11777" max="11777" width="16.42578125" style="3" customWidth="1"/>
    <col min="11778" max="11778" width="39.7109375" style="3" customWidth="1"/>
    <col min="11779" max="11779" width="15" style="3" customWidth="1"/>
    <col min="11780" max="11780" width="13.140625" style="3" customWidth="1"/>
    <col min="11781" max="11781" width="13.28515625" style="3" customWidth="1"/>
    <col min="11782" max="11782" width="17.85546875" style="3" customWidth="1"/>
    <col min="11783" max="11783" width="11.85546875" style="3" customWidth="1"/>
    <col min="11784" max="11784" width="9.140625" style="3"/>
    <col min="11785" max="11785" width="16.140625" style="3" customWidth="1"/>
    <col min="11786" max="11786" width="11.42578125" style="3" customWidth="1"/>
    <col min="11787" max="12032" width="9.140625" style="3"/>
    <col min="12033" max="12033" width="16.42578125" style="3" customWidth="1"/>
    <col min="12034" max="12034" width="39.7109375" style="3" customWidth="1"/>
    <col min="12035" max="12035" width="15" style="3" customWidth="1"/>
    <col min="12036" max="12036" width="13.140625" style="3" customWidth="1"/>
    <col min="12037" max="12037" width="13.28515625" style="3" customWidth="1"/>
    <col min="12038" max="12038" width="17.85546875" style="3" customWidth="1"/>
    <col min="12039" max="12039" width="11.85546875" style="3" customWidth="1"/>
    <col min="12040" max="12040" width="9.140625" style="3"/>
    <col min="12041" max="12041" width="16.140625" style="3" customWidth="1"/>
    <col min="12042" max="12042" width="11.42578125" style="3" customWidth="1"/>
    <col min="12043" max="12288" width="9.140625" style="3"/>
    <col min="12289" max="12289" width="16.42578125" style="3" customWidth="1"/>
    <col min="12290" max="12290" width="39.7109375" style="3" customWidth="1"/>
    <col min="12291" max="12291" width="15" style="3" customWidth="1"/>
    <col min="12292" max="12292" width="13.140625" style="3" customWidth="1"/>
    <col min="12293" max="12293" width="13.28515625" style="3" customWidth="1"/>
    <col min="12294" max="12294" width="17.85546875" style="3" customWidth="1"/>
    <col min="12295" max="12295" width="11.85546875" style="3" customWidth="1"/>
    <col min="12296" max="12296" width="9.140625" style="3"/>
    <col min="12297" max="12297" width="16.140625" style="3" customWidth="1"/>
    <col min="12298" max="12298" width="11.42578125" style="3" customWidth="1"/>
    <col min="12299" max="12544" width="9.140625" style="3"/>
    <col min="12545" max="12545" width="16.42578125" style="3" customWidth="1"/>
    <col min="12546" max="12546" width="39.7109375" style="3" customWidth="1"/>
    <col min="12547" max="12547" width="15" style="3" customWidth="1"/>
    <col min="12548" max="12548" width="13.140625" style="3" customWidth="1"/>
    <col min="12549" max="12549" width="13.28515625" style="3" customWidth="1"/>
    <col min="12550" max="12550" width="17.85546875" style="3" customWidth="1"/>
    <col min="12551" max="12551" width="11.85546875" style="3" customWidth="1"/>
    <col min="12552" max="12552" width="9.140625" style="3"/>
    <col min="12553" max="12553" width="16.140625" style="3" customWidth="1"/>
    <col min="12554" max="12554" width="11.42578125" style="3" customWidth="1"/>
    <col min="12555" max="12800" width="9.140625" style="3"/>
    <col min="12801" max="12801" width="16.42578125" style="3" customWidth="1"/>
    <col min="12802" max="12802" width="39.7109375" style="3" customWidth="1"/>
    <col min="12803" max="12803" width="15" style="3" customWidth="1"/>
    <col min="12804" max="12804" width="13.140625" style="3" customWidth="1"/>
    <col min="12805" max="12805" width="13.28515625" style="3" customWidth="1"/>
    <col min="12806" max="12806" width="17.85546875" style="3" customWidth="1"/>
    <col min="12807" max="12807" width="11.85546875" style="3" customWidth="1"/>
    <col min="12808" max="12808" width="9.140625" style="3"/>
    <col min="12809" max="12809" width="16.140625" style="3" customWidth="1"/>
    <col min="12810" max="12810" width="11.42578125" style="3" customWidth="1"/>
    <col min="12811" max="13056" width="9.140625" style="3"/>
    <col min="13057" max="13057" width="16.42578125" style="3" customWidth="1"/>
    <col min="13058" max="13058" width="39.7109375" style="3" customWidth="1"/>
    <col min="13059" max="13059" width="15" style="3" customWidth="1"/>
    <col min="13060" max="13060" width="13.140625" style="3" customWidth="1"/>
    <col min="13061" max="13061" width="13.28515625" style="3" customWidth="1"/>
    <col min="13062" max="13062" width="17.85546875" style="3" customWidth="1"/>
    <col min="13063" max="13063" width="11.85546875" style="3" customWidth="1"/>
    <col min="13064" max="13064" width="9.140625" style="3"/>
    <col min="13065" max="13065" width="16.140625" style="3" customWidth="1"/>
    <col min="13066" max="13066" width="11.42578125" style="3" customWidth="1"/>
    <col min="13067" max="13312" width="9.140625" style="3"/>
    <col min="13313" max="13313" width="16.42578125" style="3" customWidth="1"/>
    <col min="13314" max="13314" width="39.7109375" style="3" customWidth="1"/>
    <col min="13315" max="13315" width="15" style="3" customWidth="1"/>
    <col min="13316" max="13316" width="13.140625" style="3" customWidth="1"/>
    <col min="13317" max="13317" width="13.28515625" style="3" customWidth="1"/>
    <col min="13318" max="13318" width="17.85546875" style="3" customWidth="1"/>
    <col min="13319" max="13319" width="11.85546875" style="3" customWidth="1"/>
    <col min="13320" max="13320" width="9.140625" style="3"/>
    <col min="13321" max="13321" width="16.140625" style="3" customWidth="1"/>
    <col min="13322" max="13322" width="11.42578125" style="3" customWidth="1"/>
    <col min="13323" max="13568" width="9.140625" style="3"/>
    <col min="13569" max="13569" width="16.42578125" style="3" customWidth="1"/>
    <col min="13570" max="13570" width="39.7109375" style="3" customWidth="1"/>
    <col min="13571" max="13571" width="15" style="3" customWidth="1"/>
    <col min="13572" max="13572" width="13.140625" style="3" customWidth="1"/>
    <col min="13573" max="13573" width="13.28515625" style="3" customWidth="1"/>
    <col min="13574" max="13574" width="17.85546875" style="3" customWidth="1"/>
    <col min="13575" max="13575" width="11.85546875" style="3" customWidth="1"/>
    <col min="13576" max="13576" width="9.140625" style="3"/>
    <col min="13577" max="13577" width="16.140625" style="3" customWidth="1"/>
    <col min="13578" max="13578" width="11.42578125" style="3" customWidth="1"/>
    <col min="13579" max="13824" width="9.140625" style="3"/>
    <col min="13825" max="13825" width="16.42578125" style="3" customWidth="1"/>
    <col min="13826" max="13826" width="39.7109375" style="3" customWidth="1"/>
    <col min="13827" max="13827" width="15" style="3" customWidth="1"/>
    <col min="13828" max="13828" width="13.140625" style="3" customWidth="1"/>
    <col min="13829" max="13829" width="13.28515625" style="3" customWidth="1"/>
    <col min="13830" max="13830" width="17.85546875" style="3" customWidth="1"/>
    <col min="13831" max="13831" width="11.85546875" style="3" customWidth="1"/>
    <col min="13832" max="13832" width="9.140625" style="3"/>
    <col min="13833" max="13833" width="16.140625" style="3" customWidth="1"/>
    <col min="13834" max="13834" width="11.42578125" style="3" customWidth="1"/>
    <col min="13835" max="14080" width="9.140625" style="3"/>
    <col min="14081" max="14081" width="16.42578125" style="3" customWidth="1"/>
    <col min="14082" max="14082" width="39.7109375" style="3" customWidth="1"/>
    <col min="14083" max="14083" width="15" style="3" customWidth="1"/>
    <col min="14084" max="14084" width="13.140625" style="3" customWidth="1"/>
    <col min="14085" max="14085" width="13.28515625" style="3" customWidth="1"/>
    <col min="14086" max="14086" width="17.85546875" style="3" customWidth="1"/>
    <col min="14087" max="14087" width="11.85546875" style="3" customWidth="1"/>
    <col min="14088" max="14088" width="9.140625" style="3"/>
    <col min="14089" max="14089" width="16.140625" style="3" customWidth="1"/>
    <col min="14090" max="14090" width="11.42578125" style="3" customWidth="1"/>
    <col min="14091" max="14336" width="9.140625" style="3"/>
    <col min="14337" max="14337" width="16.42578125" style="3" customWidth="1"/>
    <col min="14338" max="14338" width="39.7109375" style="3" customWidth="1"/>
    <col min="14339" max="14339" width="15" style="3" customWidth="1"/>
    <col min="14340" max="14340" width="13.140625" style="3" customWidth="1"/>
    <col min="14341" max="14341" width="13.28515625" style="3" customWidth="1"/>
    <col min="14342" max="14342" width="17.85546875" style="3" customWidth="1"/>
    <col min="14343" max="14343" width="11.85546875" style="3" customWidth="1"/>
    <col min="14344" max="14344" width="9.140625" style="3"/>
    <col min="14345" max="14345" width="16.140625" style="3" customWidth="1"/>
    <col min="14346" max="14346" width="11.42578125" style="3" customWidth="1"/>
    <col min="14347" max="14592" width="9.140625" style="3"/>
    <col min="14593" max="14593" width="16.42578125" style="3" customWidth="1"/>
    <col min="14594" max="14594" width="39.7109375" style="3" customWidth="1"/>
    <col min="14595" max="14595" width="15" style="3" customWidth="1"/>
    <col min="14596" max="14596" width="13.140625" style="3" customWidth="1"/>
    <col min="14597" max="14597" width="13.28515625" style="3" customWidth="1"/>
    <col min="14598" max="14598" width="17.85546875" style="3" customWidth="1"/>
    <col min="14599" max="14599" width="11.85546875" style="3" customWidth="1"/>
    <col min="14600" max="14600" width="9.140625" style="3"/>
    <col min="14601" max="14601" width="16.140625" style="3" customWidth="1"/>
    <col min="14602" max="14602" width="11.42578125" style="3" customWidth="1"/>
    <col min="14603" max="14848" width="9.140625" style="3"/>
    <col min="14849" max="14849" width="16.42578125" style="3" customWidth="1"/>
    <col min="14850" max="14850" width="39.7109375" style="3" customWidth="1"/>
    <col min="14851" max="14851" width="15" style="3" customWidth="1"/>
    <col min="14852" max="14852" width="13.140625" style="3" customWidth="1"/>
    <col min="14853" max="14853" width="13.28515625" style="3" customWidth="1"/>
    <col min="14854" max="14854" width="17.85546875" style="3" customWidth="1"/>
    <col min="14855" max="14855" width="11.85546875" style="3" customWidth="1"/>
    <col min="14856" max="14856" width="9.140625" style="3"/>
    <col min="14857" max="14857" width="16.140625" style="3" customWidth="1"/>
    <col min="14858" max="14858" width="11.42578125" style="3" customWidth="1"/>
    <col min="14859" max="15104" width="9.140625" style="3"/>
    <col min="15105" max="15105" width="16.42578125" style="3" customWidth="1"/>
    <col min="15106" max="15106" width="39.7109375" style="3" customWidth="1"/>
    <col min="15107" max="15107" width="15" style="3" customWidth="1"/>
    <col min="15108" max="15108" width="13.140625" style="3" customWidth="1"/>
    <col min="15109" max="15109" width="13.28515625" style="3" customWidth="1"/>
    <col min="15110" max="15110" width="17.85546875" style="3" customWidth="1"/>
    <col min="15111" max="15111" width="11.85546875" style="3" customWidth="1"/>
    <col min="15112" max="15112" width="9.140625" style="3"/>
    <col min="15113" max="15113" width="16.140625" style="3" customWidth="1"/>
    <col min="15114" max="15114" width="11.42578125" style="3" customWidth="1"/>
    <col min="15115" max="15360" width="9.140625" style="3"/>
    <col min="15361" max="15361" width="16.42578125" style="3" customWidth="1"/>
    <col min="15362" max="15362" width="39.7109375" style="3" customWidth="1"/>
    <col min="15363" max="15363" width="15" style="3" customWidth="1"/>
    <col min="15364" max="15364" width="13.140625" style="3" customWidth="1"/>
    <col min="15365" max="15365" width="13.28515625" style="3" customWidth="1"/>
    <col min="15366" max="15366" width="17.85546875" style="3" customWidth="1"/>
    <col min="15367" max="15367" width="11.85546875" style="3" customWidth="1"/>
    <col min="15368" max="15368" width="9.140625" style="3"/>
    <col min="15369" max="15369" width="16.140625" style="3" customWidth="1"/>
    <col min="15370" max="15370" width="11.42578125" style="3" customWidth="1"/>
    <col min="15371" max="15616" width="9.140625" style="3"/>
    <col min="15617" max="15617" width="16.42578125" style="3" customWidth="1"/>
    <col min="15618" max="15618" width="39.7109375" style="3" customWidth="1"/>
    <col min="15619" max="15619" width="15" style="3" customWidth="1"/>
    <col min="15620" max="15620" width="13.140625" style="3" customWidth="1"/>
    <col min="15621" max="15621" width="13.28515625" style="3" customWidth="1"/>
    <col min="15622" max="15622" width="17.85546875" style="3" customWidth="1"/>
    <col min="15623" max="15623" width="11.85546875" style="3" customWidth="1"/>
    <col min="15624" max="15624" width="9.140625" style="3"/>
    <col min="15625" max="15625" width="16.140625" style="3" customWidth="1"/>
    <col min="15626" max="15626" width="11.42578125" style="3" customWidth="1"/>
    <col min="15627" max="15872" width="9.140625" style="3"/>
    <col min="15873" max="15873" width="16.42578125" style="3" customWidth="1"/>
    <col min="15874" max="15874" width="39.7109375" style="3" customWidth="1"/>
    <col min="15875" max="15875" width="15" style="3" customWidth="1"/>
    <col min="15876" max="15876" width="13.140625" style="3" customWidth="1"/>
    <col min="15877" max="15877" width="13.28515625" style="3" customWidth="1"/>
    <col min="15878" max="15878" width="17.85546875" style="3" customWidth="1"/>
    <col min="15879" max="15879" width="11.85546875" style="3" customWidth="1"/>
    <col min="15880" max="15880" width="9.140625" style="3"/>
    <col min="15881" max="15881" width="16.140625" style="3" customWidth="1"/>
    <col min="15882" max="15882" width="11.42578125" style="3" customWidth="1"/>
    <col min="15883" max="16128" width="9.140625" style="3"/>
    <col min="16129" max="16129" width="16.42578125" style="3" customWidth="1"/>
    <col min="16130" max="16130" width="39.7109375" style="3" customWidth="1"/>
    <col min="16131" max="16131" width="15" style="3" customWidth="1"/>
    <col min="16132" max="16132" width="13.140625" style="3" customWidth="1"/>
    <col min="16133" max="16133" width="13.28515625" style="3" customWidth="1"/>
    <col min="16134" max="16134" width="17.85546875" style="3" customWidth="1"/>
    <col min="16135" max="16135" width="11.85546875" style="3" customWidth="1"/>
    <col min="16136" max="16136" width="9.140625" style="3"/>
    <col min="16137" max="16137" width="16.140625" style="3" customWidth="1"/>
    <col min="16138" max="16138" width="11.42578125" style="3" customWidth="1"/>
    <col min="16139" max="16384" width="9.140625" style="3"/>
  </cols>
  <sheetData>
    <row r="1" spans="1:11" ht="53.25" customHeight="1" x14ac:dyDescent="0.25">
      <c r="A1" s="125" t="s">
        <v>0</v>
      </c>
      <c r="B1" s="126"/>
      <c r="C1" s="126"/>
    </row>
    <row r="2" spans="1:11" ht="15.75" x14ac:dyDescent="0.25">
      <c r="C2" s="4"/>
    </row>
    <row r="3" spans="1:11" ht="15.75" x14ac:dyDescent="0.25">
      <c r="C3" s="5" t="s">
        <v>1</v>
      </c>
    </row>
    <row r="4" spans="1:11" ht="15.75" x14ac:dyDescent="0.25">
      <c r="C4" s="13" t="s">
        <v>2</v>
      </c>
    </row>
    <row r="5" spans="1:11" x14ac:dyDescent="0.25">
      <c r="C5" s="7" t="s">
        <v>3</v>
      </c>
    </row>
    <row r="6" spans="1:11" x14ac:dyDescent="0.25">
      <c r="C6" s="8"/>
    </row>
    <row r="7" spans="1:11" x14ac:dyDescent="0.25">
      <c r="C7" s="9" t="s">
        <v>4</v>
      </c>
    </row>
    <row r="8" spans="1:11" ht="13.9" customHeight="1" x14ac:dyDescent="0.25">
      <c r="A8" s="127" t="s">
        <v>5</v>
      </c>
      <c r="B8" s="127"/>
      <c r="C8" s="127"/>
    </row>
    <row r="9" spans="1:11" ht="15.75" x14ac:dyDescent="0.25">
      <c r="A9" s="10"/>
      <c r="B9" s="10"/>
      <c r="C9" s="10"/>
    </row>
    <row r="10" spans="1:11" x14ac:dyDescent="0.25">
      <c r="A10" s="99" t="s">
        <v>6</v>
      </c>
      <c r="B10" s="96" t="s">
        <v>7</v>
      </c>
    </row>
    <row r="11" spans="1:11" ht="33.75" customHeight="1" x14ac:dyDescent="0.25">
      <c r="A11" s="100" t="s">
        <v>8</v>
      </c>
      <c r="B11" s="128" t="s">
        <v>9</v>
      </c>
      <c r="C11" s="128"/>
    </row>
    <row r="12" spans="1:11" x14ac:dyDescent="0.25">
      <c r="A12" s="99" t="s">
        <v>10</v>
      </c>
      <c r="B12" s="97" t="s">
        <v>11</v>
      </c>
    </row>
    <row r="13" spans="1:11" ht="15.75" x14ac:dyDescent="0.25">
      <c r="A13" s="99"/>
      <c r="B13" s="10"/>
      <c r="C13" s="10"/>
      <c r="D13"/>
      <c r="E13"/>
      <c r="F13"/>
      <c r="G13"/>
      <c r="H13"/>
      <c r="I13"/>
      <c r="J13"/>
      <c r="K13"/>
    </row>
    <row r="14" spans="1:11" ht="75" x14ac:dyDescent="0.25">
      <c r="A14" s="98" t="s">
        <v>12</v>
      </c>
      <c r="B14" s="98" t="s">
        <v>13</v>
      </c>
      <c r="C14" s="98" t="s">
        <v>14</v>
      </c>
      <c r="E14"/>
      <c r="F14"/>
      <c r="G14"/>
      <c r="H14"/>
      <c r="I14"/>
      <c r="J14"/>
      <c r="K14"/>
    </row>
    <row r="15" spans="1:11" ht="15.75" x14ac:dyDescent="0.25">
      <c r="A15" s="63">
        <v>1</v>
      </c>
      <c r="B15" s="63">
        <v>2</v>
      </c>
      <c r="C15" s="63">
        <v>3</v>
      </c>
      <c r="D15"/>
      <c r="E15"/>
      <c r="F15"/>
      <c r="G15"/>
      <c r="H15"/>
      <c r="I15"/>
      <c r="J15"/>
      <c r="K15"/>
    </row>
    <row r="16" spans="1:11" ht="15.75" x14ac:dyDescent="0.25">
      <c r="A16" s="64"/>
      <c r="B16" s="63" t="s">
        <v>15</v>
      </c>
      <c r="C16" s="63" t="s">
        <v>16</v>
      </c>
      <c r="D16"/>
      <c r="E16"/>
      <c r="F16"/>
      <c r="G16"/>
      <c r="H16"/>
      <c r="I16"/>
      <c r="J16"/>
      <c r="K16"/>
    </row>
    <row r="17" spans="1:11" ht="15.75" x14ac:dyDescent="0.25">
      <c r="A17" s="63">
        <v>1100</v>
      </c>
      <c r="B17" s="65" t="s">
        <v>17</v>
      </c>
      <c r="C17" s="71">
        <v>348.4</v>
      </c>
      <c r="D17" s="113"/>
      <c r="E17"/>
      <c r="F17"/>
      <c r="G17"/>
      <c r="H17"/>
      <c r="I17"/>
      <c r="J17"/>
      <c r="K17"/>
    </row>
    <row r="18" spans="1:11" ht="31.5" x14ac:dyDescent="0.25">
      <c r="A18" s="63">
        <v>1200</v>
      </c>
      <c r="B18" s="66" t="s">
        <v>18</v>
      </c>
      <c r="C18" s="71">
        <v>83.93</v>
      </c>
      <c r="D18" s="113"/>
      <c r="E18"/>
      <c r="F18"/>
      <c r="G18"/>
      <c r="H18"/>
      <c r="I18"/>
      <c r="J18"/>
      <c r="K18"/>
    </row>
    <row r="19" spans="1:11" ht="15.75" x14ac:dyDescent="0.25">
      <c r="A19" s="63">
        <v>2341</v>
      </c>
      <c r="B19" s="64" t="s">
        <v>19</v>
      </c>
      <c r="C19" s="71">
        <v>20.89</v>
      </c>
      <c r="D19" s="113"/>
      <c r="E19"/>
      <c r="F19"/>
      <c r="G19"/>
      <c r="H19"/>
      <c r="I19"/>
      <c r="J19"/>
      <c r="K19"/>
    </row>
    <row r="20" spans="1:11" ht="13.9" customHeight="1" x14ac:dyDescent="0.25">
      <c r="A20" s="63">
        <v>2361</v>
      </c>
      <c r="B20" s="64" t="s">
        <v>20</v>
      </c>
      <c r="C20" s="71">
        <v>3.5</v>
      </c>
      <c r="D20" s="113"/>
      <c r="E20"/>
      <c r="F20"/>
      <c r="G20"/>
      <c r="H20"/>
      <c r="I20"/>
      <c r="J20"/>
      <c r="K20"/>
    </row>
    <row r="21" spans="1:11" ht="13.9" customHeight="1" x14ac:dyDescent="0.25">
      <c r="A21" s="63">
        <v>2363</v>
      </c>
      <c r="B21" s="64" t="s">
        <v>21</v>
      </c>
      <c r="C21" s="71">
        <v>117</v>
      </c>
      <c r="D21" s="113"/>
      <c r="E21"/>
      <c r="F21"/>
      <c r="G21"/>
      <c r="H21"/>
      <c r="I21"/>
      <c r="J21"/>
      <c r="K21"/>
    </row>
    <row r="22" spans="1:11" ht="31.5" x14ac:dyDescent="0.25">
      <c r="A22" s="63">
        <v>2369</v>
      </c>
      <c r="B22" s="67" t="s">
        <v>22</v>
      </c>
      <c r="C22" s="71">
        <v>24</v>
      </c>
      <c r="D22"/>
      <c r="E22"/>
      <c r="F22"/>
      <c r="G22"/>
      <c r="H22"/>
      <c r="I22"/>
      <c r="J22"/>
      <c r="K22"/>
    </row>
    <row r="23" spans="1:11" ht="15.75" x14ac:dyDescent="0.25">
      <c r="A23" s="63"/>
      <c r="B23" s="68" t="s">
        <v>23</v>
      </c>
      <c r="C23" s="72">
        <f>SUM(C17:C22)</f>
        <v>597.72</v>
      </c>
      <c r="D23"/>
      <c r="E23"/>
      <c r="F23"/>
      <c r="G23"/>
      <c r="H23"/>
      <c r="I23"/>
      <c r="J23"/>
      <c r="K23"/>
    </row>
    <row r="24" spans="1:11" ht="15.75" x14ac:dyDescent="0.25">
      <c r="A24" s="63"/>
      <c r="B24" s="68" t="s">
        <v>24</v>
      </c>
      <c r="C24" s="72" t="s">
        <v>16</v>
      </c>
      <c r="D24"/>
      <c r="E24"/>
      <c r="F24"/>
      <c r="G24"/>
      <c r="H24"/>
      <c r="I24"/>
      <c r="J24"/>
      <c r="K24"/>
    </row>
    <row r="25" spans="1:11" ht="15.75" x14ac:dyDescent="0.25">
      <c r="A25" s="63">
        <v>1100</v>
      </c>
      <c r="B25" s="65" t="s">
        <v>17</v>
      </c>
      <c r="C25" s="71">
        <v>33.6</v>
      </c>
      <c r="D25"/>
      <c r="E25"/>
      <c r="F25"/>
      <c r="G25"/>
      <c r="H25"/>
      <c r="I25"/>
      <c r="J25"/>
      <c r="K25"/>
    </row>
    <row r="26" spans="1:11" ht="31.5" x14ac:dyDescent="0.25">
      <c r="A26" s="63">
        <v>1200</v>
      </c>
      <c r="B26" s="66" t="s">
        <v>18</v>
      </c>
      <c r="C26" s="71">
        <v>8.09</v>
      </c>
      <c r="D26"/>
      <c r="E26"/>
      <c r="F26"/>
      <c r="G26"/>
      <c r="H26"/>
      <c r="I26"/>
      <c r="J26"/>
      <c r="K26"/>
    </row>
    <row r="27" spans="1:11" ht="15.75" x14ac:dyDescent="0.25">
      <c r="A27" s="63">
        <v>2210</v>
      </c>
      <c r="B27" s="64" t="s">
        <v>25</v>
      </c>
      <c r="C27" s="71">
        <v>0.4</v>
      </c>
      <c r="D27"/>
      <c r="E27"/>
      <c r="F27"/>
      <c r="G27"/>
      <c r="H27"/>
      <c r="I27"/>
      <c r="J27"/>
      <c r="K27"/>
    </row>
    <row r="28" spans="1:11" ht="15.75" x14ac:dyDescent="0.25">
      <c r="A28" s="63">
        <v>2220</v>
      </c>
      <c r="B28" s="64" t="s">
        <v>56</v>
      </c>
      <c r="C28" s="71">
        <v>17.55</v>
      </c>
      <c r="D28"/>
      <c r="E28"/>
      <c r="F28"/>
      <c r="G28"/>
      <c r="H28"/>
      <c r="I28"/>
      <c r="J28"/>
      <c r="K28"/>
    </row>
    <row r="29" spans="1:11" ht="15.75" x14ac:dyDescent="0.25">
      <c r="A29" s="63">
        <v>2240</v>
      </c>
      <c r="B29" s="64" t="s">
        <v>26</v>
      </c>
      <c r="C29" s="71">
        <v>59.74</v>
      </c>
      <c r="D29"/>
      <c r="E29"/>
      <c r="F29"/>
      <c r="G29"/>
      <c r="H29"/>
      <c r="I29"/>
      <c r="J29"/>
      <c r="K29"/>
    </row>
    <row r="30" spans="1:11" ht="15.75" x14ac:dyDescent="0.25">
      <c r="A30" s="63">
        <v>2312</v>
      </c>
      <c r="B30" s="64" t="s">
        <v>27</v>
      </c>
      <c r="C30" s="71">
        <v>0.51</v>
      </c>
      <c r="D30"/>
      <c r="E30"/>
      <c r="F30"/>
      <c r="G30"/>
      <c r="H30"/>
      <c r="I30"/>
      <c r="J30"/>
      <c r="K30"/>
    </row>
    <row r="31" spans="1:11" ht="15.75" x14ac:dyDescent="0.25">
      <c r="A31" s="63">
        <v>2321</v>
      </c>
      <c r="B31" s="64" t="s">
        <v>28</v>
      </c>
      <c r="C31" s="71">
        <v>80.56</v>
      </c>
      <c r="D31"/>
      <c r="E31"/>
      <c r="F31"/>
      <c r="G31"/>
      <c r="H31"/>
      <c r="I31"/>
      <c r="J31"/>
      <c r="K31"/>
    </row>
    <row r="32" spans="1:11" ht="15.75" x14ac:dyDescent="0.25">
      <c r="A32" s="63">
        <v>2322</v>
      </c>
      <c r="B32" s="64" t="s">
        <v>29</v>
      </c>
      <c r="C32" s="71">
        <v>3.15</v>
      </c>
      <c r="D32"/>
      <c r="E32"/>
      <c r="F32"/>
      <c r="G32"/>
      <c r="H32"/>
      <c r="I32"/>
      <c r="J32"/>
      <c r="K32"/>
    </row>
    <row r="33" spans="1:11" ht="14.25" customHeight="1" x14ac:dyDescent="0.25">
      <c r="A33" s="63">
        <v>2500</v>
      </c>
      <c r="B33" s="64" t="s">
        <v>30</v>
      </c>
      <c r="C33" s="71">
        <v>2.68</v>
      </c>
      <c r="D33"/>
      <c r="E33"/>
      <c r="F33"/>
      <c r="G33"/>
      <c r="H33"/>
      <c r="I33"/>
      <c r="J33"/>
      <c r="K33"/>
    </row>
    <row r="34" spans="1:11" ht="13.9" customHeight="1" x14ac:dyDescent="0.25">
      <c r="A34" s="63">
        <v>2350</v>
      </c>
      <c r="B34" s="64" t="s">
        <v>31</v>
      </c>
      <c r="C34" s="71">
        <v>35.19</v>
      </c>
      <c r="D34"/>
      <c r="E34"/>
      <c r="F34"/>
      <c r="G34"/>
      <c r="H34"/>
      <c r="I34"/>
      <c r="J34"/>
      <c r="K34"/>
    </row>
    <row r="35" spans="1:11" ht="13.9" customHeight="1" x14ac:dyDescent="0.25">
      <c r="A35" s="63">
        <v>5200</v>
      </c>
      <c r="B35" s="64" t="s">
        <v>32</v>
      </c>
      <c r="C35" s="71">
        <v>75.81</v>
      </c>
      <c r="D35"/>
      <c r="E35"/>
      <c r="F35"/>
      <c r="G35"/>
      <c r="H35"/>
      <c r="I35"/>
      <c r="J35"/>
      <c r="K35"/>
    </row>
    <row r="36" spans="1:11" ht="15.75" x14ac:dyDescent="0.25">
      <c r="A36" s="64"/>
      <c r="B36" s="68" t="s">
        <v>33</v>
      </c>
      <c r="C36" s="72">
        <f>SUM(C25:C35)</f>
        <v>317.27999999999997</v>
      </c>
      <c r="D36"/>
      <c r="E36"/>
      <c r="F36"/>
      <c r="G36"/>
      <c r="H36"/>
      <c r="I36"/>
      <c r="J36"/>
      <c r="K36"/>
    </row>
    <row r="37" spans="1:11" ht="15.75" x14ac:dyDescent="0.25">
      <c r="A37" s="64"/>
      <c r="B37" s="68" t="s">
        <v>34</v>
      </c>
      <c r="C37" s="72">
        <f>C36+C23</f>
        <v>915</v>
      </c>
      <c r="D37"/>
      <c r="E37"/>
      <c r="F37"/>
      <c r="G37"/>
      <c r="H37"/>
      <c r="I37"/>
      <c r="J37"/>
      <c r="K37"/>
    </row>
    <row r="38" spans="1:11" ht="9.75" customHeight="1" x14ac:dyDescent="0.25">
      <c r="A38" s="61"/>
      <c r="B38" s="61"/>
      <c r="C38"/>
      <c r="D38"/>
      <c r="E38"/>
      <c r="F38"/>
      <c r="G38"/>
      <c r="H38"/>
      <c r="I38"/>
      <c r="J38"/>
      <c r="K38"/>
    </row>
    <row r="39" spans="1:11" ht="15.75" x14ac:dyDescent="0.25">
      <c r="A39" s="129" t="s">
        <v>35</v>
      </c>
      <c r="B39" s="129"/>
      <c r="C39" s="69">
        <v>30</v>
      </c>
      <c r="D39"/>
      <c r="E39"/>
      <c r="F39"/>
      <c r="G39"/>
      <c r="H39"/>
      <c r="I39"/>
      <c r="J39"/>
      <c r="K39"/>
    </row>
    <row r="40" spans="1:11" ht="30" customHeight="1" x14ac:dyDescent="0.25">
      <c r="A40" s="129" t="s">
        <v>36</v>
      </c>
      <c r="B40" s="129"/>
      <c r="C40" s="70">
        <f>C37/C39</f>
        <v>30.5</v>
      </c>
      <c r="D40"/>
      <c r="E40"/>
      <c r="F40"/>
      <c r="G40"/>
      <c r="H40"/>
      <c r="I40"/>
      <c r="J40"/>
      <c r="K40"/>
    </row>
    <row r="41" spans="1:11" x14ac:dyDescent="0.25">
      <c r="D41"/>
      <c r="E41"/>
      <c r="F41"/>
      <c r="G41"/>
      <c r="H41"/>
      <c r="I41"/>
      <c r="J41"/>
      <c r="K41"/>
    </row>
    <row r="42" spans="1:11" x14ac:dyDescent="0.25">
      <c r="D42"/>
      <c r="E42"/>
      <c r="F42"/>
      <c r="G42"/>
      <c r="H42"/>
      <c r="I42"/>
      <c r="J42"/>
      <c r="K42"/>
    </row>
    <row r="45" spans="1:11" x14ac:dyDescent="0.25">
      <c r="B45" s="117"/>
    </row>
  </sheetData>
  <mergeCells count="5">
    <mergeCell ref="A1:C1"/>
    <mergeCell ref="A8:C8"/>
    <mergeCell ref="B11:C11"/>
    <mergeCell ref="A39:B39"/>
    <mergeCell ref="A40:B40"/>
  </mergeCells>
  <pageMargins left="0.54374999999999996" right="0.23622047244094491" top="0.74803149606299213" bottom="0.74803149606299213" header="0.31496062992125984" footer="0.31496062992125984"/>
  <pageSetup paperSize="9" scale="95" orientation="portrait" errors="NA" r:id="rId1"/>
  <headerFooter scaleWithDoc="0" alignWithMargins="0">
    <oddFooter>&amp;L&amp;"Times New Roman,Regular"LMAnot_2_1_pielik_07082019_cenr; 2.1.pielikums Ministru kabineta noteikumu projekta "Ilgstošas sociālās aprūpes un sociālās rehabilitācijas iestāžu sniegto maksas pakalpojumu cenrādis" anotācijai</oddFooter>
    <evenHeader>&amp;C2.1.pielikums Ministru kabineta noteikumu projekta "Ilgstošas sociālās aprūpes un sociālās rehabilitācijas iestāžu sniegto 
maksas pakalpojumu cenrādis" sākotnējās ietekmes novērtējuma ziņojumam (anotācijai)</evenHeader>
    <evenFooter>&amp;C2.1.pielikums Ministru kabineta noteikumu projekta "Ilgstošas sociālās aprūpes un sociālās rehabilitācijas iestāžu sniegto 
maksas pakalpojumu cenrādis" sākotnējās ietekmes novērtējuma ziņojumam (anotācijai)</evenFooter>
    <firstHeader>&amp;C2.1.pielikums Ministru kabineta noteikumu projekta "Ilgstošas sociālās aprūpes un sociālās rehabilitācijas iestāžu sniegto 
maksas pakalpojumu cenrādis" sākotnējās ietekmes novērtējuma ziņojumam (anotācijai)</firstHeader>
    <firstFooter>&amp;C2.1.pielikums Ministru kabineta noteikumu projekta "Ilgstošas sociālās aprūpes un sociālās rehabilitācijas iestāžu sniegto 
maksas pakalpojumu cenrādis" sākotnējās ietekmes novērtējuma ziņojumam (anotācijai)</first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8488BB-1F59-4046-BA58-A5B3C870D6F7}">
  <sheetPr>
    <pageSetUpPr fitToPage="1"/>
  </sheetPr>
  <dimension ref="A1:K48"/>
  <sheetViews>
    <sheetView view="pageLayout" topLeftCell="A7" zoomScale="68" zoomScaleNormal="75" zoomScalePageLayoutView="68" workbookViewId="0">
      <selection activeCell="B9" sqref="B9:C9"/>
    </sheetView>
  </sheetViews>
  <sheetFormatPr defaultRowHeight="15" x14ac:dyDescent="0.25"/>
  <cols>
    <col min="1" max="1" width="16.42578125" style="37" customWidth="1"/>
    <col min="2" max="2" width="56.140625" style="37" customWidth="1"/>
    <col min="3" max="3" width="23" style="37" customWidth="1"/>
    <col min="4" max="4" width="12.42578125" style="46" customWidth="1"/>
    <col min="5" max="11" width="9.140625" style="46"/>
    <col min="12" max="249" width="9.140625" style="37"/>
    <col min="250" max="250" width="16.42578125" style="37" customWidth="1"/>
    <col min="251" max="251" width="45.140625" style="37" customWidth="1"/>
    <col min="252" max="252" width="30.42578125" style="37" customWidth="1"/>
    <col min="253" max="256" width="9.140625" style="37"/>
    <col min="257" max="257" width="16.42578125" style="37" customWidth="1"/>
    <col min="258" max="258" width="45.140625" style="37" customWidth="1"/>
    <col min="259" max="259" width="22.5703125" style="37" customWidth="1"/>
    <col min="260" max="260" width="12.42578125" style="37" customWidth="1"/>
    <col min="261" max="505" width="9.140625" style="37"/>
    <col min="506" max="506" width="16.42578125" style="37" customWidth="1"/>
    <col min="507" max="507" width="45.140625" style="37" customWidth="1"/>
    <col min="508" max="508" width="30.42578125" style="37" customWidth="1"/>
    <col min="509" max="512" width="9.140625" style="37"/>
    <col min="513" max="513" width="16.42578125" style="37" customWidth="1"/>
    <col min="514" max="514" width="45.140625" style="37" customWidth="1"/>
    <col min="515" max="515" width="22.5703125" style="37" customWidth="1"/>
    <col min="516" max="516" width="12.42578125" style="37" customWidth="1"/>
    <col min="517" max="761" width="9.140625" style="37"/>
    <col min="762" max="762" width="16.42578125" style="37" customWidth="1"/>
    <col min="763" max="763" width="45.140625" style="37" customWidth="1"/>
    <col min="764" max="764" width="30.42578125" style="37" customWidth="1"/>
    <col min="765" max="768" width="9.140625" style="37"/>
    <col min="769" max="769" width="16.42578125" style="37" customWidth="1"/>
    <col min="770" max="770" width="45.140625" style="37" customWidth="1"/>
    <col min="771" max="771" width="22.5703125" style="37" customWidth="1"/>
    <col min="772" max="772" width="12.42578125" style="37" customWidth="1"/>
    <col min="773" max="1017" width="9.140625" style="37"/>
    <col min="1018" max="1018" width="16.42578125" style="37" customWidth="1"/>
    <col min="1019" max="1019" width="45.140625" style="37" customWidth="1"/>
    <col min="1020" max="1020" width="30.42578125" style="37" customWidth="1"/>
    <col min="1021" max="1024" width="9.140625" style="37"/>
    <col min="1025" max="1025" width="16.42578125" style="37" customWidth="1"/>
    <col min="1026" max="1026" width="45.140625" style="37" customWidth="1"/>
    <col min="1027" max="1027" width="22.5703125" style="37" customWidth="1"/>
    <col min="1028" max="1028" width="12.42578125" style="37" customWidth="1"/>
    <col min="1029" max="1273" width="9.140625" style="37"/>
    <col min="1274" max="1274" width="16.42578125" style="37" customWidth="1"/>
    <col min="1275" max="1275" width="45.140625" style="37" customWidth="1"/>
    <col min="1276" max="1276" width="30.42578125" style="37" customWidth="1"/>
    <col min="1277" max="1280" width="9.140625" style="37"/>
    <col min="1281" max="1281" width="16.42578125" style="37" customWidth="1"/>
    <col min="1282" max="1282" width="45.140625" style="37" customWidth="1"/>
    <col min="1283" max="1283" width="22.5703125" style="37" customWidth="1"/>
    <col min="1284" max="1284" width="12.42578125" style="37" customWidth="1"/>
    <col min="1285" max="1529" width="9.140625" style="37"/>
    <col min="1530" max="1530" width="16.42578125" style="37" customWidth="1"/>
    <col min="1531" max="1531" width="45.140625" style="37" customWidth="1"/>
    <col min="1532" max="1532" width="30.42578125" style="37" customWidth="1"/>
    <col min="1533" max="1536" width="9.140625" style="37"/>
    <col min="1537" max="1537" width="16.42578125" style="37" customWidth="1"/>
    <col min="1538" max="1538" width="45.140625" style="37" customWidth="1"/>
    <col min="1539" max="1539" width="22.5703125" style="37" customWidth="1"/>
    <col min="1540" max="1540" width="12.42578125" style="37" customWidth="1"/>
    <col min="1541" max="1785" width="9.140625" style="37"/>
    <col min="1786" max="1786" width="16.42578125" style="37" customWidth="1"/>
    <col min="1787" max="1787" width="45.140625" style="37" customWidth="1"/>
    <col min="1788" max="1788" width="30.42578125" style="37" customWidth="1"/>
    <col min="1789" max="1792" width="9.140625" style="37"/>
    <col min="1793" max="1793" width="16.42578125" style="37" customWidth="1"/>
    <col min="1794" max="1794" width="45.140625" style="37" customWidth="1"/>
    <col min="1795" max="1795" width="22.5703125" style="37" customWidth="1"/>
    <col min="1796" max="1796" width="12.42578125" style="37" customWidth="1"/>
    <col min="1797" max="2041" width="9.140625" style="37"/>
    <col min="2042" max="2042" width="16.42578125" style="37" customWidth="1"/>
    <col min="2043" max="2043" width="45.140625" style="37" customWidth="1"/>
    <col min="2044" max="2044" width="30.42578125" style="37" customWidth="1"/>
    <col min="2045" max="2048" width="9.140625" style="37"/>
    <col min="2049" max="2049" width="16.42578125" style="37" customWidth="1"/>
    <col min="2050" max="2050" width="45.140625" style="37" customWidth="1"/>
    <col min="2051" max="2051" width="22.5703125" style="37" customWidth="1"/>
    <col min="2052" max="2052" width="12.42578125" style="37" customWidth="1"/>
    <col min="2053" max="2297" width="9.140625" style="37"/>
    <col min="2298" max="2298" width="16.42578125" style="37" customWidth="1"/>
    <col min="2299" max="2299" width="45.140625" style="37" customWidth="1"/>
    <col min="2300" max="2300" width="30.42578125" style="37" customWidth="1"/>
    <col min="2301" max="2304" width="9.140625" style="37"/>
    <col min="2305" max="2305" width="16.42578125" style="37" customWidth="1"/>
    <col min="2306" max="2306" width="45.140625" style="37" customWidth="1"/>
    <col min="2307" max="2307" width="22.5703125" style="37" customWidth="1"/>
    <col min="2308" max="2308" width="12.42578125" style="37" customWidth="1"/>
    <col min="2309" max="2553" width="9.140625" style="37"/>
    <col min="2554" max="2554" width="16.42578125" style="37" customWidth="1"/>
    <col min="2555" max="2555" width="45.140625" style="37" customWidth="1"/>
    <col min="2556" max="2556" width="30.42578125" style="37" customWidth="1"/>
    <col min="2557" max="2560" width="9.140625" style="37"/>
    <col min="2561" max="2561" width="16.42578125" style="37" customWidth="1"/>
    <col min="2562" max="2562" width="45.140625" style="37" customWidth="1"/>
    <col min="2563" max="2563" width="22.5703125" style="37" customWidth="1"/>
    <col min="2564" max="2564" width="12.42578125" style="37" customWidth="1"/>
    <col min="2565" max="2809" width="9.140625" style="37"/>
    <col min="2810" max="2810" width="16.42578125" style="37" customWidth="1"/>
    <col min="2811" max="2811" width="45.140625" style="37" customWidth="1"/>
    <col min="2812" max="2812" width="30.42578125" style="37" customWidth="1"/>
    <col min="2813" max="2816" width="9.140625" style="37"/>
    <col min="2817" max="2817" width="16.42578125" style="37" customWidth="1"/>
    <col min="2818" max="2818" width="45.140625" style="37" customWidth="1"/>
    <col min="2819" max="2819" width="22.5703125" style="37" customWidth="1"/>
    <col min="2820" max="2820" width="12.42578125" style="37" customWidth="1"/>
    <col min="2821" max="3065" width="9.140625" style="37"/>
    <col min="3066" max="3066" width="16.42578125" style="37" customWidth="1"/>
    <col min="3067" max="3067" width="45.140625" style="37" customWidth="1"/>
    <col min="3068" max="3068" width="30.42578125" style="37" customWidth="1"/>
    <col min="3069" max="3072" width="9.140625" style="37"/>
    <col min="3073" max="3073" width="16.42578125" style="37" customWidth="1"/>
    <col min="3074" max="3074" width="45.140625" style="37" customWidth="1"/>
    <col min="3075" max="3075" width="22.5703125" style="37" customWidth="1"/>
    <col min="3076" max="3076" width="12.42578125" style="37" customWidth="1"/>
    <col min="3077" max="3321" width="9.140625" style="37"/>
    <col min="3322" max="3322" width="16.42578125" style="37" customWidth="1"/>
    <col min="3323" max="3323" width="45.140625" style="37" customWidth="1"/>
    <col min="3324" max="3324" width="30.42578125" style="37" customWidth="1"/>
    <col min="3325" max="3328" width="9.140625" style="37"/>
    <col min="3329" max="3329" width="16.42578125" style="37" customWidth="1"/>
    <col min="3330" max="3330" width="45.140625" style="37" customWidth="1"/>
    <col min="3331" max="3331" width="22.5703125" style="37" customWidth="1"/>
    <col min="3332" max="3332" width="12.42578125" style="37" customWidth="1"/>
    <col min="3333" max="3577" width="9.140625" style="37"/>
    <col min="3578" max="3578" width="16.42578125" style="37" customWidth="1"/>
    <col min="3579" max="3579" width="45.140625" style="37" customWidth="1"/>
    <col min="3580" max="3580" width="30.42578125" style="37" customWidth="1"/>
    <col min="3581" max="3584" width="9.140625" style="37"/>
    <col min="3585" max="3585" width="16.42578125" style="37" customWidth="1"/>
    <col min="3586" max="3586" width="45.140625" style="37" customWidth="1"/>
    <col min="3587" max="3587" width="22.5703125" style="37" customWidth="1"/>
    <col min="3588" max="3588" width="12.42578125" style="37" customWidth="1"/>
    <col min="3589" max="3833" width="9.140625" style="37"/>
    <col min="3834" max="3834" width="16.42578125" style="37" customWidth="1"/>
    <col min="3835" max="3835" width="45.140625" style="37" customWidth="1"/>
    <col min="3836" max="3836" width="30.42578125" style="37" customWidth="1"/>
    <col min="3837" max="3840" width="9.140625" style="37"/>
    <col min="3841" max="3841" width="16.42578125" style="37" customWidth="1"/>
    <col min="3842" max="3842" width="45.140625" style="37" customWidth="1"/>
    <col min="3843" max="3843" width="22.5703125" style="37" customWidth="1"/>
    <col min="3844" max="3844" width="12.42578125" style="37" customWidth="1"/>
    <col min="3845" max="4089" width="9.140625" style="37"/>
    <col min="4090" max="4090" width="16.42578125" style="37" customWidth="1"/>
    <col min="4091" max="4091" width="45.140625" style="37" customWidth="1"/>
    <col min="4092" max="4092" width="30.42578125" style="37" customWidth="1"/>
    <col min="4093" max="4096" width="9.140625" style="37"/>
    <col min="4097" max="4097" width="16.42578125" style="37" customWidth="1"/>
    <col min="4098" max="4098" width="45.140625" style="37" customWidth="1"/>
    <col min="4099" max="4099" width="22.5703125" style="37" customWidth="1"/>
    <col min="4100" max="4100" width="12.42578125" style="37" customWidth="1"/>
    <col min="4101" max="4345" width="9.140625" style="37"/>
    <col min="4346" max="4346" width="16.42578125" style="37" customWidth="1"/>
    <col min="4347" max="4347" width="45.140625" style="37" customWidth="1"/>
    <col min="4348" max="4348" width="30.42578125" style="37" customWidth="1"/>
    <col min="4349" max="4352" width="9.140625" style="37"/>
    <col min="4353" max="4353" width="16.42578125" style="37" customWidth="1"/>
    <col min="4354" max="4354" width="45.140625" style="37" customWidth="1"/>
    <col min="4355" max="4355" width="22.5703125" style="37" customWidth="1"/>
    <col min="4356" max="4356" width="12.42578125" style="37" customWidth="1"/>
    <col min="4357" max="4601" width="9.140625" style="37"/>
    <col min="4602" max="4602" width="16.42578125" style="37" customWidth="1"/>
    <col min="4603" max="4603" width="45.140625" style="37" customWidth="1"/>
    <col min="4604" max="4604" width="30.42578125" style="37" customWidth="1"/>
    <col min="4605" max="4608" width="9.140625" style="37"/>
    <col min="4609" max="4609" width="16.42578125" style="37" customWidth="1"/>
    <col min="4610" max="4610" width="45.140625" style="37" customWidth="1"/>
    <col min="4611" max="4611" width="22.5703125" style="37" customWidth="1"/>
    <col min="4612" max="4612" width="12.42578125" style="37" customWidth="1"/>
    <col min="4613" max="4857" width="9.140625" style="37"/>
    <col min="4858" max="4858" width="16.42578125" style="37" customWidth="1"/>
    <col min="4859" max="4859" width="45.140625" style="37" customWidth="1"/>
    <col min="4860" max="4860" width="30.42578125" style="37" customWidth="1"/>
    <col min="4861" max="4864" width="9.140625" style="37"/>
    <col min="4865" max="4865" width="16.42578125" style="37" customWidth="1"/>
    <col min="4866" max="4866" width="45.140625" style="37" customWidth="1"/>
    <col min="4867" max="4867" width="22.5703125" style="37" customWidth="1"/>
    <col min="4868" max="4868" width="12.42578125" style="37" customWidth="1"/>
    <col min="4869" max="5113" width="9.140625" style="37"/>
    <col min="5114" max="5114" width="16.42578125" style="37" customWidth="1"/>
    <col min="5115" max="5115" width="45.140625" style="37" customWidth="1"/>
    <col min="5116" max="5116" width="30.42578125" style="37" customWidth="1"/>
    <col min="5117" max="5120" width="9.140625" style="37"/>
    <col min="5121" max="5121" width="16.42578125" style="37" customWidth="1"/>
    <col min="5122" max="5122" width="45.140625" style="37" customWidth="1"/>
    <col min="5123" max="5123" width="22.5703125" style="37" customWidth="1"/>
    <col min="5124" max="5124" width="12.42578125" style="37" customWidth="1"/>
    <col min="5125" max="5369" width="9.140625" style="37"/>
    <col min="5370" max="5370" width="16.42578125" style="37" customWidth="1"/>
    <col min="5371" max="5371" width="45.140625" style="37" customWidth="1"/>
    <col min="5372" max="5372" width="30.42578125" style="37" customWidth="1"/>
    <col min="5373" max="5376" width="9.140625" style="37"/>
    <col min="5377" max="5377" width="16.42578125" style="37" customWidth="1"/>
    <col min="5378" max="5378" width="45.140625" style="37" customWidth="1"/>
    <col min="5379" max="5379" width="22.5703125" style="37" customWidth="1"/>
    <col min="5380" max="5380" width="12.42578125" style="37" customWidth="1"/>
    <col min="5381" max="5625" width="9.140625" style="37"/>
    <col min="5626" max="5626" width="16.42578125" style="37" customWidth="1"/>
    <col min="5627" max="5627" width="45.140625" style="37" customWidth="1"/>
    <col min="5628" max="5628" width="30.42578125" style="37" customWidth="1"/>
    <col min="5629" max="5632" width="9.140625" style="37"/>
    <col min="5633" max="5633" width="16.42578125" style="37" customWidth="1"/>
    <col min="5634" max="5634" width="45.140625" style="37" customWidth="1"/>
    <col min="5635" max="5635" width="22.5703125" style="37" customWidth="1"/>
    <col min="5636" max="5636" width="12.42578125" style="37" customWidth="1"/>
    <col min="5637" max="5881" width="9.140625" style="37"/>
    <col min="5882" max="5882" width="16.42578125" style="37" customWidth="1"/>
    <col min="5883" max="5883" width="45.140625" style="37" customWidth="1"/>
    <col min="5884" max="5884" width="30.42578125" style="37" customWidth="1"/>
    <col min="5885" max="5888" width="9.140625" style="37"/>
    <col min="5889" max="5889" width="16.42578125" style="37" customWidth="1"/>
    <col min="5890" max="5890" width="45.140625" style="37" customWidth="1"/>
    <col min="5891" max="5891" width="22.5703125" style="37" customWidth="1"/>
    <col min="5892" max="5892" width="12.42578125" style="37" customWidth="1"/>
    <col min="5893" max="6137" width="9.140625" style="37"/>
    <col min="6138" max="6138" width="16.42578125" style="37" customWidth="1"/>
    <col min="6139" max="6139" width="45.140625" style="37" customWidth="1"/>
    <col min="6140" max="6140" width="30.42578125" style="37" customWidth="1"/>
    <col min="6141" max="6144" width="9.140625" style="37"/>
    <col min="6145" max="6145" width="16.42578125" style="37" customWidth="1"/>
    <col min="6146" max="6146" width="45.140625" style="37" customWidth="1"/>
    <col min="6147" max="6147" width="22.5703125" style="37" customWidth="1"/>
    <col min="6148" max="6148" width="12.42578125" style="37" customWidth="1"/>
    <col min="6149" max="6393" width="9.140625" style="37"/>
    <col min="6394" max="6394" width="16.42578125" style="37" customWidth="1"/>
    <col min="6395" max="6395" width="45.140625" style="37" customWidth="1"/>
    <col min="6396" max="6396" width="30.42578125" style="37" customWidth="1"/>
    <col min="6397" max="6400" width="9.140625" style="37"/>
    <col min="6401" max="6401" width="16.42578125" style="37" customWidth="1"/>
    <col min="6402" max="6402" width="45.140625" style="37" customWidth="1"/>
    <col min="6403" max="6403" width="22.5703125" style="37" customWidth="1"/>
    <col min="6404" max="6404" width="12.42578125" style="37" customWidth="1"/>
    <col min="6405" max="6649" width="9.140625" style="37"/>
    <col min="6650" max="6650" width="16.42578125" style="37" customWidth="1"/>
    <col min="6651" max="6651" width="45.140625" style="37" customWidth="1"/>
    <col min="6652" max="6652" width="30.42578125" style="37" customWidth="1"/>
    <col min="6653" max="6656" width="9.140625" style="37"/>
    <col min="6657" max="6657" width="16.42578125" style="37" customWidth="1"/>
    <col min="6658" max="6658" width="45.140625" style="37" customWidth="1"/>
    <col min="6659" max="6659" width="22.5703125" style="37" customWidth="1"/>
    <col min="6660" max="6660" width="12.42578125" style="37" customWidth="1"/>
    <col min="6661" max="6905" width="9.140625" style="37"/>
    <col min="6906" max="6906" width="16.42578125" style="37" customWidth="1"/>
    <col min="6907" max="6907" width="45.140625" style="37" customWidth="1"/>
    <col min="6908" max="6908" width="30.42578125" style="37" customWidth="1"/>
    <col min="6909" max="6912" width="9.140625" style="37"/>
    <col min="6913" max="6913" width="16.42578125" style="37" customWidth="1"/>
    <col min="6914" max="6914" width="45.140625" style="37" customWidth="1"/>
    <col min="6915" max="6915" width="22.5703125" style="37" customWidth="1"/>
    <col min="6916" max="6916" width="12.42578125" style="37" customWidth="1"/>
    <col min="6917" max="7161" width="9.140625" style="37"/>
    <col min="7162" max="7162" width="16.42578125" style="37" customWidth="1"/>
    <col min="7163" max="7163" width="45.140625" style="37" customWidth="1"/>
    <col min="7164" max="7164" width="30.42578125" style="37" customWidth="1"/>
    <col min="7165" max="7168" width="9.140625" style="37"/>
    <col min="7169" max="7169" width="16.42578125" style="37" customWidth="1"/>
    <col min="7170" max="7170" width="45.140625" style="37" customWidth="1"/>
    <col min="7171" max="7171" width="22.5703125" style="37" customWidth="1"/>
    <col min="7172" max="7172" width="12.42578125" style="37" customWidth="1"/>
    <col min="7173" max="7417" width="9.140625" style="37"/>
    <col min="7418" max="7418" width="16.42578125" style="37" customWidth="1"/>
    <col min="7419" max="7419" width="45.140625" style="37" customWidth="1"/>
    <col min="7420" max="7420" width="30.42578125" style="37" customWidth="1"/>
    <col min="7421" max="7424" width="9.140625" style="37"/>
    <col min="7425" max="7425" width="16.42578125" style="37" customWidth="1"/>
    <col min="7426" max="7426" width="45.140625" style="37" customWidth="1"/>
    <col min="7427" max="7427" width="22.5703125" style="37" customWidth="1"/>
    <col min="7428" max="7428" width="12.42578125" style="37" customWidth="1"/>
    <col min="7429" max="7673" width="9.140625" style="37"/>
    <col min="7674" max="7674" width="16.42578125" style="37" customWidth="1"/>
    <col min="7675" max="7675" width="45.140625" style="37" customWidth="1"/>
    <col min="7676" max="7676" width="30.42578125" style="37" customWidth="1"/>
    <col min="7677" max="7680" width="9.140625" style="37"/>
    <col min="7681" max="7681" width="16.42578125" style="37" customWidth="1"/>
    <col min="7682" max="7682" width="45.140625" style="37" customWidth="1"/>
    <col min="7683" max="7683" width="22.5703125" style="37" customWidth="1"/>
    <col min="7684" max="7684" width="12.42578125" style="37" customWidth="1"/>
    <col min="7685" max="7929" width="9.140625" style="37"/>
    <col min="7930" max="7930" width="16.42578125" style="37" customWidth="1"/>
    <col min="7931" max="7931" width="45.140625" style="37" customWidth="1"/>
    <col min="7932" max="7932" width="30.42578125" style="37" customWidth="1"/>
    <col min="7933" max="7936" width="9.140625" style="37"/>
    <col min="7937" max="7937" width="16.42578125" style="37" customWidth="1"/>
    <col min="7938" max="7938" width="45.140625" style="37" customWidth="1"/>
    <col min="7939" max="7939" width="22.5703125" style="37" customWidth="1"/>
    <col min="7940" max="7940" width="12.42578125" style="37" customWidth="1"/>
    <col min="7941" max="8185" width="9.140625" style="37"/>
    <col min="8186" max="8186" width="16.42578125" style="37" customWidth="1"/>
    <col min="8187" max="8187" width="45.140625" style="37" customWidth="1"/>
    <col min="8188" max="8188" width="30.42578125" style="37" customWidth="1"/>
    <col min="8189" max="8192" width="9.140625" style="37"/>
    <col min="8193" max="8193" width="16.42578125" style="37" customWidth="1"/>
    <col min="8194" max="8194" width="45.140625" style="37" customWidth="1"/>
    <col min="8195" max="8195" width="22.5703125" style="37" customWidth="1"/>
    <col min="8196" max="8196" width="12.42578125" style="37" customWidth="1"/>
    <col min="8197" max="8441" width="9.140625" style="37"/>
    <col min="8442" max="8442" width="16.42578125" style="37" customWidth="1"/>
    <col min="8443" max="8443" width="45.140625" style="37" customWidth="1"/>
    <col min="8444" max="8444" width="30.42578125" style="37" customWidth="1"/>
    <col min="8445" max="8448" width="9.140625" style="37"/>
    <col min="8449" max="8449" width="16.42578125" style="37" customWidth="1"/>
    <col min="8450" max="8450" width="45.140625" style="37" customWidth="1"/>
    <col min="8451" max="8451" width="22.5703125" style="37" customWidth="1"/>
    <col min="8452" max="8452" width="12.42578125" style="37" customWidth="1"/>
    <col min="8453" max="8697" width="9.140625" style="37"/>
    <col min="8698" max="8698" width="16.42578125" style="37" customWidth="1"/>
    <col min="8699" max="8699" width="45.140625" style="37" customWidth="1"/>
    <col min="8700" max="8700" width="30.42578125" style="37" customWidth="1"/>
    <col min="8701" max="8704" width="9.140625" style="37"/>
    <col min="8705" max="8705" width="16.42578125" style="37" customWidth="1"/>
    <col min="8706" max="8706" width="45.140625" style="37" customWidth="1"/>
    <col min="8707" max="8707" width="22.5703125" style="37" customWidth="1"/>
    <col min="8708" max="8708" width="12.42578125" style="37" customWidth="1"/>
    <col min="8709" max="8953" width="9.140625" style="37"/>
    <col min="8954" max="8954" width="16.42578125" style="37" customWidth="1"/>
    <col min="8955" max="8955" width="45.140625" style="37" customWidth="1"/>
    <col min="8956" max="8956" width="30.42578125" style="37" customWidth="1"/>
    <col min="8957" max="8960" width="9.140625" style="37"/>
    <col min="8961" max="8961" width="16.42578125" style="37" customWidth="1"/>
    <col min="8962" max="8962" width="45.140625" style="37" customWidth="1"/>
    <col min="8963" max="8963" width="22.5703125" style="37" customWidth="1"/>
    <col min="8964" max="8964" width="12.42578125" style="37" customWidth="1"/>
    <col min="8965" max="9209" width="9.140625" style="37"/>
    <col min="9210" max="9210" width="16.42578125" style="37" customWidth="1"/>
    <col min="9211" max="9211" width="45.140625" style="37" customWidth="1"/>
    <col min="9212" max="9212" width="30.42578125" style="37" customWidth="1"/>
    <col min="9213" max="9216" width="9.140625" style="37"/>
    <col min="9217" max="9217" width="16.42578125" style="37" customWidth="1"/>
    <col min="9218" max="9218" width="45.140625" style="37" customWidth="1"/>
    <col min="9219" max="9219" width="22.5703125" style="37" customWidth="1"/>
    <col min="9220" max="9220" width="12.42578125" style="37" customWidth="1"/>
    <col min="9221" max="9465" width="9.140625" style="37"/>
    <col min="9466" max="9466" width="16.42578125" style="37" customWidth="1"/>
    <col min="9467" max="9467" width="45.140625" style="37" customWidth="1"/>
    <col min="9468" max="9468" width="30.42578125" style="37" customWidth="1"/>
    <col min="9469" max="9472" width="9.140625" style="37"/>
    <col min="9473" max="9473" width="16.42578125" style="37" customWidth="1"/>
    <col min="9474" max="9474" width="45.140625" style="37" customWidth="1"/>
    <col min="9475" max="9475" width="22.5703125" style="37" customWidth="1"/>
    <col min="9476" max="9476" width="12.42578125" style="37" customWidth="1"/>
    <col min="9477" max="9721" width="9.140625" style="37"/>
    <col min="9722" max="9722" width="16.42578125" style="37" customWidth="1"/>
    <col min="9723" max="9723" width="45.140625" style="37" customWidth="1"/>
    <col min="9724" max="9724" width="30.42578125" style="37" customWidth="1"/>
    <col min="9725" max="9728" width="9.140625" style="37"/>
    <col min="9729" max="9729" width="16.42578125" style="37" customWidth="1"/>
    <col min="9730" max="9730" width="45.140625" style="37" customWidth="1"/>
    <col min="9731" max="9731" width="22.5703125" style="37" customWidth="1"/>
    <col min="9732" max="9732" width="12.42578125" style="37" customWidth="1"/>
    <col min="9733" max="9977" width="9.140625" style="37"/>
    <col min="9978" max="9978" width="16.42578125" style="37" customWidth="1"/>
    <col min="9979" max="9979" width="45.140625" style="37" customWidth="1"/>
    <col min="9980" max="9980" width="30.42578125" style="37" customWidth="1"/>
    <col min="9981" max="9984" width="9.140625" style="37"/>
    <col min="9985" max="9985" width="16.42578125" style="37" customWidth="1"/>
    <col min="9986" max="9986" width="45.140625" style="37" customWidth="1"/>
    <col min="9987" max="9987" width="22.5703125" style="37" customWidth="1"/>
    <col min="9988" max="9988" width="12.42578125" style="37" customWidth="1"/>
    <col min="9989" max="10233" width="9.140625" style="37"/>
    <col min="10234" max="10234" width="16.42578125" style="37" customWidth="1"/>
    <col min="10235" max="10235" width="45.140625" style="37" customWidth="1"/>
    <col min="10236" max="10236" width="30.42578125" style="37" customWidth="1"/>
    <col min="10237" max="10240" width="9.140625" style="37"/>
    <col min="10241" max="10241" width="16.42578125" style="37" customWidth="1"/>
    <col min="10242" max="10242" width="45.140625" style="37" customWidth="1"/>
    <col min="10243" max="10243" width="22.5703125" style="37" customWidth="1"/>
    <col min="10244" max="10244" width="12.42578125" style="37" customWidth="1"/>
    <col min="10245" max="10489" width="9.140625" style="37"/>
    <col min="10490" max="10490" width="16.42578125" style="37" customWidth="1"/>
    <col min="10491" max="10491" width="45.140625" style="37" customWidth="1"/>
    <col min="10492" max="10492" width="30.42578125" style="37" customWidth="1"/>
    <col min="10493" max="10496" width="9.140625" style="37"/>
    <col min="10497" max="10497" width="16.42578125" style="37" customWidth="1"/>
    <col min="10498" max="10498" width="45.140625" style="37" customWidth="1"/>
    <col min="10499" max="10499" width="22.5703125" style="37" customWidth="1"/>
    <col min="10500" max="10500" width="12.42578125" style="37" customWidth="1"/>
    <col min="10501" max="10745" width="9.140625" style="37"/>
    <col min="10746" max="10746" width="16.42578125" style="37" customWidth="1"/>
    <col min="10747" max="10747" width="45.140625" style="37" customWidth="1"/>
    <col min="10748" max="10748" width="30.42578125" style="37" customWidth="1"/>
    <col min="10749" max="10752" width="9.140625" style="37"/>
    <col min="10753" max="10753" width="16.42578125" style="37" customWidth="1"/>
    <col min="10754" max="10754" width="45.140625" style="37" customWidth="1"/>
    <col min="10755" max="10755" width="22.5703125" style="37" customWidth="1"/>
    <col min="10756" max="10756" width="12.42578125" style="37" customWidth="1"/>
    <col min="10757" max="11001" width="9.140625" style="37"/>
    <col min="11002" max="11002" width="16.42578125" style="37" customWidth="1"/>
    <col min="11003" max="11003" width="45.140625" style="37" customWidth="1"/>
    <col min="11004" max="11004" width="30.42578125" style="37" customWidth="1"/>
    <col min="11005" max="11008" width="9.140625" style="37"/>
    <col min="11009" max="11009" width="16.42578125" style="37" customWidth="1"/>
    <col min="11010" max="11010" width="45.140625" style="37" customWidth="1"/>
    <col min="11011" max="11011" width="22.5703125" style="37" customWidth="1"/>
    <col min="11012" max="11012" width="12.42578125" style="37" customWidth="1"/>
    <col min="11013" max="11257" width="9.140625" style="37"/>
    <col min="11258" max="11258" width="16.42578125" style="37" customWidth="1"/>
    <col min="11259" max="11259" width="45.140625" style="37" customWidth="1"/>
    <col min="11260" max="11260" width="30.42578125" style="37" customWidth="1"/>
    <col min="11261" max="11264" width="9.140625" style="37"/>
    <col min="11265" max="11265" width="16.42578125" style="37" customWidth="1"/>
    <col min="11266" max="11266" width="45.140625" style="37" customWidth="1"/>
    <col min="11267" max="11267" width="22.5703125" style="37" customWidth="1"/>
    <col min="11268" max="11268" width="12.42578125" style="37" customWidth="1"/>
    <col min="11269" max="11513" width="9.140625" style="37"/>
    <col min="11514" max="11514" width="16.42578125" style="37" customWidth="1"/>
    <col min="11515" max="11515" width="45.140625" style="37" customWidth="1"/>
    <col min="11516" max="11516" width="30.42578125" style="37" customWidth="1"/>
    <col min="11517" max="11520" width="9.140625" style="37"/>
    <col min="11521" max="11521" width="16.42578125" style="37" customWidth="1"/>
    <col min="11522" max="11522" width="45.140625" style="37" customWidth="1"/>
    <col min="11523" max="11523" width="22.5703125" style="37" customWidth="1"/>
    <col min="11524" max="11524" width="12.42578125" style="37" customWidth="1"/>
    <col min="11525" max="11769" width="9.140625" style="37"/>
    <col min="11770" max="11770" width="16.42578125" style="37" customWidth="1"/>
    <col min="11771" max="11771" width="45.140625" style="37" customWidth="1"/>
    <col min="11772" max="11772" width="30.42578125" style="37" customWidth="1"/>
    <col min="11773" max="11776" width="9.140625" style="37"/>
    <col min="11777" max="11777" width="16.42578125" style="37" customWidth="1"/>
    <col min="11778" max="11778" width="45.140625" style="37" customWidth="1"/>
    <col min="11779" max="11779" width="22.5703125" style="37" customWidth="1"/>
    <col min="11780" max="11780" width="12.42578125" style="37" customWidth="1"/>
    <col min="11781" max="12025" width="9.140625" style="37"/>
    <col min="12026" max="12026" width="16.42578125" style="37" customWidth="1"/>
    <col min="12027" max="12027" width="45.140625" style="37" customWidth="1"/>
    <col min="12028" max="12028" width="30.42578125" style="37" customWidth="1"/>
    <col min="12029" max="12032" width="9.140625" style="37"/>
    <col min="12033" max="12033" width="16.42578125" style="37" customWidth="1"/>
    <col min="12034" max="12034" width="45.140625" style="37" customWidth="1"/>
    <col min="12035" max="12035" width="22.5703125" style="37" customWidth="1"/>
    <col min="12036" max="12036" width="12.42578125" style="37" customWidth="1"/>
    <col min="12037" max="12281" width="9.140625" style="37"/>
    <col min="12282" max="12282" width="16.42578125" style="37" customWidth="1"/>
    <col min="12283" max="12283" width="45.140625" style="37" customWidth="1"/>
    <col min="12284" max="12284" width="30.42578125" style="37" customWidth="1"/>
    <col min="12285" max="12288" width="9.140625" style="37"/>
    <col min="12289" max="12289" width="16.42578125" style="37" customWidth="1"/>
    <col min="12290" max="12290" width="45.140625" style="37" customWidth="1"/>
    <col min="12291" max="12291" width="22.5703125" style="37" customWidth="1"/>
    <col min="12292" max="12292" width="12.42578125" style="37" customWidth="1"/>
    <col min="12293" max="12537" width="9.140625" style="37"/>
    <col min="12538" max="12538" width="16.42578125" style="37" customWidth="1"/>
    <col min="12539" max="12539" width="45.140625" style="37" customWidth="1"/>
    <col min="12540" max="12540" width="30.42578125" style="37" customWidth="1"/>
    <col min="12541" max="12544" width="9.140625" style="37"/>
    <col min="12545" max="12545" width="16.42578125" style="37" customWidth="1"/>
    <col min="12546" max="12546" width="45.140625" style="37" customWidth="1"/>
    <col min="12547" max="12547" width="22.5703125" style="37" customWidth="1"/>
    <col min="12548" max="12548" width="12.42578125" style="37" customWidth="1"/>
    <col min="12549" max="12793" width="9.140625" style="37"/>
    <col min="12794" max="12794" width="16.42578125" style="37" customWidth="1"/>
    <col min="12795" max="12795" width="45.140625" style="37" customWidth="1"/>
    <col min="12796" max="12796" width="30.42578125" style="37" customWidth="1"/>
    <col min="12797" max="12800" width="9.140625" style="37"/>
    <col min="12801" max="12801" width="16.42578125" style="37" customWidth="1"/>
    <col min="12802" max="12802" width="45.140625" style="37" customWidth="1"/>
    <col min="12803" max="12803" width="22.5703125" style="37" customWidth="1"/>
    <col min="12804" max="12804" width="12.42578125" style="37" customWidth="1"/>
    <col min="12805" max="13049" width="9.140625" style="37"/>
    <col min="13050" max="13050" width="16.42578125" style="37" customWidth="1"/>
    <col min="13051" max="13051" width="45.140625" style="37" customWidth="1"/>
    <col min="13052" max="13052" width="30.42578125" style="37" customWidth="1"/>
    <col min="13053" max="13056" width="9.140625" style="37"/>
    <col min="13057" max="13057" width="16.42578125" style="37" customWidth="1"/>
    <col min="13058" max="13058" width="45.140625" style="37" customWidth="1"/>
    <col min="13059" max="13059" width="22.5703125" style="37" customWidth="1"/>
    <col min="13060" max="13060" width="12.42578125" style="37" customWidth="1"/>
    <col min="13061" max="13305" width="9.140625" style="37"/>
    <col min="13306" max="13306" width="16.42578125" style="37" customWidth="1"/>
    <col min="13307" max="13307" width="45.140625" style="37" customWidth="1"/>
    <col min="13308" max="13308" width="30.42578125" style="37" customWidth="1"/>
    <col min="13309" max="13312" width="9.140625" style="37"/>
    <col min="13313" max="13313" width="16.42578125" style="37" customWidth="1"/>
    <col min="13314" max="13314" width="45.140625" style="37" customWidth="1"/>
    <col min="13315" max="13315" width="22.5703125" style="37" customWidth="1"/>
    <col min="13316" max="13316" width="12.42578125" style="37" customWidth="1"/>
    <col min="13317" max="13561" width="9.140625" style="37"/>
    <col min="13562" max="13562" width="16.42578125" style="37" customWidth="1"/>
    <col min="13563" max="13563" width="45.140625" style="37" customWidth="1"/>
    <col min="13564" max="13564" width="30.42578125" style="37" customWidth="1"/>
    <col min="13565" max="13568" width="9.140625" style="37"/>
    <col min="13569" max="13569" width="16.42578125" style="37" customWidth="1"/>
    <col min="13570" max="13570" width="45.140625" style="37" customWidth="1"/>
    <col min="13571" max="13571" width="22.5703125" style="37" customWidth="1"/>
    <col min="13572" max="13572" width="12.42578125" style="37" customWidth="1"/>
    <col min="13573" max="13817" width="9.140625" style="37"/>
    <col min="13818" max="13818" width="16.42578125" style="37" customWidth="1"/>
    <col min="13819" max="13819" width="45.140625" style="37" customWidth="1"/>
    <col min="13820" max="13820" width="30.42578125" style="37" customWidth="1"/>
    <col min="13821" max="13824" width="9.140625" style="37"/>
    <col min="13825" max="13825" width="16.42578125" style="37" customWidth="1"/>
    <col min="13826" max="13826" width="45.140625" style="37" customWidth="1"/>
    <col min="13827" max="13827" width="22.5703125" style="37" customWidth="1"/>
    <col min="13828" max="13828" width="12.42578125" style="37" customWidth="1"/>
    <col min="13829" max="14073" width="9.140625" style="37"/>
    <col min="14074" max="14074" width="16.42578125" style="37" customWidth="1"/>
    <col min="14075" max="14075" width="45.140625" style="37" customWidth="1"/>
    <col min="14076" max="14076" width="30.42578125" style="37" customWidth="1"/>
    <col min="14077" max="14080" width="9.140625" style="37"/>
    <col min="14081" max="14081" width="16.42578125" style="37" customWidth="1"/>
    <col min="14082" max="14082" width="45.140625" style="37" customWidth="1"/>
    <col min="14083" max="14083" width="22.5703125" style="37" customWidth="1"/>
    <col min="14084" max="14084" width="12.42578125" style="37" customWidth="1"/>
    <col min="14085" max="14329" width="9.140625" style="37"/>
    <col min="14330" max="14330" width="16.42578125" style="37" customWidth="1"/>
    <col min="14331" max="14331" width="45.140625" style="37" customWidth="1"/>
    <col min="14332" max="14332" width="30.42578125" style="37" customWidth="1"/>
    <col min="14333" max="14336" width="9.140625" style="37"/>
    <col min="14337" max="14337" width="16.42578125" style="37" customWidth="1"/>
    <col min="14338" max="14338" width="45.140625" style="37" customWidth="1"/>
    <col min="14339" max="14339" width="22.5703125" style="37" customWidth="1"/>
    <col min="14340" max="14340" width="12.42578125" style="37" customWidth="1"/>
    <col min="14341" max="14585" width="9.140625" style="37"/>
    <col min="14586" max="14586" width="16.42578125" style="37" customWidth="1"/>
    <col min="14587" max="14587" width="45.140625" style="37" customWidth="1"/>
    <col min="14588" max="14588" width="30.42578125" style="37" customWidth="1"/>
    <col min="14589" max="14592" width="9.140625" style="37"/>
    <col min="14593" max="14593" width="16.42578125" style="37" customWidth="1"/>
    <col min="14594" max="14594" width="45.140625" style="37" customWidth="1"/>
    <col min="14595" max="14595" width="22.5703125" style="37" customWidth="1"/>
    <col min="14596" max="14596" width="12.42578125" style="37" customWidth="1"/>
    <col min="14597" max="14841" width="9.140625" style="37"/>
    <col min="14842" max="14842" width="16.42578125" style="37" customWidth="1"/>
    <col min="14843" max="14843" width="45.140625" style="37" customWidth="1"/>
    <col min="14844" max="14844" width="30.42578125" style="37" customWidth="1"/>
    <col min="14845" max="14848" width="9.140625" style="37"/>
    <col min="14849" max="14849" width="16.42578125" style="37" customWidth="1"/>
    <col min="14850" max="14850" width="45.140625" style="37" customWidth="1"/>
    <col min="14851" max="14851" width="22.5703125" style="37" customWidth="1"/>
    <col min="14852" max="14852" width="12.42578125" style="37" customWidth="1"/>
    <col min="14853" max="15097" width="9.140625" style="37"/>
    <col min="15098" max="15098" width="16.42578125" style="37" customWidth="1"/>
    <col min="15099" max="15099" width="45.140625" style="37" customWidth="1"/>
    <col min="15100" max="15100" width="30.42578125" style="37" customWidth="1"/>
    <col min="15101" max="15104" width="9.140625" style="37"/>
    <col min="15105" max="15105" width="16.42578125" style="37" customWidth="1"/>
    <col min="15106" max="15106" width="45.140625" style="37" customWidth="1"/>
    <col min="15107" max="15107" width="22.5703125" style="37" customWidth="1"/>
    <col min="15108" max="15108" width="12.42578125" style="37" customWidth="1"/>
    <col min="15109" max="15353" width="9.140625" style="37"/>
    <col min="15354" max="15354" width="16.42578125" style="37" customWidth="1"/>
    <col min="15355" max="15355" width="45.140625" style="37" customWidth="1"/>
    <col min="15356" max="15356" width="30.42578125" style="37" customWidth="1"/>
    <col min="15357" max="15360" width="9.140625" style="37"/>
    <col min="15361" max="15361" width="16.42578125" style="37" customWidth="1"/>
    <col min="15362" max="15362" width="45.140625" style="37" customWidth="1"/>
    <col min="15363" max="15363" width="22.5703125" style="37" customWidth="1"/>
    <col min="15364" max="15364" width="12.42578125" style="37" customWidth="1"/>
    <col min="15365" max="15609" width="9.140625" style="37"/>
    <col min="15610" max="15610" width="16.42578125" style="37" customWidth="1"/>
    <col min="15611" max="15611" width="45.140625" style="37" customWidth="1"/>
    <col min="15612" max="15612" width="30.42578125" style="37" customWidth="1"/>
    <col min="15613" max="15616" width="9.140625" style="37"/>
    <col min="15617" max="15617" width="16.42578125" style="37" customWidth="1"/>
    <col min="15618" max="15618" width="45.140625" style="37" customWidth="1"/>
    <col min="15619" max="15619" width="22.5703125" style="37" customWidth="1"/>
    <col min="15620" max="15620" width="12.42578125" style="37" customWidth="1"/>
    <col min="15621" max="15865" width="9.140625" style="37"/>
    <col min="15866" max="15866" width="16.42578125" style="37" customWidth="1"/>
    <col min="15867" max="15867" width="45.140625" style="37" customWidth="1"/>
    <col min="15868" max="15868" width="30.42578125" style="37" customWidth="1"/>
    <col min="15869" max="15872" width="9.140625" style="37"/>
    <col min="15873" max="15873" width="16.42578125" style="37" customWidth="1"/>
    <col min="15874" max="15874" width="45.140625" style="37" customWidth="1"/>
    <col min="15875" max="15875" width="22.5703125" style="37" customWidth="1"/>
    <col min="15876" max="15876" width="12.42578125" style="37" customWidth="1"/>
    <col min="15877" max="16121" width="9.140625" style="37"/>
    <col min="16122" max="16122" width="16.42578125" style="37" customWidth="1"/>
    <col min="16123" max="16123" width="45.140625" style="37" customWidth="1"/>
    <col min="16124" max="16124" width="30.42578125" style="37" customWidth="1"/>
    <col min="16125" max="16128" width="9.140625" style="37"/>
    <col min="16129" max="16129" width="16.42578125" style="37" customWidth="1"/>
    <col min="16130" max="16130" width="45.140625" style="37" customWidth="1"/>
    <col min="16131" max="16131" width="22.5703125" style="37" customWidth="1"/>
    <col min="16132" max="16132" width="12.42578125" style="37" customWidth="1"/>
    <col min="16133" max="16377" width="9.140625" style="37"/>
    <col min="16378" max="16378" width="16.42578125" style="37" customWidth="1"/>
    <col min="16379" max="16379" width="45.140625" style="37" customWidth="1"/>
    <col min="16380" max="16380" width="30.42578125" style="37" customWidth="1"/>
    <col min="16381" max="16384" width="9.140625" style="37"/>
  </cols>
  <sheetData>
    <row r="1" spans="1:10" ht="15.75" x14ac:dyDescent="0.25">
      <c r="A1" s="34"/>
      <c r="B1" s="34"/>
      <c r="C1" s="5" t="s">
        <v>1</v>
      </c>
    </row>
    <row r="2" spans="1:10" ht="15.75" x14ac:dyDescent="0.25">
      <c r="A2" s="34"/>
      <c r="B2" s="49"/>
      <c r="C2" s="13" t="s">
        <v>2</v>
      </c>
    </row>
    <row r="3" spans="1:10" x14ac:dyDescent="0.25">
      <c r="A3" s="34"/>
      <c r="B3" s="34"/>
      <c r="C3" s="7" t="s">
        <v>3</v>
      </c>
    </row>
    <row r="4" spans="1:10" x14ac:dyDescent="0.25">
      <c r="A4" s="34"/>
      <c r="B4" s="34"/>
      <c r="C4" s="48"/>
    </row>
    <row r="5" spans="1:10" x14ac:dyDescent="0.25">
      <c r="A5" s="34"/>
      <c r="B5" s="34"/>
      <c r="C5" s="40" t="s">
        <v>51</v>
      </c>
    </row>
    <row r="6" spans="1:10" ht="18" customHeight="1" x14ac:dyDescent="0.25">
      <c r="A6" s="134" t="s">
        <v>5</v>
      </c>
      <c r="B6" s="134"/>
      <c r="C6" s="134"/>
    </row>
    <row r="7" spans="1:10" ht="15.75" x14ac:dyDescent="0.25">
      <c r="A7" s="34"/>
      <c r="B7" s="11"/>
      <c r="C7" s="11"/>
    </row>
    <row r="8" spans="1:10" x14ac:dyDescent="0.25">
      <c r="A8" s="101" t="s">
        <v>6</v>
      </c>
      <c r="B8" s="36" t="s">
        <v>68</v>
      </c>
      <c r="C8" s="107"/>
    </row>
    <row r="9" spans="1:10" ht="26.25" x14ac:dyDescent="0.25">
      <c r="A9" s="101" t="s">
        <v>8</v>
      </c>
      <c r="B9" s="133" t="s">
        <v>107</v>
      </c>
      <c r="C9" s="133"/>
    </row>
    <row r="10" spans="1:10" x14ac:dyDescent="0.25">
      <c r="A10" s="101" t="s">
        <v>10</v>
      </c>
      <c r="B10" s="36" t="s">
        <v>11</v>
      </c>
      <c r="C10" s="107"/>
      <c r="I10" s="2"/>
      <c r="J10" s="2"/>
    </row>
    <row r="11" spans="1:10" ht="15.75" x14ac:dyDescent="0.25">
      <c r="A11" s="11"/>
      <c r="B11" s="11"/>
      <c r="C11" s="11"/>
      <c r="D11"/>
      <c r="E11"/>
      <c r="F11"/>
      <c r="G11"/>
      <c r="H11"/>
      <c r="I11" s="2"/>
      <c r="J11" s="2"/>
    </row>
    <row r="12" spans="1:10" ht="60" x14ac:dyDescent="0.25">
      <c r="A12" s="102" t="s">
        <v>12</v>
      </c>
      <c r="B12" s="102" t="s">
        <v>13</v>
      </c>
      <c r="C12" s="102" t="s">
        <v>14</v>
      </c>
      <c r="D12"/>
      <c r="E12"/>
      <c r="F12"/>
      <c r="G12"/>
      <c r="H12"/>
      <c r="I12" s="2"/>
      <c r="J12" s="2"/>
    </row>
    <row r="13" spans="1:10" ht="15.75" x14ac:dyDescent="0.25">
      <c r="A13" s="79">
        <v>1</v>
      </c>
      <c r="B13" s="79">
        <v>2</v>
      </c>
      <c r="C13" s="79">
        <v>3</v>
      </c>
      <c r="D13"/>
      <c r="E13"/>
      <c r="F13"/>
      <c r="G13"/>
      <c r="H13"/>
      <c r="I13" s="2"/>
      <c r="J13" s="2"/>
    </row>
    <row r="14" spans="1:10" ht="15.75" x14ac:dyDescent="0.25">
      <c r="A14" s="79"/>
      <c r="B14" s="79" t="s">
        <v>15</v>
      </c>
      <c r="C14" s="79" t="s">
        <v>16</v>
      </c>
      <c r="D14"/>
      <c r="E14"/>
      <c r="F14"/>
      <c r="G14"/>
      <c r="H14"/>
      <c r="I14" s="2"/>
      <c r="J14" s="2"/>
    </row>
    <row r="15" spans="1:10" ht="15.75" x14ac:dyDescent="0.25">
      <c r="A15" s="79">
        <v>1100</v>
      </c>
      <c r="B15" s="65" t="s">
        <v>54</v>
      </c>
      <c r="C15" s="21">
        <v>8499.6</v>
      </c>
      <c r="D15" s="113"/>
      <c r="E15"/>
      <c r="F15"/>
      <c r="G15"/>
      <c r="H15"/>
      <c r="I15" s="2"/>
      <c r="J15" s="2"/>
    </row>
    <row r="16" spans="1:10" ht="31.5" x14ac:dyDescent="0.25">
      <c r="A16" s="79">
        <v>1200</v>
      </c>
      <c r="B16" s="66" t="s">
        <v>55</v>
      </c>
      <c r="C16" s="21">
        <v>2047.55</v>
      </c>
      <c r="D16" s="113"/>
      <c r="E16"/>
      <c r="F16"/>
      <c r="G16"/>
      <c r="H16"/>
      <c r="I16" s="2"/>
      <c r="J16" s="2"/>
    </row>
    <row r="17" spans="1:10" ht="15.75" x14ac:dyDescent="0.25">
      <c r="A17" s="79">
        <v>2341</v>
      </c>
      <c r="B17" s="65" t="s">
        <v>19</v>
      </c>
      <c r="C17" s="21">
        <v>152</v>
      </c>
      <c r="D17" s="113"/>
      <c r="E17"/>
      <c r="F17"/>
      <c r="G17"/>
      <c r="H17"/>
      <c r="I17" s="2"/>
      <c r="J17" s="2"/>
    </row>
    <row r="18" spans="1:10" ht="15.75" x14ac:dyDescent="0.25">
      <c r="A18" s="79">
        <v>2361</v>
      </c>
      <c r="B18" s="65" t="s">
        <v>20</v>
      </c>
      <c r="C18" s="21">
        <v>24.5</v>
      </c>
      <c r="D18" s="113"/>
      <c r="E18"/>
      <c r="F18"/>
      <c r="G18"/>
      <c r="H18"/>
      <c r="I18" s="2"/>
      <c r="J18" s="2"/>
    </row>
    <row r="19" spans="1:10" ht="15.75" x14ac:dyDescent="0.25">
      <c r="A19" s="79">
        <v>2363</v>
      </c>
      <c r="B19" s="65" t="s">
        <v>21</v>
      </c>
      <c r="C19" s="21">
        <v>840</v>
      </c>
      <c r="D19" s="113"/>
      <c r="E19"/>
      <c r="F19"/>
      <c r="G19"/>
      <c r="H19"/>
      <c r="I19" s="2"/>
      <c r="J19" s="2"/>
    </row>
    <row r="20" spans="1:10" ht="31.5" x14ac:dyDescent="0.25">
      <c r="A20" s="79">
        <v>2369</v>
      </c>
      <c r="B20" s="66" t="s">
        <v>22</v>
      </c>
      <c r="C20" s="21">
        <v>88.96</v>
      </c>
      <c r="D20"/>
      <c r="E20"/>
      <c r="F20"/>
      <c r="G20"/>
      <c r="H20"/>
      <c r="I20" s="2"/>
      <c r="J20" s="2"/>
    </row>
    <row r="21" spans="1:10" ht="31.5" x14ac:dyDescent="0.25">
      <c r="A21" s="79">
        <v>2800</v>
      </c>
      <c r="B21" s="66" t="s">
        <v>50</v>
      </c>
      <c r="C21" s="21">
        <v>20</v>
      </c>
      <c r="D21"/>
      <c r="E21"/>
      <c r="F21"/>
      <c r="G21"/>
      <c r="H21"/>
      <c r="I21" s="2"/>
      <c r="J21" s="2"/>
    </row>
    <row r="22" spans="1:10" ht="15.75" x14ac:dyDescent="0.25">
      <c r="A22" s="79"/>
      <c r="B22" s="24" t="s">
        <v>23</v>
      </c>
      <c r="C22" s="23">
        <f>SUM(C15:C21)</f>
        <v>11672.609999999999</v>
      </c>
      <c r="D22"/>
      <c r="E22"/>
      <c r="F22"/>
      <c r="G22"/>
      <c r="H22"/>
      <c r="I22" s="2"/>
      <c r="J22" s="2"/>
    </row>
    <row r="23" spans="1:10" ht="15.75" x14ac:dyDescent="0.25">
      <c r="A23" s="79"/>
      <c r="B23" s="24" t="s">
        <v>24</v>
      </c>
      <c r="C23" s="24" t="s">
        <v>16</v>
      </c>
      <c r="D23"/>
      <c r="E23"/>
      <c r="F23"/>
      <c r="G23"/>
      <c r="H23"/>
      <c r="I23" s="2"/>
      <c r="J23" s="2"/>
    </row>
    <row r="24" spans="1:10" ht="15.75" x14ac:dyDescent="0.25">
      <c r="A24" s="79">
        <v>1100</v>
      </c>
      <c r="B24" s="65" t="s">
        <v>54</v>
      </c>
      <c r="C24" s="21">
        <v>1036.8</v>
      </c>
      <c r="D24"/>
      <c r="E24"/>
      <c r="F24"/>
      <c r="G24"/>
      <c r="H24"/>
      <c r="I24" s="2"/>
      <c r="J24" s="2"/>
    </row>
    <row r="25" spans="1:10" ht="31.5" x14ac:dyDescent="0.25">
      <c r="A25" s="79">
        <v>1200</v>
      </c>
      <c r="B25" s="66" t="s">
        <v>55</v>
      </c>
      <c r="C25" s="21">
        <v>249.77</v>
      </c>
      <c r="D25"/>
      <c r="E25"/>
      <c r="F25"/>
      <c r="G25"/>
      <c r="H25"/>
      <c r="I25" s="2"/>
      <c r="J25" s="2"/>
    </row>
    <row r="26" spans="1:10" ht="15.75" x14ac:dyDescent="0.25">
      <c r="A26" s="79">
        <v>2210</v>
      </c>
      <c r="B26" s="65" t="s">
        <v>25</v>
      </c>
      <c r="C26" s="21">
        <v>24</v>
      </c>
      <c r="D26"/>
      <c r="E26"/>
      <c r="F26"/>
      <c r="G26"/>
      <c r="H26"/>
      <c r="I26" s="2"/>
      <c r="J26" s="2"/>
    </row>
    <row r="27" spans="1:10" ht="15.75" x14ac:dyDescent="0.25">
      <c r="A27" s="79">
        <v>2220</v>
      </c>
      <c r="B27" s="65" t="s">
        <v>56</v>
      </c>
      <c r="C27" s="21">
        <v>982.68</v>
      </c>
      <c r="D27"/>
      <c r="E27"/>
      <c r="F27"/>
      <c r="G27"/>
      <c r="H27"/>
      <c r="I27" s="2"/>
      <c r="J27" s="2"/>
    </row>
    <row r="28" spans="1:10" ht="15.75" x14ac:dyDescent="0.25">
      <c r="A28" s="79">
        <v>2242</v>
      </c>
      <c r="B28" s="65" t="s">
        <v>57</v>
      </c>
      <c r="C28" s="21">
        <v>9</v>
      </c>
      <c r="D28"/>
      <c r="E28"/>
      <c r="F28"/>
      <c r="G28"/>
      <c r="H28"/>
      <c r="I28" s="2"/>
      <c r="J28" s="2"/>
    </row>
    <row r="29" spans="1:10" ht="31.5" x14ac:dyDescent="0.25">
      <c r="A29" s="79">
        <v>2243</v>
      </c>
      <c r="B29" s="66" t="s">
        <v>58</v>
      </c>
      <c r="C29" s="21">
        <v>48</v>
      </c>
      <c r="D29"/>
      <c r="E29"/>
      <c r="F29"/>
      <c r="G29"/>
      <c r="H29"/>
      <c r="I29" s="2"/>
      <c r="J29" s="2"/>
    </row>
    <row r="30" spans="1:10" ht="15.75" x14ac:dyDescent="0.25">
      <c r="A30" s="79">
        <v>2244</v>
      </c>
      <c r="B30" s="65" t="s">
        <v>59</v>
      </c>
      <c r="C30" s="21">
        <v>210</v>
      </c>
      <c r="D30"/>
      <c r="E30"/>
      <c r="F30"/>
      <c r="G30"/>
      <c r="H30"/>
      <c r="I30" s="2"/>
      <c r="J30" s="2"/>
    </row>
    <row r="31" spans="1:10" ht="15.75" x14ac:dyDescent="0.25">
      <c r="A31" s="79">
        <v>2249</v>
      </c>
      <c r="B31" s="87" t="s">
        <v>60</v>
      </c>
      <c r="C31" s="21">
        <v>135</v>
      </c>
      <c r="D31"/>
      <c r="E31"/>
      <c r="F31"/>
      <c r="G31"/>
      <c r="H31"/>
      <c r="I31" s="2"/>
      <c r="J31" s="2"/>
    </row>
    <row r="32" spans="1:10" ht="15.75" x14ac:dyDescent="0.25">
      <c r="A32" s="79">
        <v>2311</v>
      </c>
      <c r="B32" s="65" t="s">
        <v>27</v>
      </c>
      <c r="C32" s="21">
        <f>24+0.25</f>
        <v>24.25</v>
      </c>
      <c r="D32"/>
      <c r="E32"/>
      <c r="F32"/>
      <c r="G32"/>
      <c r="H32"/>
      <c r="I32" s="2"/>
      <c r="J32" s="2"/>
    </row>
    <row r="33" spans="1:10" ht="15.75" x14ac:dyDescent="0.25">
      <c r="A33" s="79">
        <v>2312</v>
      </c>
      <c r="B33" s="65" t="s">
        <v>61</v>
      </c>
      <c r="C33" s="21">
        <v>22.35</v>
      </c>
      <c r="D33"/>
      <c r="E33"/>
      <c r="F33"/>
      <c r="G33"/>
      <c r="H33"/>
      <c r="I33" s="2"/>
      <c r="J33" s="2"/>
    </row>
    <row r="34" spans="1:10" ht="15.75" x14ac:dyDescent="0.25">
      <c r="A34" s="79">
        <v>2322</v>
      </c>
      <c r="B34" s="65" t="s">
        <v>29</v>
      </c>
      <c r="C34" s="21">
        <v>45.54</v>
      </c>
      <c r="D34"/>
      <c r="E34"/>
      <c r="F34"/>
      <c r="G34"/>
      <c r="H34"/>
      <c r="I34" s="2"/>
      <c r="J34" s="2"/>
    </row>
    <row r="35" spans="1:10" ht="15.75" x14ac:dyDescent="0.25">
      <c r="A35" s="79">
        <v>2350</v>
      </c>
      <c r="B35" s="65" t="s">
        <v>31</v>
      </c>
      <c r="C35" s="21">
        <v>59</v>
      </c>
      <c r="D35"/>
      <c r="E35"/>
      <c r="F35"/>
      <c r="G35"/>
      <c r="H35"/>
      <c r="I35" s="2"/>
      <c r="J35" s="2"/>
    </row>
    <row r="36" spans="1:10" ht="15.75" x14ac:dyDescent="0.25">
      <c r="A36" s="79">
        <v>2500</v>
      </c>
      <c r="B36" s="65" t="s">
        <v>30</v>
      </c>
      <c r="C36" s="21">
        <v>27</v>
      </c>
      <c r="D36"/>
      <c r="E36"/>
      <c r="F36"/>
      <c r="G36"/>
      <c r="H36"/>
      <c r="I36" s="2"/>
      <c r="J36" s="2"/>
    </row>
    <row r="37" spans="1:10" ht="15.75" x14ac:dyDescent="0.25">
      <c r="A37" s="79">
        <v>5200</v>
      </c>
      <c r="B37" s="65" t="s">
        <v>32</v>
      </c>
      <c r="C37" s="21">
        <v>43</v>
      </c>
      <c r="D37"/>
      <c r="E37"/>
      <c r="F37"/>
      <c r="G37"/>
      <c r="H37"/>
      <c r="I37" s="2"/>
      <c r="J37" s="2"/>
    </row>
    <row r="38" spans="1:10" ht="15.75" x14ac:dyDescent="0.25">
      <c r="A38" s="79"/>
      <c r="B38" s="24" t="s">
        <v>33</v>
      </c>
      <c r="C38" s="23">
        <f>SUM(C24:C37)</f>
        <v>2916.39</v>
      </c>
      <c r="D38"/>
      <c r="E38"/>
      <c r="F38"/>
      <c r="G38"/>
      <c r="H38"/>
      <c r="I38" s="2"/>
      <c r="J38" s="2"/>
    </row>
    <row r="39" spans="1:10" ht="15.75" x14ac:dyDescent="0.25">
      <c r="A39" s="65"/>
      <c r="B39" s="24" t="s">
        <v>34</v>
      </c>
      <c r="C39" s="23">
        <f>C22+C38</f>
        <v>14588.999999999998</v>
      </c>
      <c r="D39"/>
      <c r="E39"/>
      <c r="F39"/>
      <c r="G39"/>
      <c r="H39"/>
      <c r="I39" s="2"/>
      <c r="J39" s="2"/>
    </row>
    <row r="40" spans="1:10" ht="10.5" customHeight="1" x14ac:dyDescent="0.25">
      <c r="A40" s="62"/>
      <c r="B40" s="62"/>
      <c r="C40" s="84"/>
      <c r="D40"/>
      <c r="E40"/>
      <c r="F40"/>
      <c r="G40"/>
      <c r="H40"/>
      <c r="I40" s="2"/>
      <c r="J40" s="2"/>
    </row>
    <row r="41" spans="1:10" ht="15.75" x14ac:dyDescent="0.25">
      <c r="A41" s="132" t="s">
        <v>35</v>
      </c>
      <c r="B41" s="132"/>
      <c r="C41" s="79">
        <v>300</v>
      </c>
      <c r="D41"/>
      <c r="E41"/>
      <c r="F41"/>
      <c r="G41"/>
      <c r="H41"/>
      <c r="I41" s="2"/>
      <c r="J41" s="2"/>
    </row>
    <row r="42" spans="1:10" ht="33.75" customHeight="1" x14ac:dyDescent="0.25">
      <c r="A42" s="132" t="s">
        <v>36</v>
      </c>
      <c r="B42" s="132"/>
      <c r="C42" s="77">
        <f>C39/C41</f>
        <v>48.629999999999995</v>
      </c>
      <c r="D42"/>
      <c r="E42"/>
      <c r="F42"/>
      <c r="G42"/>
      <c r="H42"/>
      <c r="I42" s="2"/>
      <c r="J42" s="2"/>
    </row>
    <row r="43" spans="1:10" x14ac:dyDescent="0.25">
      <c r="A43" s="34"/>
      <c r="B43" s="34"/>
      <c r="C43" s="34"/>
      <c r="D43"/>
      <c r="E43"/>
      <c r="F43"/>
      <c r="G43"/>
      <c r="H43"/>
      <c r="I43" s="2"/>
      <c r="J43" s="2"/>
    </row>
    <row r="44" spans="1:10" x14ac:dyDescent="0.25">
      <c r="A44" s="34"/>
      <c r="B44" s="34"/>
      <c r="C44" s="34"/>
      <c r="D44"/>
      <c r="E44"/>
      <c r="F44"/>
      <c r="G44"/>
      <c r="H44"/>
    </row>
    <row r="45" spans="1:10" x14ac:dyDescent="0.25">
      <c r="A45" s="34"/>
      <c r="B45" s="34"/>
      <c r="C45" s="34"/>
    </row>
    <row r="46" spans="1:10" x14ac:dyDescent="0.25">
      <c r="A46" s="34"/>
      <c r="B46" s="34"/>
      <c r="C46" s="34"/>
    </row>
    <row r="47" spans="1:10" x14ac:dyDescent="0.25">
      <c r="A47" s="34"/>
      <c r="B47" s="34"/>
      <c r="C47" s="34"/>
    </row>
    <row r="48" spans="1:10" x14ac:dyDescent="0.25">
      <c r="A48" s="34"/>
      <c r="B48" s="34"/>
      <c r="C48" s="34"/>
    </row>
  </sheetData>
  <mergeCells count="4">
    <mergeCell ref="A6:C6"/>
    <mergeCell ref="B9:C9"/>
    <mergeCell ref="A41:B41"/>
    <mergeCell ref="A42:B42"/>
  </mergeCells>
  <printOptions verticalCentered="1"/>
  <pageMargins left="0.70866141732283472" right="0.43307086614173229" top="0.74803149606299213" bottom="0.74803149606299213" header="0.31496062992125984" footer="0.31496062992125984"/>
  <pageSetup paperSize="9" scale="94" orientation="portrait" r:id="rId1"/>
  <headerFooter alignWithMargins="0">
    <oddFooter>&amp;L&amp;"Times New Roman,Regular"LMAnot_2_1_pielik_07082019_cenr; 2.1.pielikums Ministru kabineta noteikumu projekta "Ilgstošas sociālās aprūpes un sociālās rehabilitācijas iestāžu sniegto maksas pakalpojumu cenrādis" anotācijai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F2DBD-F7E9-4729-BFAE-E9CC569AA357}">
  <sheetPr>
    <pageSetUpPr fitToPage="1"/>
  </sheetPr>
  <dimension ref="A1:J48"/>
  <sheetViews>
    <sheetView view="pageLayout" topLeftCell="A10" zoomScale="70" zoomScaleNormal="75" zoomScalePageLayoutView="70" workbookViewId="0">
      <selection activeCell="A42" sqref="A42:B42"/>
    </sheetView>
  </sheetViews>
  <sheetFormatPr defaultColWidth="16.42578125" defaultRowHeight="15" x14ac:dyDescent="0.25"/>
  <cols>
    <col min="1" max="1" width="18.85546875" style="37" customWidth="1"/>
    <col min="2" max="2" width="59" style="37" customWidth="1"/>
    <col min="3" max="3" width="22.28515625" style="37" customWidth="1"/>
    <col min="4" max="4" width="22.28515625" style="2" customWidth="1"/>
    <col min="5" max="5" width="18.28515625" style="46" customWidth="1"/>
    <col min="6" max="7" width="14.7109375" style="46" customWidth="1"/>
    <col min="8" max="8" width="13.7109375" style="46" customWidth="1"/>
    <col min="9" max="255" width="9.140625" style="37" customWidth="1"/>
    <col min="256" max="257" width="16.42578125" style="37"/>
    <col min="258" max="258" width="45.140625" style="37" customWidth="1"/>
    <col min="259" max="260" width="22.28515625" style="37" customWidth="1"/>
    <col min="261" max="261" width="18.28515625" style="37" customWidth="1"/>
    <col min="262" max="263" width="14.7109375" style="37" customWidth="1"/>
    <col min="264" max="264" width="13.7109375" style="37" customWidth="1"/>
    <col min="265" max="511" width="9.140625" style="37" customWidth="1"/>
    <col min="512" max="513" width="16.42578125" style="37"/>
    <col min="514" max="514" width="45.140625" style="37" customWidth="1"/>
    <col min="515" max="516" width="22.28515625" style="37" customWidth="1"/>
    <col min="517" max="517" width="18.28515625" style="37" customWidth="1"/>
    <col min="518" max="519" width="14.7109375" style="37" customWidth="1"/>
    <col min="520" max="520" width="13.7109375" style="37" customWidth="1"/>
    <col min="521" max="767" width="9.140625" style="37" customWidth="1"/>
    <col min="768" max="769" width="16.42578125" style="37"/>
    <col min="770" max="770" width="45.140625" style="37" customWidth="1"/>
    <col min="771" max="772" width="22.28515625" style="37" customWidth="1"/>
    <col min="773" max="773" width="18.28515625" style="37" customWidth="1"/>
    <col min="774" max="775" width="14.7109375" style="37" customWidth="1"/>
    <col min="776" max="776" width="13.7109375" style="37" customWidth="1"/>
    <col min="777" max="1023" width="9.140625" style="37" customWidth="1"/>
    <col min="1024" max="1025" width="16.42578125" style="37"/>
    <col min="1026" max="1026" width="45.140625" style="37" customWidth="1"/>
    <col min="1027" max="1028" width="22.28515625" style="37" customWidth="1"/>
    <col min="1029" max="1029" width="18.28515625" style="37" customWidth="1"/>
    <col min="1030" max="1031" width="14.7109375" style="37" customWidth="1"/>
    <col min="1032" max="1032" width="13.7109375" style="37" customWidth="1"/>
    <col min="1033" max="1279" width="9.140625" style="37" customWidth="1"/>
    <col min="1280" max="1281" width="16.42578125" style="37"/>
    <col min="1282" max="1282" width="45.140625" style="37" customWidth="1"/>
    <col min="1283" max="1284" width="22.28515625" style="37" customWidth="1"/>
    <col min="1285" max="1285" width="18.28515625" style="37" customWidth="1"/>
    <col min="1286" max="1287" width="14.7109375" style="37" customWidth="1"/>
    <col min="1288" max="1288" width="13.7109375" style="37" customWidth="1"/>
    <col min="1289" max="1535" width="9.140625" style="37" customWidth="1"/>
    <col min="1536" max="1537" width="16.42578125" style="37"/>
    <col min="1538" max="1538" width="45.140625" style="37" customWidth="1"/>
    <col min="1539" max="1540" width="22.28515625" style="37" customWidth="1"/>
    <col min="1541" max="1541" width="18.28515625" style="37" customWidth="1"/>
    <col min="1542" max="1543" width="14.7109375" style="37" customWidth="1"/>
    <col min="1544" max="1544" width="13.7109375" style="37" customWidth="1"/>
    <col min="1545" max="1791" width="9.140625" style="37" customWidth="1"/>
    <col min="1792" max="1793" width="16.42578125" style="37"/>
    <col min="1794" max="1794" width="45.140625" style="37" customWidth="1"/>
    <col min="1795" max="1796" width="22.28515625" style="37" customWidth="1"/>
    <col min="1797" max="1797" width="18.28515625" style="37" customWidth="1"/>
    <col min="1798" max="1799" width="14.7109375" style="37" customWidth="1"/>
    <col min="1800" max="1800" width="13.7109375" style="37" customWidth="1"/>
    <col min="1801" max="2047" width="9.140625" style="37" customWidth="1"/>
    <col min="2048" max="2049" width="16.42578125" style="37"/>
    <col min="2050" max="2050" width="45.140625" style="37" customWidth="1"/>
    <col min="2051" max="2052" width="22.28515625" style="37" customWidth="1"/>
    <col min="2053" max="2053" width="18.28515625" style="37" customWidth="1"/>
    <col min="2054" max="2055" width="14.7109375" style="37" customWidth="1"/>
    <col min="2056" max="2056" width="13.7109375" style="37" customWidth="1"/>
    <col min="2057" max="2303" width="9.140625" style="37" customWidth="1"/>
    <col min="2304" max="2305" width="16.42578125" style="37"/>
    <col min="2306" max="2306" width="45.140625" style="37" customWidth="1"/>
    <col min="2307" max="2308" width="22.28515625" style="37" customWidth="1"/>
    <col min="2309" max="2309" width="18.28515625" style="37" customWidth="1"/>
    <col min="2310" max="2311" width="14.7109375" style="37" customWidth="1"/>
    <col min="2312" max="2312" width="13.7109375" style="37" customWidth="1"/>
    <col min="2313" max="2559" width="9.140625" style="37" customWidth="1"/>
    <col min="2560" max="2561" width="16.42578125" style="37"/>
    <col min="2562" max="2562" width="45.140625" style="37" customWidth="1"/>
    <col min="2563" max="2564" width="22.28515625" style="37" customWidth="1"/>
    <col min="2565" max="2565" width="18.28515625" style="37" customWidth="1"/>
    <col min="2566" max="2567" width="14.7109375" style="37" customWidth="1"/>
    <col min="2568" max="2568" width="13.7109375" style="37" customWidth="1"/>
    <col min="2569" max="2815" width="9.140625" style="37" customWidth="1"/>
    <col min="2816" max="2817" width="16.42578125" style="37"/>
    <col min="2818" max="2818" width="45.140625" style="37" customWidth="1"/>
    <col min="2819" max="2820" width="22.28515625" style="37" customWidth="1"/>
    <col min="2821" max="2821" width="18.28515625" style="37" customWidth="1"/>
    <col min="2822" max="2823" width="14.7109375" style="37" customWidth="1"/>
    <col min="2824" max="2824" width="13.7109375" style="37" customWidth="1"/>
    <col min="2825" max="3071" width="9.140625" style="37" customWidth="1"/>
    <col min="3072" max="3073" width="16.42578125" style="37"/>
    <col min="3074" max="3074" width="45.140625" style="37" customWidth="1"/>
    <col min="3075" max="3076" width="22.28515625" style="37" customWidth="1"/>
    <col min="3077" max="3077" width="18.28515625" style="37" customWidth="1"/>
    <col min="3078" max="3079" width="14.7109375" style="37" customWidth="1"/>
    <col min="3080" max="3080" width="13.7109375" style="37" customWidth="1"/>
    <col min="3081" max="3327" width="9.140625" style="37" customWidth="1"/>
    <col min="3328" max="3329" width="16.42578125" style="37"/>
    <col min="3330" max="3330" width="45.140625" style="37" customWidth="1"/>
    <col min="3331" max="3332" width="22.28515625" style="37" customWidth="1"/>
    <col min="3333" max="3333" width="18.28515625" style="37" customWidth="1"/>
    <col min="3334" max="3335" width="14.7109375" style="37" customWidth="1"/>
    <col min="3336" max="3336" width="13.7109375" style="37" customWidth="1"/>
    <col min="3337" max="3583" width="9.140625" style="37" customWidth="1"/>
    <col min="3584" max="3585" width="16.42578125" style="37"/>
    <col min="3586" max="3586" width="45.140625" style="37" customWidth="1"/>
    <col min="3587" max="3588" width="22.28515625" style="37" customWidth="1"/>
    <col min="3589" max="3589" width="18.28515625" style="37" customWidth="1"/>
    <col min="3590" max="3591" width="14.7109375" style="37" customWidth="1"/>
    <col min="3592" max="3592" width="13.7109375" style="37" customWidth="1"/>
    <col min="3593" max="3839" width="9.140625" style="37" customWidth="1"/>
    <col min="3840" max="3841" width="16.42578125" style="37"/>
    <col min="3842" max="3842" width="45.140625" style="37" customWidth="1"/>
    <col min="3843" max="3844" width="22.28515625" style="37" customWidth="1"/>
    <col min="3845" max="3845" width="18.28515625" style="37" customWidth="1"/>
    <col min="3846" max="3847" width="14.7109375" style="37" customWidth="1"/>
    <col min="3848" max="3848" width="13.7109375" style="37" customWidth="1"/>
    <col min="3849" max="4095" width="9.140625" style="37" customWidth="1"/>
    <col min="4096" max="4097" width="16.42578125" style="37"/>
    <col min="4098" max="4098" width="45.140625" style="37" customWidth="1"/>
    <col min="4099" max="4100" width="22.28515625" style="37" customWidth="1"/>
    <col min="4101" max="4101" width="18.28515625" style="37" customWidth="1"/>
    <col min="4102" max="4103" width="14.7109375" style="37" customWidth="1"/>
    <col min="4104" max="4104" width="13.7109375" style="37" customWidth="1"/>
    <col min="4105" max="4351" width="9.140625" style="37" customWidth="1"/>
    <col min="4352" max="4353" width="16.42578125" style="37"/>
    <col min="4354" max="4354" width="45.140625" style="37" customWidth="1"/>
    <col min="4355" max="4356" width="22.28515625" style="37" customWidth="1"/>
    <col min="4357" max="4357" width="18.28515625" style="37" customWidth="1"/>
    <col min="4358" max="4359" width="14.7109375" style="37" customWidth="1"/>
    <col min="4360" max="4360" width="13.7109375" style="37" customWidth="1"/>
    <col min="4361" max="4607" width="9.140625" style="37" customWidth="1"/>
    <col min="4608" max="4609" width="16.42578125" style="37"/>
    <col min="4610" max="4610" width="45.140625" style="37" customWidth="1"/>
    <col min="4611" max="4612" width="22.28515625" style="37" customWidth="1"/>
    <col min="4613" max="4613" width="18.28515625" style="37" customWidth="1"/>
    <col min="4614" max="4615" width="14.7109375" style="37" customWidth="1"/>
    <col min="4616" max="4616" width="13.7109375" style="37" customWidth="1"/>
    <col min="4617" max="4863" width="9.140625" style="37" customWidth="1"/>
    <col min="4864" max="4865" width="16.42578125" style="37"/>
    <col min="4866" max="4866" width="45.140625" style="37" customWidth="1"/>
    <col min="4867" max="4868" width="22.28515625" style="37" customWidth="1"/>
    <col min="4869" max="4869" width="18.28515625" style="37" customWidth="1"/>
    <col min="4870" max="4871" width="14.7109375" style="37" customWidth="1"/>
    <col min="4872" max="4872" width="13.7109375" style="37" customWidth="1"/>
    <col min="4873" max="5119" width="9.140625" style="37" customWidth="1"/>
    <col min="5120" max="5121" width="16.42578125" style="37"/>
    <col min="5122" max="5122" width="45.140625" style="37" customWidth="1"/>
    <col min="5123" max="5124" width="22.28515625" style="37" customWidth="1"/>
    <col min="5125" max="5125" width="18.28515625" style="37" customWidth="1"/>
    <col min="5126" max="5127" width="14.7109375" style="37" customWidth="1"/>
    <col min="5128" max="5128" width="13.7109375" style="37" customWidth="1"/>
    <col min="5129" max="5375" width="9.140625" style="37" customWidth="1"/>
    <col min="5376" max="5377" width="16.42578125" style="37"/>
    <col min="5378" max="5378" width="45.140625" style="37" customWidth="1"/>
    <col min="5379" max="5380" width="22.28515625" style="37" customWidth="1"/>
    <col min="5381" max="5381" width="18.28515625" style="37" customWidth="1"/>
    <col min="5382" max="5383" width="14.7109375" style="37" customWidth="1"/>
    <col min="5384" max="5384" width="13.7109375" style="37" customWidth="1"/>
    <col min="5385" max="5631" width="9.140625" style="37" customWidth="1"/>
    <col min="5632" max="5633" width="16.42578125" style="37"/>
    <col min="5634" max="5634" width="45.140625" style="37" customWidth="1"/>
    <col min="5635" max="5636" width="22.28515625" style="37" customWidth="1"/>
    <col min="5637" max="5637" width="18.28515625" style="37" customWidth="1"/>
    <col min="5638" max="5639" width="14.7109375" style="37" customWidth="1"/>
    <col min="5640" max="5640" width="13.7109375" style="37" customWidth="1"/>
    <col min="5641" max="5887" width="9.140625" style="37" customWidth="1"/>
    <col min="5888" max="5889" width="16.42578125" style="37"/>
    <col min="5890" max="5890" width="45.140625" style="37" customWidth="1"/>
    <col min="5891" max="5892" width="22.28515625" style="37" customWidth="1"/>
    <col min="5893" max="5893" width="18.28515625" style="37" customWidth="1"/>
    <col min="5894" max="5895" width="14.7109375" style="37" customWidth="1"/>
    <col min="5896" max="5896" width="13.7109375" style="37" customWidth="1"/>
    <col min="5897" max="6143" width="9.140625" style="37" customWidth="1"/>
    <col min="6144" max="6145" width="16.42578125" style="37"/>
    <col min="6146" max="6146" width="45.140625" style="37" customWidth="1"/>
    <col min="6147" max="6148" width="22.28515625" style="37" customWidth="1"/>
    <col min="6149" max="6149" width="18.28515625" style="37" customWidth="1"/>
    <col min="6150" max="6151" width="14.7109375" style="37" customWidth="1"/>
    <col min="6152" max="6152" width="13.7109375" style="37" customWidth="1"/>
    <col min="6153" max="6399" width="9.140625" style="37" customWidth="1"/>
    <col min="6400" max="6401" width="16.42578125" style="37"/>
    <col min="6402" max="6402" width="45.140625" style="37" customWidth="1"/>
    <col min="6403" max="6404" width="22.28515625" style="37" customWidth="1"/>
    <col min="6405" max="6405" width="18.28515625" style="37" customWidth="1"/>
    <col min="6406" max="6407" width="14.7109375" style="37" customWidth="1"/>
    <col min="6408" max="6408" width="13.7109375" style="37" customWidth="1"/>
    <col min="6409" max="6655" width="9.140625" style="37" customWidth="1"/>
    <col min="6656" max="6657" width="16.42578125" style="37"/>
    <col min="6658" max="6658" width="45.140625" style="37" customWidth="1"/>
    <col min="6659" max="6660" width="22.28515625" style="37" customWidth="1"/>
    <col min="6661" max="6661" width="18.28515625" style="37" customWidth="1"/>
    <col min="6662" max="6663" width="14.7109375" style="37" customWidth="1"/>
    <col min="6664" max="6664" width="13.7109375" style="37" customWidth="1"/>
    <col min="6665" max="6911" width="9.140625" style="37" customWidth="1"/>
    <col min="6912" max="6913" width="16.42578125" style="37"/>
    <col min="6914" max="6914" width="45.140625" style="37" customWidth="1"/>
    <col min="6915" max="6916" width="22.28515625" style="37" customWidth="1"/>
    <col min="6917" max="6917" width="18.28515625" style="37" customWidth="1"/>
    <col min="6918" max="6919" width="14.7109375" style="37" customWidth="1"/>
    <col min="6920" max="6920" width="13.7109375" style="37" customWidth="1"/>
    <col min="6921" max="7167" width="9.140625" style="37" customWidth="1"/>
    <col min="7168" max="7169" width="16.42578125" style="37"/>
    <col min="7170" max="7170" width="45.140625" style="37" customWidth="1"/>
    <col min="7171" max="7172" width="22.28515625" style="37" customWidth="1"/>
    <col min="7173" max="7173" width="18.28515625" style="37" customWidth="1"/>
    <col min="7174" max="7175" width="14.7109375" style="37" customWidth="1"/>
    <col min="7176" max="7176" width="13.7109375" style="37" customWidth="1"/>
    <col min="7177" max="7423" width="9.140625" style="37" customWidth="1"/>
    <col min="7424" max="7425" width="16.42578125" style="37"/>
    <col min="7426" max="7426" width="45.140625" style="37" customWidth="1"/>
    <col min="7427" max="7428" width="22.28515625" style="37" customWidth="1"/>
    <col min="7429" max="7429" width="18.28515625" style="37" customWidth="1"/>
    <col min="7430" max="7431" width="14.7109375" style="37" customWidth="1"/>
    <col min="7432" max="7432" width="13.7109375" style="37" customWidth="1"/>
    <col min="7433" max="7679" width="9.140625" style="37" customWidth="1"/>
    <col min="7680" max="7681" width="16.42578125" style="37"/>
    <col min="7682" max="7682" width="45.140625" style="37" customWidth="1"/>
    <col min="7683" max="7684" width="22.28515625" style="37" customWidth="1"/>
    <col min="7685" max="7685" width="18.28515625" style="37" customWidth="1"/>
    <col min="7686" max="7687" width="14.7109375" style="37" customWidth="1"/>
    <col min="7688" max="7688" width="13.7109375" style="37" customWidth="1"/>
    <col min="7689" max="7935" width="9.140625" style="37" customWidth="1"/>
    <col min="7936" max="7937" width="16.42578125" style="37"/>
    <col min="7938" max="7938" width="45.140625" style="37" customWidth="1"/>
    <col min="7939" max="7940" width="22.28515625" style="37" customWidth="1"/>
    <col min="7941" max="7941" width="18.28515625" style="37" customWidth="1"/>
    <col min="7942" max="7943" width="14.7109375" style="37" customWidth="1"/>
    <col min="7944" max="7944" width="13.7109375" style="37" customWidth="1"/>
    <col min="7945" max="8191" width="9.140625" style="37" customWidth="1"/>
    <col min="8192" max="8193" width="16.42578125" style="37"/>
    <col min="8194" max="8194" width="45.140625" style="37" customWidth="1"/>
    <col min="8195" max="8196" width="22.28515625" style="37" customWidth="1"/>
    <col min="8197" max="8197" width="18.28515625" style="37" customWidth="1"/>
    <col min="8198" max="8199" width="14.7109375" style="37" customWidth="1"/>
    <col min="8200" max="8200" width="13.7109375" style="37" customWidth="1"/>
    <col min="8201" max="8447" width="9.140625" style="37" customWidth="1"/>
    <col min="8448" max="8449" width="16.42578125" style="37"/>
    <col min="8450" max="8450" width="45.140625" style="37" customWidth="1"/>
    <col min="8451" max="8452" width="22.28515625" style="37" customWidth="1"/>
    <col min="8453" max="8453" width="18.28515625" style="37" customWidth="1"/>
    <col min="8454" max="8455" width="14.7109375" style="37" customWidth="1"/>
    <col min="8456" max="8456" width="13.7109375" style="37" customWidth="1"/>
    <col min="8457" max="8703" width="9.140625" style="37" customWidth="1"/>
    <col min="8704" max="8705" width="16.42578125" style="37"/>
    <col min="8706" max="8706" width="45.140625" style="37" customWidth="1"/>
    <col min="8707" max="8708" width="22.28515625" style="37" customWidth="1"/>
    <col min="8709" max="8709" width="18.28515625" style="37" customWidth="1"/>
    <col min="8710" max="8711" width="14.7109375" style="37" customWidth="1"/>
    <col min="8712" max="8712" width="13.7109375" style="37" customWidth="1"/>
    <col min="8713" max="8959" width="9.140625" style="37" customWidth="1"/>
    <col min="8960" max="8961" width="16.42578125" style="37"/>
    <col min="8962" max="8962" width="45.140625" style="37" customWidth="1"/>
    <col min="8963" max="8964" width="22.28515625" style="37" customWidth="1"/>
    <col min="8965" max="8965" width="18.28515625" style="37" customWidth="1"/>
    <col min="8966" max="8967" width="14.7109375" style="37" customWidth="1"/>
    <col min="8968" max="8968" width="13.7109375" style="37" customWidth="1"/>
    <col min="8969" max="9215" width="9.140625" style="37" customWidth="1"/>
    <col min="9216" max="9217" width="16.42578125" style="37"/>
    <col min="9218" max="9218" width="45.140625" style="37" customWidth="1"/>
    <col min="9219" max="9220" width="22.28515625" style="37" customWidth="1"/>
    <col min="9221" max="9221" width="18.28515625" style="37" customWidth="1"/>
    <col min="9222" max="9223" width="14.7109375" style="37" customWidth="1"/>
    <col min="9224" max="9224" width="13.7109375" style="37" customWidth="1"/>
    <col min="9225" max="9471" width="9.140625" style="37" customWidth="1"/>
    <col min="9472" max="9473" width="16.42578125" style="37"/>
    <col min="9474" max="9474" width="45.140625" style="37" customWidth="1"/>
    <col min="9475" max="9476" width="22.28515625" style="37" customWidth="1"/>
    <col min="9477" max="9477" width="18.28515625" style="37" customWidth="1"/>
    <col min="9478" max="9479" width="14.7109375" style="37" customWidth="1"/>
    <col min="9480" max="9480" width="13.7109375" style="37" customWidth="1"/>
    <col min="9481" max="9727" width="9.140625" style="37" customWidth="1"/>
    <col min="9728" max="9729" width="16.42578125" style="37"/>
    <col min="9730" max="9730" width="45.140625" style="37" customWidth="1"/>
    <col min="9731" max="9732" width="22.28515625" style="37" customWidth="1"/>
    <col min="9733" max="9733" width="18.28515625" style="37" customWidth="1"/>
    <col min="9734" max="9735" width="14.7109375" style="37" customWidth="1"/>
    <col min="9736" max="9736" width="13.7109375" style="37" customWidth="1"/>
    <col min="9737" max="9983" width="9.140625" style="37" customWidth="1"/>
    <col min="9984" max="9985" width="16.42578125" style="37"/>
    <col min="9986" max="9986" width="45.140625" style="37" customWidth="1"/>
    <col min="9987" max="9988" width="22.28515625" style="37" customWidth="1"/>
    <col min="9989" max="9989" width="18.28515625" style="37" customWidth="1"/>
    <col min="9990" max="9991" width="14.7109375" style="37" customWidth="1"/>
    <col min="9992" max="9992" width="13.7109375" style="37" customWidth="1"/>
    <col min="9993" max="10239" width="9.140625" style="37" customWidth="1"/>
    <col min="10240" max="10241" width="16.42578125" style="37"/>
    <col min="10242" max="10242" width="45.140625" style="37" customWidth="1"/>
    <col min="10243" max="10244" width="22.28515625" style="37" customWidth="1"/>
    <col min="10245" max="10245" width="18.28515625" style="37" customWidth="1"/>
    <col min="10246" max="10247" width="14.7109375" style="37" customWidth="1"/>
    <col min="10248" max="10248" width="13.7109375" style="37" customWidth="1"/>
    <col min="10249" max="10495" width="9.140625" style="37" customWidth="1"/>
    <col min="10496" max="10497" width="16.42578125" style="37"/>
    <col min="10498" max="10498" width="45.140625" style="37" customWidth="1"/>
    <col min="10499" max="10500" width="22.28515625" style="37" customWidth="1"/>
    <col min="10501" max="10501" width="18.28515625" style="37" customWidth="1"/>
    <col min="10502" max="10503" width="14.7109375" style="37" customWidth="1"/>
    <col min="10504" max="10504" width="13.7109375" style="37" customWidth="1"/>
    <col min="10505" max="10751" width="9.140625" style="37" customWidth="1"/>
    <col min="10752" max="10753" width="16.42578125" style="37"/>
    <col min="10754" max="10754" width="45.140625" style="37" customWidth="1"/>
    <col min="10755" max="10756" width="22.28515625" style="37" customWidth="1"/>
    <col min="10757" max="10757" width="18.28515625" style="37" customWidth="1"/>
    <col min="10758" max="10759" width="14.7109375" style="37" customWidth="1"/>
    <col min="10760" max="10760" width="13.7109375" style="37" customWidth="1"/>
    <col min="10761" max="11007" width="9.140625" style="37" customWidth="1"/>
    <col min="11008" max="11009" width="16.42578125" style="37"/>
    <col min="11010" max="11010" width="45.140625" style="37" customWidth="1"/>
    <col min="11011" max="11012" width="22.28515625" style="37" customWidth="1"/>
    <col min="11013" max="11013" width="18.28515625" style="37" customWidth="1"/>
    <col min="11014" max="11015" width="14.7109375" style="37" customWidth="1"/>
    <col min="11016" max="11016" width="13.7109375" style="37" customWidth="1"/>
    <col min="11017" max="11263" width="9.140625" style="37" customWidth="1"/>
    <col min="11264" max="11265" width="16.42578125" style="37"/>
    <col min="11266" max="11266" width="45.140625" style="37" customWidth="1"/>
    <col min="11267" max="11268" width="22.28515625" style="37" customWidth="1"/>
    <col min="11269" max="11269" width="18.28515625" style="37" customWidth="1"/>
    <col min="11270" max="11271" width="14.7109375" style="37" customWidth="1"/>
    <col min="11272" max="11272" width="13.7109375" style="37" customWidth="1"/>
    <col min="11273" max="11519" width="9.140625" style="37" customWidth="1"/>
    <col min="11520" max="11521" width="16.42578125" style="37"/>
    <col min="11522" max="11522" width="45.140625" style="37" customWidth="1"/>
    <col min="11523" max="11524" width="22.28515625" style="37" customWidth="1"/>
    <col min="11525" max="11525" width="18.28515625" style="37" customWidth="1"/>
    <col min="11526" max="11527" width="14.7109375" style="37" customWidth="1"/>
    <col min="11528" max="11528" width="13.7109375" style="37" customWidth="1"/>
    <col min="11529" max="11775" width="9.140625" style="37" customWidth="1"/>
    <col min="11776" max="11777" width="16.42578125" style="37"/>
    <col min="11778" max="11778" width="45.140625" style="37" customWidth="1"/>
    <col min="11779" max="11780" width="22.28515625" style="37" customWidth="1"/>
    <col min="11781" max="11781" width="18.28515625" style="37" customWidth="1"/>
    <col min="11782" max="11783" width="14.7109375" style="37" customWidth="1"/>
    <col min="11784" max="11784" width="13.7109375" style="37" customWidth="1"/>
    <col min="11785" max="12031" width="9.140625" style="37" customWidth="1"/>
    <col min="12032" max="12033" width="16.42578125" style="37"/>
    <col min="12034" max="12034" width="45.140625" style="37" customWidth="1"/>
    <col min="12035" max="12036" width="22.28515625" style="37" customWidth="1"/>
    <col min="12037" max="12037" width="18.28515625" style="37" customWidth="1"/>
    <col min="12038" max="12039" width="14.7109375" style="37" customWidth="1"/>
    <col min="12040" max="12040" width="13.7109375" style="37" customWidth="1"/>
    <col min="12041" max="12287" width="9.140625" style="37" customWidth="1"/>
    <col min="12288" max="12289" width="16.42578125" style="37"/>
    <col min="12290" max="12290" width="45.140625" style="37" customWidth="1"/>
    <col min="12291" max="12292" width="22.28515625" style="37" customWidth="1"/>
    <col min="12293" max="12293" width="18.28515625" style="37" customWidth="1"/>
    <col min="12294" max="12295" width="14.7109375" style="37" customWidth="1"/>
    <col min="12296" max="12296" width="13.7109375" style="37" customWidth="1"/>
    <col min="12297" max="12543" width="9.140625" style="37" customWidth="1"/>
    <col min="12544" max="12545" width="16.42578125" style="37"/>
    <col min="12546" max="12546" width="45.140625" style="37" customWidth="1"/>
    <col min="12547" max="12548" width="22.28515625" style="37" customWidth="1"/>
    <col min="12549" max="12549" width="18.28515625" style="37" customWidth="1"/>
    <col min="12550" max="12551" width="14.7109375" style="37" customWidth="1"/>
    <col min="12552" max="12552" width="13.7109375" style="37" customWidth="1"/>
    <col min="12553" max="12799" width="9.140625" style="37" customWidth="1"/>
    <col min="12800" max="12801" width="16.42578125" style="37"/>
    <col min="12802" max="12802" width="45.140625" style="37" customWidth="1"/>
    <col min="12803" max="12804" width="22.28515625" style="37" customWidth="1"/>
    <col min="12805" max="12805" width="18.28515625" style="37" customWidth="1"/>
    <col min="12806" max="12807" width="14.7109375" style="37" customWidth="1"/>
    <col min="12808" max="12808" width="13.7109375" style="37" customWidth="1"/>
    <col min="12809" max="13055" width="9.140625" style="37" customWidth="1"/>
    <col min="13056" max="13057" width="16.42578125" style="37"/>
    <col min="13058" max="13058" width="45.140625" style="37" customWidth="1"/>
    <col min="13059" max="13060" width="22.28515625" style="37" customWidth="1"/>
    <col min="13061" max="13061" width="18.28515625" style="37" customWidth="1"/>
    <col min="13062" max="13063" width="14.7109375" style="37" customWidth="1"/>
    <col min="13064" max="13064" width="13.7109375" style="37" customWidth="1"/>
    <col min="13065" max="13311" width="9.140625" style="37" customWidth="1"/>
    <col min="13312" max="13313" width="16.42578125" style="37"/>
    <col min="13314" max="13314" width="45.140625" style="37" customWidth="1"/>
    <col min="13315" max="13316" width="22.28515625" style="37" customWidth="1"/>
    <col min="13317" max="13317" width="18.28515625" style="37" customWidth="1"/>
    <col min="13318" max="13319" width="14.7109375" style="37" customWidth="1"/>
    <col min="13320" max="13320" width="13.7109375" style="37" customWidth="1"/>
    <col min="13321" max="13567" width="9.140625" style="37" customWidth="1"/>
    <col min="13568" max="13569" width="16.42578125" style="37"/>
    <col min="13570" max="13570" width="45.140625" style="37" customWidth="1"/>
    <col min="13571" max="13572" width="22.28515625" style="37" customWidth="1"/>
    <col min="13573" max="13573" width="18.28515625" style="37" customWidth="1"/>
    <col min="13574" max="13575" width="14.7109375" style="37" customWidth="1"/>
    <col min="13576" max="13576" width="13.7109375" style="37" customWidth="1"/>
    <col min="13577" max="13823" width="9.140625" style="37" customWidth="1"/>
    <col min="13824" max="13825" width="16.42578125" style="37"/>
    <col min="13826" max="13826" width="45.140625" style="37" customWidth="1"/>
    <col min="13827" max="13828" width="22.28515625" style="37" customWidth="1"/>
    <col min="13829" max="13829" width="18.28515625" style="37" customWidth="1"/>
    <col min="13830" max="13831" width="14.7109375" style="37" customWidth="1"/>
    <col min="13832" max="13832" width="13.7109375" style="37" customWidth="1"/>
    <col min="13833" max="14079" width="9.140625" style="37" customWidth="1"/>
    <col min="14080" max="14081" width="16.42578125" style="37"/>
    <col min="14082" max="14082" width="45.140625" style="37" customWidth="1"/>
    <col min="14083" max="14084" width="22.28515625" style="37" customWidth="1"/>
    <col min="14085" max="14085" width="18.28515625" style="37" customWidth="1"/>
    <col min="14086" max="14087" width="14.7109375" style="37" customWidth="1"/>
    <col min="14088" max="14088" width="13.7109375" style="37" customWidth="1"/>
    <col min="14089" max="14335" width="9.140625" style="37" customWidth="1"/>
    <col min="14336" max="14337" width="16.42578125" style="37"/>
    <col min="14338" max="14338" width="45.140625" style="37" customWidth="1"/>
    <col min="14339" max="14340" width="22.28515625" style="37" customWidth="1"/>
    <col min="14341" max="14341" width="18.28515625" style="37" customWidth="1"/>
    <col min="14342" max="14343" width="14.7109375" style="37" customWidth="1"/>
    <col min="14344" max="14344" width="13.7109375" style="37" customWidth="1"/>
    <col min="14345" max="14591" width="9.140625" style="37" customWidth="1"/>
    <col min="14592" max="14593" width="16.42578125" style="37"/>
    <col min="14594" max="14594" width="45.140625" style="37" customWidth="1"/>
    <col min="14595" max="14596" width="22.28515625" style="37" customWidth="1"/>
    <col min="14597" max="14597" width="18.28515625" style="37" customWidth="1"/>
    <col min="14598" max="14599" width="14.7109375" style="37" customWidth="1"/>
    <col min="14600" max="14600" width="13.7109375" style="37" customWidth="1"/>
    <col min="14601" max="14847" width="9.140625" style="37" customWidth="1"/>
    <col min="14848" max="14849" width="16.42578125" style="37"/>
    <col min="14850" max="14850" width="45.140625" style="37" customWidth="1"/>
    <col min="14851" max="14852" width="22.28515625" style="37" customWidth="1"/>
    <col min="14853" max="14853" width="18.28515625" style="37" customWidth="1"/>
    <col min="14854" max="14855" width="14.7109375" style="37" customWidth="1"/>
    <col min="14856" max="14856" width="13.7109375" style="37" customWidth="1"/>
    <col min="14857" max="15103" width="9.140625" style="37" customWidth="1"/>
    <col min="15104" max="15105" width="16.42578125" style="37"/>
    <col min="15106" max="15106" width="45.140625" style="37" customWidth="1"/>
    <col min="15107" max="15108" width="22.28515625" style="37" customWidth="1"/>
    <col min="15109" max="15109" width="18.28515625" style="37" customWidth="1"/>
    <col min="15110" max="15111" width="14.7109375" style="37" customWidth="1"/>
    <col min="15112" max="15112" width="13.7109375" style="37" customWidth="1"/>
    <col min="15113" max="15359" width="9.140625" style="37" customWidth="1"/>
    <col min="15360" max="15361" width="16.42578125" style="37"/>
    <col min="15362" max="15362" width="45.140625" style="37" customWidth="1"/>
    <col min="15363" max="15364" width="22.28515625" style="37" customWidth="1"/>
    <col min="15365" max="15365" width="18.28515625" style="37" customWidth="1"/>
    <col min="15366" max="15367" width="14.7109375" style="37" customWidth="1"/>
    <col min="15368" max="15368" width="13.7109375" style="37" customWidth="1"/>
    <col min="15369" max="15615" width="9.140625" style="37" customWidth="1"/>
    <col min="15616" max="15617" width="16.42578125" style="37"/>
    <col min="15618" max="15618" width="45.140625" style="37" customWidth="1"/>
    <col min="15619" max="15620" width="22.28515625" style="37" customWidth="1"/>
    <col min="15621" max="15621" width="18.28515625" style="37" customWidth="1"/>
    <col min="15622" max="15623" width="14.7109375" style="37" customWidth="1"/>
    <col min="15624" max="15624" width="13.7109375" style="37" customWidth="1"/>
    <col min="15625" max="15871" width="9.140625" style="37" customWidth="1"/>
    <col min="15872" max="15873" width="16.42578125" style="37"/>
    <col min="15874" max="15874" width="45.140625" style="37" customWidth="1"/>
    <col min="15875" max="15876" width="22.28515625" style="37" customWidth="1"/>
    <col min="15877" max="15877" width="18.28515625" style="37" customWidth="1"/>
    <col min="15878" max="15879" width="14.7109375" style="37" customWidth="1"/>
    <col min="15880" max="15880" width="13.7109375" style="37" customWidth="1"/>
    <col min="15881" max="16127" width="9.140625" style="37" customWidth="1"/>
    <col min="16128" max="16129" width="16.42578125" style="37"/>
    <col min="16130" max="16130" width="45.140625" style="37" customWidth="1"/>
    <col min="16131" max="16132" width="22.28515625" style="37" customWidth="1"/>
    <col min="16133" max="16133" width="18.28515625" style="37" customWidth="1"/>
    <col min="16134" max="16135" width="14.7109375" style="37" customWidth="1"/>
    <col min="16136" max="16136" width="13.7109375" style="37" customWidth="1"/>
    <col min="16137" max="16384" width="9.140625" style="37" customWidth="1"/>
  </cols>
  <sheetData>
    <row r="1" spans="1:10" x14ac:dyDescent="0.25">
      <c r="A1" s="34"/>
      <c r="B1" s="34"/>
      <c r="C1" s="45" t="s">
        <v>1</v>
      </c>
    </row>
    <row r="2" spans="1:10" ht="15.75" x14ac:dyDescent="0.25">
      <c r="A2" s="34"/>
      <c r="B2" s="47"/>
      <c r="C2" s="29" t="s">
        <v>62</v>
      </c>
    </row>
    <row r="3" spans="1:10" x14ac:dyDescent="0.25">
      <c r="A3" s="34"/>
      <c r="B3" s="34"/>
      <c r="C3" s="7" t="s">
        <v>3</v>
      </c>
    </row>
    <row r="4" spans="1:10" x14ac:dyDescent="0.25">
      <c r="A4" s="34"/>
      <c r="B4" s="34"/>
      <c r="C4" s="48"/>
    </row>
    <row r="5" spans="1:10" ht="15.75" x14ac:dyDescent="0.25">
      <c r="A5" s="34"/>
      <c r="B5" s="34"/>
      <c r="C5" s="14" t="s">
        <v>51</v>
      </c>
    </row>
    <row r="6" spans="1:10" ht="18" customHeight="1" x14ac:dyDescent="0.25">
      <c r="A6" s="134" t="s">
        <v>5</v>
      </c>
      <c r="B6" s="134"/>
      <c r="C6" s="134"/>
    </row>
    <row r="7" spans="1:10" ht="15.75" x14ac:dyDescent="0.25">
      <c r="A7" s="11"/>
      <c r="B7" s="11"/>
      <c r="C7" s="11"/>
    </row>
    <row r="8" spans="1:10" x14ac:dyDescent="0.25">
      <c r="A8" s="101" t="s">
        <v>6</v>
      </c>
      <c r="B8" s="105" t="s">
        <v>67</v>
      </c>
      <c r="C8" s="107"/>
    </row>
    <row r="9" spans="1:10" ht="48" customHeight="1" x14ac:dyDescent="0.25">
      <c r="A9" s="101" t="s">
        <v>8</v>
      </c>
      <c r="B9" s="136" t="s">
        <v>108</v>
      </c>
      <c r="C9" s="136"/>
    </row>
    <row r="10" spans="1:10" x14ac:dyDescent="0.25">
      <c r="A10" s="101" t="s">
        <v>10</v>
      </c>
      <c r="B10" s="36" t="s">
        <v>11</v>
      </c>
      <c r="C10" s="107"/>
    </row>
    <row r="11" spans="1:10" ht="15.75" x14ac:dyDescent="0.25">
      <c r="A11" s="11"/>
      <c r="B11" s="11"/>
      <c r="C11" s="11"/>
    </row>
    <row r="12" spans="1:10" ht="71.25" customHeight="1" x14ac:dyDescent="0.25">
      <c r="A12" s="102" t="s">
        <v>12</v>
      </c>
      <c r="B12" s="102" t="s">
        <v>13</v>
      </c>
      <c r="C12" s="102" t="s">
        <v>14</v>
      </c>
      <c r="E12"/>
      <c r="F12"/>
      <c r="G12"/>
      <c r="H12"/>
      <c r="I12"/>
      <c r="J12"/>
    </row>
    <row r="13" spans="1:10" ht="15.75" x14ac:dyDescent="0.25">
      <c r="A13" s="79">
        <v>1</v>
      </c>
      <c r="B13" s="79">
        <v>2</v>
      </c>
      <c r="C13" s="79">
        <v>3</v>
      </c>
      <c r="E13"/>
      <c r="F13"/>
      <c r="G13"/>
      <c r="H13"/>
      <c r="I13"/>
      <c r="J13"/>
    </row>
    <row r="14" spans="1:10" ht="15.75" x14ac:dyDescent="0.25">
      <c r="A14" s="79"/>
      <c r="B14" s="79" t="s">
        <v>15</v>
      </c>
      <c r="C14" s="79" t="s">
        <v>16</v>
      </c>
      <c r="E14"/>
      <c r="F14"/>
      <c r="G14"/>
      <c r="H14"/>
      <c r="I14"/>
      <c r="J14"/>
    </row>
    <row r="15" spans="1:10" ht="15.75" x14ac:dyDescent="0.25">
      <c r="A15" s="79">
        <v>1100</v>
      </c>
      <c r="B15" s="65" t="s">
        <v>54</v>
      </c>
      <c r="C15" s="21">
        <v>4840</v>
      </c>
      <c r="D15" s="114"/>
      <c r="E15"/>
      <c r="F15"/>
      <c r="G15"/>
      <c r="H15"/>
      <c r="I15"/>
      <c r="J15"/>
    </row>
    <row r="16" spans="1:10" ht="31.5" x14ac:dyDescent="0.25">
      <c r="A16" s="79">
        <v>1200</v>
      </c>
      <c r="B16" s="66" t="s">
        <v>55</v>
      </c>
      <c r="C16" s="21">
        <v>1165.96</v>
      </c>
      <c r="D16" s="114"/>
      <c r="E16"/>
      <c r="F16"/>
      <c r="G16"/>
      <c r="H16"/>
      <c r="I16"/>
      <c r="J16"/>
    </row>
    <row r="17" spans="1:10" ht="15.75" x14ac:dyDescent="0.25">
      <c r="A17" s="79">
        <v>2341</v>
      </c>
      <c r="B17" s="65" t="s">
        <v>19</v>
      </c>
      <c r="C17" s="21">
        <v>118</v>
      </c>
      <c r="D17" s="114"/>
      <c r="E17"/>
      <c r="F17"/>
      <c r="G17"/>
      <c r="H17"/>
      <c r="I17"/>
      <c r="J17"/>
    </row>
    <row r="18" spans="1:10" ht="15.75" x14ac:dyDescent="0.25">
      <c r="A18" s="79">
        <v>2361</v>
      </c>
      <c r="B18" s="65" t="s">
        <v>20</v>
      </c>
      <c r="C18" s="21">
        <v>14</v>
      </c>
      <c r="D18" s="114"/>
      <c r="E18"/>
      <c r="F18"/>
      <c r="G18"/>
      <c r="H18"/>
      <c r="I18"/>
      <c r="J18"/>
    </row>
    <row r="19" spans="1:10" ht="15.75" x14ac:dyDescent="0.25">
      <c r="A19" s="79">
        <v>2363</v>
      </c>
      <c r="B19" s="65" t="s">
        <v>21</v>
      </c>
      <c r="C19" s="21">
        <v>534</v>
      </c>
      <c r="D19" s="114"/>
      <c r="E19"/>
      <c r="F19"/>
      <c r="G19"/>
      <c r="H19"/>
      <c r="I19"/>
      <c r="J19"/>
    </row>
    <row r="20" spans="1:10" ht="31.5" x14ac:dyDescent="0.25">
      <c r="A20" s="79">
        <v>2369</v>
      </c>
      <c r="B20" s="66" t="s">
        <v>22</v>
      </c>
      <c r="C20" s="21">
        <v>98</v>
      </c>
      <c r="E20"/>
      <c r="F20"/>
      <c r="G20"/>
      <c r="H20"/>
      <c r="I20"/>
      <c r="J20"/>
    </row>
    <row r="21" spans="1:10" ht="31.5" x14ac:dyDescent="0.25">
      <c r="A21" s="79">
        <v>2800</v>
      </c>
      <c r="B21" s="66" t="s">
        <v>50</v>
      </c>
      <c r="C21" s="21">
        <v>16</v>
      </c>
      <c r="E21"/>
      <c r="F21"/>
      <c r="G21"/>
      <c r="H21"/>
      <c r="I21"/>
      <c r="J21"/>
    </row>
    <row r="22" spans="1:10" ht="15.75" x14ac:dyDescent="0.25">
      <c r="A22" s="79"/>
      <c r="B22" s="79" t="s">
        <v>23</v>
      </c>
      <c r="C22" s="23">
        <f>SUM(C15:C21)</f>
        <v>6785.96</v>
      </c>
      <c r="E22"/>
      <c r="F22"/>
      <c r="G22"/>
      <c r="H22"/>
      <c r="I22"/>
      <c r="J22"/>
    </row>
    <row r="23" spans="1:10" ht="15.75" x14ac:dyDescent="0.25">
      <c r="A23" s="79"/>
      <c r="B23" s="79" t="s">
        <v>24</v>
      </c>
      <c r="C23" s="24" t="s">
        <v>16</v>
      </c>
      <c r="E23"/>
      <c r="F23"/>
      <c r="G23"/>
      <c r="H23"/>
      <c r="I23"/>
      <c r="J23"/>
    </row>
    <row r="24" spans="1:10" ht="15.75" x14ac:dyDescent="0.25">
      <c r="A24" s="79">
        <v>1100</v>
      </c>
      <c r="B24" s="65" t="s">
        <v>54</v>
      </c>
      <c r="C24" s="21">
        <v>1597.2</v>
      </c>
      <c r="E24"/>
      <c r="F24"/>
      <c r="G24"/>
      <c r="H24"/>
      <c r="I24"/>
      <c r="J24"/>
    </row>
    <row r="25" spans="1:10" ht="31.5" x14ac:dyDescent="0.25">
      <c r="A25" s="79">
        <v>1200</v>
      </c>
      <c r="B25" s="66" t="s">
        <v>55</v>
      </c>
      <c r="C25" s="21">
        <v>384.77</v>
      </c>
      <c r="E25"/>
      <c r="F25"/>
      <c r="G25"/>
      <c r="H25"/>
      <c r="I25"/>
      <c r="J25"/>
    </row>
    <row r="26" spans="1:10" ht="15.75" x14ac:dyDescent="0.25">
      <c r="A26" s="79">
        <v>2210</v>
      </c>
      <c r="B26" s="65" t="s">
        <v>25</v>
      </c>
      <c r="C26" s="21">
        <v>12</v>
      </c>
      <c r="E26"/>
      <c r="F26"/>
      <c r="G26"/>
      <c r="H26"/>
      <c r="I26"/>
      <c r="J26"/>
    </row>
    <row r="27" spans="1:10" ht="15.75" x14ac:dyDescent="0.25">
      <c r="A27" s="79">
        <v>2220</v>
      </c>
      <c r="B27" s="65" t="s">
        <v>56</v>
      </c>
      <c r="C27" s="21">
        <v>508.85</v>
      </c>
      <c r="E27"/>
      <c r="F27"/>
      <c r="G27"/>
      <c r="H27"/>
      <c r="I27"/>
      <c r="J27"/>
    </row>
    <row r="28" spans="1:10" ht="15.75" x14ac:dyDescent="0.25">
      <c r="A28" s="79">
        <v>2242</v>
      </c>
      <c r="B28" s="65" t="s">
        <v>57</v>
      </c>
      <c r="C28" s="21">
        <v>6.51</v>
      </c>
      <c r="E28"/>
      <c r="F28"/>
      <c r="G28"/>
      <c r="H28"/>
      <c r="I28"/>
      <c r="J28"/>
    </row>
    <row r="29" spans="1:10" ht="15.75" x14ac:dyDescent="0.25">
      <c r="A29" s="79">
        <v>2243</v>
      </c>
      <c r="B29" s="66" t="s">
        <v>58</v>
      </c>
      <c r="C29" s="21">
        <v>30.71</v>
      </c>
      <c r="E29"/>
      <c r="F29"/>
      <c r="G29"/>
      <c r="H29"/>
      <c r="I29"/>
      <c r="J29"/>
    </row>
    <row r="30" spans="1:10" ht="15.75" x14ac:dyDescent="0.25">
      <c r="A30" s="79">
        <v>2244</v>
      </c>
      <c r="B30" s="65" t="s">
        <v>59</v>
      </c>
      <c r="C30" s="21">
        <v>195.3</v>
      </c>
      <c r="E30"/>
      <c r="F30"/>
      <c r="G30"/>
      <c r="H30"/>
      <c r="I30"/>
      <c r="J30"/>
    </row>
    <row r="31" spans="1:10" ht="15.75" x14ac:dyDescent="0.25">
      <c r="A31" s="79">
        <v>2249</v>
      </c>
      <c r="B31" s="65" t="s">
        <v>60</v>
      </c>
      <c r="C31" s="21">
        <v>0.86</v>
      </c>
      <c r="E31"/>
      <c r="F31"/>
      <c r="G31"/>
      <c r="H31"/>
      <c r="I31"/>
      <c r="J31"/>
    </row>
    <row r="32" spans="1:10" ht="15.75" x14ac:dyDescent="0.25">
      <c r="A32" s="79">
        <v>2311</v>
      </c>
      <c r="B32" s="65" t="s">
        <v>27</v>
      </c>
      <c r="C32" s="21">
        <f>22.26-0.72</f>
        <v>21.540000000000003</v>
      </c>
      <c r="E32"/>
      <c r="F32"/>
      <c r="G32"/>
      <c r="H32"/>
      <c r="I32"/>
      <c r="J32"/>
    </row>
    <row r="33" spans="1:10" ht="15.75" x14ac:dyDescent="0.25">
      <c r="A33" s="79">
        <v>2312</v>
      </c>
      <c r="B33" s="65" t="s">
        <v>61</v>
      </c>
      <c r="C33" s="21">
        <v>26</v>
      </c>
      <c r="E33"/>
      <c r="F33"/>
      <c r="G33"/>
      <c r="H33"/>
      <c r="I33"/>
      <c r="J33"/>
    </row>
    <row r="34" spans="1:10" ht="15.75" x14ac:dyDescent="0.25">
      <c r="A34" s="79">
        <v>2322</v>
      </c>
      <c r="B34" s="65" t="s">
        <v>29</v>
      </c>
      <c r="C34" s="21">
        <v>40.770000000000003</v>
      </c>
      <c r="E34"/>
      <c r="F34"/>
      <c r="G34"/>
      <c r="H34"/>
      <c r="I34"/>
      <c r="J34"/>
    </row>
    <row r="35" spans="1:10" ht="15.75" x14ac:dyDescent="0.25">
      <c r="A35" s="79">
        <v>2350</v>
      </c>
      <c r="B35" s="65" t="s">
        <v>31</v>
      </c>
      <c r="C35" s="21">
        <v>45.75</v>
      </c>
      <c r="E35"/>
      <c r="F35"/>
      <c r="G35"/>
      <c r="H35"/>
      <c r="I35"/>
      <c r="J35"/>
    </row>
    <row r="36" spans="1:10" ht="15.75" x14ac:dyDescent="0.25">
      <c r="A36" s="79">
        <v>2500</v>
      </c>
      <c r="B36" s="65" t="s">
        <v>30</v>
      </c>
      <c r="C36" s="21">
        <v>20.420000000000002</v>
      </c>
      <c r="E36"/>
      <c r="F36"/>
      <c r="G36"/>
      <c r="H36"/>
      <c r="I36"/>
      <c r="J36"/>
    </row>
    <row r="37" spans="1:10" ht="15.75" x14ac:dyDescent="0.25">
      <c r="A37" s="79">
        <v>5200</v>
      </c>
      <c r="B37" s="65" t="s">
        <v>32</v>
      </c>
      <c r="C37" s="21">
        <v>65.36</v>
      </c>
      <c r="E37"/>
      <c r="F37"/>
      <c r="G37"/>
      <c r="H37"/>
      <c r="I37"/>
      <c r="J37"/>
    </row>
    <row r="38" spans="1:10" ht="15.75" x14ac:dyDescent="0.25">
      <c r="A38" s="79"/>
      <c r="B38" s="79" t="s">
        <v>33</v>
      </c>
      <c r="C38" s="85">
        <f>SUM(C24:C37)</f>
        <v>2956.0400000000009</v>
      </c>
      <c r="E38"/>
      <c r="F38"/>
      <c r="G38"/>
      <c r="H38"/>
      <c r="I38"/>
      <c r="J38"/>
    </row>
    <row r="39" spans="1:10" ht="15.75" x14ac:dyDescent="0.25">
      <c r="A39" s="65"/>
      <c r="B39" s="24" t="s">
        <v>34</v>
      </c>
      <c r="C39" s="23">
        <f>C38+C22</f>
        <v>9742</v>
      </c>
      <c r="E39"/>
      <c r="F39"/>
      <c r="G39"/>
      <c r="H39"/>
      <c r="I39"/>
      <c r="J39"/>
    </row>
    <row r="40" spans="1:10" ht="20.45" customHeight="1" x14ac:dyDescent="0.25">
      <c r="A40" s="62"/>
      <c r="B40" s="62"/>
      <c r="C40" s="73"/>
      <c r="E40"/>
      <c r="F40"/>
      <c r="G40"/>
      <c r="H40"/>
      <c r="I40"/>
      <c r="J40"/>
    </row>
    <row r="41" spans="1:10" ht="15.75" x14ac:dyDescent="0.25">
      <c r="A41" s="132" t="s">
        <v>35</v>
      </c>
      <c r="B41" s="132"/>
      <c r="C41" s="86">
        <v>200</v>
      </c>
      <c r="E41"/>
      <c r="F41"/>
      <c r="G41"/>
      <c r="H41"/>
      <c r="I41"/>
      <c r="J41"/>
    </row>
    <row r="42" spans="1:10" ht="33.75" customHeight="1" x14ac:dyDescent="0.25">
      <c r="A42" s="132" t="s">
        <v>36</v>
      </c>
      <c r="B42" s="132"/>
      <c r="C42" s="77">
        <f>C39/C41</f>
        <v>48.71</v>
      </c>
      <c r="E42"/>
      <c r="F42"/>
      <c r="G42"/>
      <c r="H42"/>
      <c r="I42"/>
      <c r="J42"/>
    </row>
    <row r="43" spans="1:10" x14ac:dyDescent="0.25">
      <c r="A43" s="34"/>
      <c r="B43" s="34"/>
      <c r="C43" s="44"/>
      <c r="E43"/>
      <c r="F43"/>
      <c r="G43"/>
      <c r="H43"/>
      <c r="I43"/>
      <c r="J43"/>
    </row>
    <row r="44" spans="1:10" x14ac:dyDescent="0.25">
      <c r="A44" s="34"/>
      <c r="B44" s="34"/>
      <c r="C44" s="34"/>
      <c r="E44"/>
      <c r="F44"/>
      <c r="G44"/>
      <c r="H44"/>
      <c r="I44"/>
      <c r="J44"/>
    </row>
    <row r="45" spans="1:10" x14ac:dyDescent="0.25">
      <c r="A45" s="34"/>
      <c r="B45" s="34"/>
      <c r="C45" s="34"/>
      <c r="E45"/>
      <c r="F45"/>
      <c r="G45"/>
      <c r="H45"/>
      <c r="I45"/>
      <c r="J45"/>
    </row>
    <row r="46" spans="1:10" x14ac:dyDescent="0.25">
      <c r="A46" s="34"/>
      <c r="B46" s="34"/>
      <c r="C46" s="34"/>
    </row>
    <row r="47" spans="1:10" x14ac:dyDescent="0.25">
      <c r="A47" s="34"/>
      <c r="B47" s="34"/>
      <c r="C47" s="34"/>
    </row>
    <row r="48" spans="1:10" x14ac:dyDescent="0.25">
      <c r="A48" s="34"/>
      <c r="B48" s="34"/>
      <c r="C48" s="34"/>
    </row>
  </sheetData>
  <mergeCells count="4">
    <mergeCell ref="A6:C6"/>
    <mergeCell ref="B9:C9"/>
    <mergeCell ref="A41:B41"/>
    <mergeCell ref="A42:B42"/>
  </mergeCells>
  <printOptions verticalCentered="1"/>
  <pageMargins left="0.70866141732283472" right="0.43307086614173229" top="0.74803149606299213" bottom="0.74803149606299213" header="0.31496062992125984" footer="0.31496062992125984"/>
  <pageSetup paperSize="9" scale="90" orientation="portrait" r:id="rId1"/>
  <headerFooter alignWithMargins="0">
    <oddFooter>&amp;L&amp;"Times New Roman,Regular"LMAnot_2_1_pielik_07082019_cenr; 2.1.pielikums Ministru kabineta noteikumu projekta "Ilgstošas sociālās aprūpes un sociālās rehabilitācijas iestāžu sniegto maksas pakalpojumu cenrādis" anotācijai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EF965-973E-4CA5-B4F3-EF227AA87EEE}">
  <sheetPr>
    <pageSetUpPr fitToPage="1"/>
  </sheetPr>
  <dimension ref="A1:L33"/>
  <sheetViews>
    <sheetView view="pageLayout" topLeftCell="A10" zoomScale="70" zoomScaleNormal="75" zoomScalePageLayoutView="70" workbookViewId="0">
      <selection activeCell="C8" sqref="C8"/>
    </sheetView>
  </sheetViews>
  <sheetFormatPr defaultRowHeight="15" x14ac:dyDescent="0.25"/>
  <cols>
    <col min="1" max="1" width="16.42578125" style="37" customWidth="1"/>
    <col min="2" max="2" width="52.85546875" style="37" bestFit="1" customWidth="1"/>
    <col min="3" max="3" width="30.42578125" style="37" customWidth="1"/>
    <col min="4" max="4" width="12.42578125" style="46" customWidth="1"/>
    <col min="5" max="10" width="9.140625" style="46"/>
    <col min="11" max="256" width="9.140625" style="37"/>
    <col min="257" max="257" width="16.42578125" style="37" customWidth="1"/>
    <col min="258" max="258" width="45.140625" style="37" customWidth="1"/>
    <col min="259" max="259" width="30.42578125" style="37" customWidth="1"/>
    <col min="260" max="260" width="12.42578125" style="37" customWidth="1"/>
    <col min="261" max="512" width="9.140625" style="37"/>
    <col min="513" max="513" width="16.42578125" style="37" customWidth="1"/>
    <col min="514" max="514" width="45.140625" style="37" customWidth="1"/>
    <col min="515" max="515" width="30.42578125" style="37" customWidth="1"/>
    <col min="516" max="516" width="12.42578125" style="37" customWidth="1"/>
    <col min="517" max="768" width="9.140625" style="37"/>
    <col min="769" max="769" width="16.42578125" style="37" customWidth="1"/>
    <col min="770" max="770" width="45.140625" style="37" customWidth="1"/>
    <col min="771" max="771" width="30.42578125" style="37" customWidth="1"/>
    <col min="772" max="772" width="12.42578125" style="37" customWidth="1"/>
    <col min="773" max="1024" width="9.140625" style="37"/>
    <col min="1025" max="1025" width="16.42578125" style="37" customWidth="1"/>
    <col min="1026" max="1026" width="45.140625" style="37" customWidth="1"/>
    <col min="1027" max="1027" width="30.42578125" style="37" customWidth="1"/>
    <col min="1028" max="1028" width="12.42578125" style="37" customWidth="1"/>
    <col min="1029" max="1280" width="9.140625" style="37"/>
    <col min="1281" max="1281" width="16.42578125" style="37" customWidth="1"/>
    <col min="1282" max="1282" width="45.140625" style="37" customWidth="1"/>
    <col min="1283" max="1283" width="30.42578125" style="37" customWidth="1"/>
    <col min="1284" max="1284" width="12.42578125" style="37" customWidth="1"/>
    <col min="1285" max="1536" width="9.140625" style="37"/>
    <col min="1537" max="1537" width="16.42578125" style="37" customWidth="1"/>
    <col min="1538" max="1538" width="45.140625" style="37" customWidth="1"/>
    <col min="1539" max="1539" width="30.42578125" style="37" customWidth="1"/>
    <col min="1540" max="1540" width="12.42578125" style="37" customWidth="1"/>
    <col min="1541" max="1792" width="9.140625" style="37"/>
    <col min="1793" max="1793" width="16.42578125" style="37" customWidth="1"/>
    <col min="1794" max="1794" width="45.140625" style="37" customWidth="1"/>
    <col min="1795" max="1795" width="30.42578125" style="37" customWidth="1"/>
    <col min="1796" max="1796" width="12.42578125" style="37" customWidth="1"/>
    <col min="1797" max="2048" width="9.140625" style="37"/>
    <col min="2049" max="2049" width="16.42578125" style="37" customWidth="1"/>
    <col min="2050" max="2050" width="45.140625" style="37" customWidth="1"/>
    <col min="2051" max="2051" width="30.42578125" style="37" customWidth="1"/>
    <col min="2052" max="2052" width="12.42578125" style="37" customWidth="1"/>
    <col min="2053" max="2304" width="9.140625" style="37"/>
    <col min="2305" max="2305" width="16.42578125" style="37" customWidth="1"/>
    <col min="2306" max="2306" width="45.140625" style="37" customWidth="1"/>
    <col min="2307" max="2307" width="30.42578125" style="37" customWidth="1"/>
    <col min="2308" max="2308" width="12.42578125" style="37" customWidth="1"/>
    <col min="2309" max="2560" width="9.140625" style="37"/>
    <col min="2561" max="2561" width="16.42578125" style="37" customWidth="1"/>
    <col min="2562" max="2562" width="45.140625" style="37" customWidth="1"/>
    <col min="2563" max="2563" width="30.42578125" style="37" customWidth="1"/>
    <col min="2564" max="2564" width="12.42578125" style="37" customWidth="1"/>
    <col min="2565" max="2816" width="9.140625" style="37"/>
    <col min="2817" max="2817" width="16.42578125" style="37" customWidth="1"/>
    <col min="2818" max="2818" width="45.140625" style="37" customWidth="1"/>
    <col min="2819" max="2819" width="30.42578125" style="37" customWidth="1"/>
    <col min="2820" max="2820" width="12.42578125" style="37" customWidth="1"/>
    <col min="2821" max="3072" width="9.140625" style="37"/>
    <col min="3073" max="3073" width="16.42578125" style="37" customWidth="1"/>
    <col min="3074" max="3074" width="45.140625" style="37" customWidth="1"/>
    <col min="3075" max="3075" width="30.42578125" style="37" customWidth="1"/>
    <col min="3076" max="3076" width="12.42578125" style="37" customWidth="1"/>
    <col min="3077" max="3328" width="9.140625" style="37"/>
    <col min="3329" max="3329" width="16.42578125" style="37" customWidth="1"/>
    <col min="3330" max="3330" width="45.140625" style="37" customWidth="1"/>
    <col min="3331" max="3331" width="30.42578125" style="37" customWidth="1"/>
    <col min="3332" max="3332" width="12.42578125" style="37" customWidth="1"/>
    <col min="3333" max="3584" width="9.140625" style="37"/>
    <col min="3585" max="3585" width="16.42578125" style="37" customWidth="1"/>
    <col min="3586" max="3586" width="45.140625" style="37" customWidth="1"/>
    <col min="3587" max="3587" width="30.42578125" style="37" customWidth="1"/>
    <col min="3588" max="3588" width="12.42578125" style="37" customWidth="1"/>
    <col min="3589" max="3840" width="9.140625" style="37"/>
    <col min="3841" max="3841" width="16.42578125" style="37" customWidth="1"/>
    <col min="3842" max="3842" width="45.140625" style="37" customWidth="1"/>
    <col min="3843" max="3843" width="30.42578125" style="37" customWidth="1"/>
    <col min="3844" max="3844" width="12.42578125" style="37" customWidth="1"/>
    <col min="3845" max="4096" width="9.140625" style="37"/>
    <col min="4097" max="4097" width="16.42578125" style="37" customWidth="1"/>
    <col min="4098" max="4098" width="45.140625" style="37" customWidth="1"/>
    <col min="4099" max="4099" width="30.42578125" style="37" customWidth="1"/>
    <col min="4100" max="4100" width="12.42578125" style="37" customWidth="1"/>
    <col min="4101" max="4352" width="9.140625" style="37"/>
    <col min="4353" max="4353" width="16.42578125" style="37" customWidth="1"/>
    <col min="4354" max="4354" width="45.140625" style="37" customWidth="1"/>
    <col min="4355" max="4355" width="30.42578125" style="37" customWidth="1"/>
    <col min="4356" max="4356" width="12.42578125" style="37" customWidth="1"/>
    <col min="4357" max="4608" width="9.140625" style="37"/>
    <col min="4609" max="4609" width="16.42578125" style="37" customWidth="1"/>
    <col min="4610" max="4610" width="45.140625" style="37" customWidth="1"/>
    <col min="4611" max="4611" width="30.42578125" style="37" customWidth="1"/>
    <col min="4612" max="4612" width="12.42578125" style="37" customWidth="1"/>
    <col min="4613" max="4864" width="9.140625" style="37"/>
    <col min="4865" max="4865" width="16.42578125" style="37" customWidth="1"/>
    <col min="4866" max="4866" width="45.140625" style="37" customWidth="1"/>
    <col min="4867" max="4867" width="30.42578125" style="37" customWidth="1"/>
    <col min="4868" max="4868" width="12.42578125" style="37" customWidth="1"/>
    <col min="4869" max="5120" width="9.140625" style="37"/>
    <col min="5121" max="5121" width="16.42578125" style="37" customWidth="1"/>
    <col min="5122" max="5122" width="45.140625" style="37" customWidth="1"/>
    <col min="5123" max="5123" width="30.42578125" style="37" customWidth="1"/>
    <col min="5124" max="5124" width="12.42578125" style="37" customWidth="1"/>
    <col min="5125" max="5376" width="9.140625" style="37"/>
    <col min="5377" max="5377" width="16.42578125" style="37" customWidth="1"/>
    <col min="5378" max="5378" width="45.140625" style="37" customWidth="1"/>
    <col min="5379" max="5379" width="30.42578125" style="37" customWidth="1"/>
    <col min="5380" max="5380" width="12.42578125" style="37" customWidth="1"/>
    <col min="5381" max="5632" width="9.140625" style="37"/>
    <col min="5633" max="5633" width="16.42578125" style="37" customWidth="1"/>
    <col min="5634" max="5634" width="45.140625" style="37" customWidth="1"/>
    <col min="5635" max="5635" width="30.42578125" style="37" customWidth="1"/>
    <col min="5636" max="5636" width="12.42578125" style="37" customWidth="1"/>
    <col min="5637" max="5888" width="9.140625" style="37"/>
    <col min="5889" max="5889" width="16.42578125" style="37" customWidth="1"/>
    <col min="5890" max="5890" width="45.140625" style="37" customWidth="1"/>
    <col min="5891" max="5891" width="30.42578125" style="37" customWidth="1"/>
    <col min="5892" max="5892" width="12.42578125" style="37" customWidth="1"/>
    <col min="5893" max="6144" width="9.140625" style="37"/>
    <col min="6145" max="6145" width="16.42578125" style="37" customWidth="1"/>
    <col min="6146" max="6146" width="45.140625" style="37" customWidth="1"/>
    <col min="6147" max="6147" width="30.42578125" style="37" customWidth="1"/>
    <col min="6148" max="6148" width="12.42578125" style="37" customWidth="1"/>
    <col min="6149" max="6400" width="9.140625" style="37"/>
    <col min="6401" max="6401" width="16.42578125" style="37" customWidth="1"/>
    <col min="6402" max="6402" width="45.140625" style="37" customWidth="1"/>
    <col min="6403" max="6403" width="30.42578125" style="37" customWidth="1"/>
    <col min="6404" max="6404" width="12.42578125" style="37" customWidth="1"/>
    <col min="6405" max="6656" width="9.140625" style="37"/>
    <col min="6657" max="6657" width="16.42578125" style="37" customWidth="1"/>
    <col min="6658" max="6658" width="45.140625" style="37" customWidth="1"/>
    <col min="6659" max="6659" width="30.42578125" style="37" customWidth="1"/>
    <col min="6660" max="6660" width="12.42578125" style="37" customWidth="1"/>
    <col min="6661" max="6912" width="9.140625" style="37"/>
    <col min="6913" max="6913" width="16.42578125" style="37" customWidth="1"/>
    <col min="6914" max="6914" width="45.140625" style="37" customWidth="1"/>
    <col min="6915" max="6915" width="30.42578125" style="37" customWidth="1"/>
    <col min="6916" max="6916" width="12.42578125" style="37" customWidth="1"/>
    <col min="6917" max="7168" width="9.140625" style="37"/>
    <col min="7169" max="7169" width="16.42578125" style="37" customWidth="1"/>
    <col min="7170" max="7170" width="45.140625" style="37" customWidth="1"/>
    <col min="7171" max="7171" width="30.42578125" style="37" customWidth="1"/>
    <col min="7172" max="7172" width="12.42578125" style="37" customWidth="1"/>
    <col min="7173" max="7424" width="9.140625" style="37"/>
    <col min="7425" max="7425" width="16.42578125" style="37" customWidth="1"/>
    <col min="7426" max="7426" width="45.140625" style="37" customWidth="1"/>
    <col min="7427" max="7427" width="30.42578125" style="37" customWidth="1"/>
    <col min="7428" max="7428" width="12.42578125" style="37" customWidth="1"/>
    <col min="7429" max="7680" width="9.140625" style="37"/>
    <col min="7681" max="7681" width="16.42578125" style="37" customWidth="1"/>
    <col min="7682" max="7682" width="45.140625" style="37" customWidth="1"/>
    <col min="7683" max="7683" width="30.42578125" style="37" customWidth="1"/>
    <col min="7684" max="7684" width="12.42578125" style="37" customWidth="1"/>
    <col min="7685" max="7936" width="9.140625" style="37"/>
    <col min="7937" max="7937" width="16.42578125" style="37" customWidth="1"/>
    <col min="7938" max="7938" width="45.140625" style="37" customWidth="1"/>
    <col min="7939" max="7939" width="30.42578125" style="37" customWidth="1"/>
    <col min="7940" max="7940" width="12.42578125" style="37" customWidth="1"/>
    <col min="7941" max="8192" width="9.140625" style="37"/>
    <col min="8193" max="8193" width="16.42578125" style="37" customWidth="1"/>
    <col min="8194" max="8194" width="45.140625" style="37" customWidth="1"/>
    <col min="8195" max="8195" width="30.42578125" style="37" customWidth="1"/>
    <col min="8196" max="8196" width="12.42578125" style="37" customWidth="1"/>
    <col min="8197" max="8448" width="9.140625" style="37"/>
    <col min="8449" max="8449" width="16.42578125" style="37" customWidth="1"/>
    <col min="8450" max="8450" width="45.140625" style="37" customWidth="1"/>
    <col min="8451" max="8451" width="30.42578125" style="37" customWidth="1"/>
    <col min="8452" max="8452" width="12.42578125" style="37" customWidth="1"/>
    <col min="8453" max="8704" width="9.140625" style="37"/>
    <col min="8705" max="8705" width="16.42578125" style="37" customWidth="1"/>
    <col min="8706" max="8706" width="45.140625" style="37" customWidth="1"/>
    <col min="8707" max="8707" width="30.42578125" style="37" customWidth="1"/>
    <col min="8708" max="8708" width="12.42578125" style="37" customWidth="1"/>
    <col min="8709" max="8960" width="9.140625" style="37"/>
    <col min="8961" max="8961" width="16.42578125" style="37" customWidth="1"/>
    <col min="8962" max="8962" width="45.140625" style="37" customWidth="1"/>
    <col min="8963" max="8963" width="30.42578125" style="37" customWidth="1"/>
    <col min="8964" max="8964" width="12.42578125" style="37" customWidth="1"/>
    <col min="8965" max="9216" width="9.140625" style="37"/>
    <col min="9217" max="9217" width="16.42578125" style="37" customWidth="1"/>
    <col min="9218" max="9218" width="45.140625" style="37" customWidth="1"/>
    <col min="9219" max="9219" width="30.42578125" style="37" customWidth="1"/>
    <col min="9220" max="9220" width="12.42578125" style="37" customWidth="1"/>
    <col min="9221" max="9472" width="9.140625" style="37"/>
    <col min="9473" max="9473" width="16.42578125" style="37" customWidth="1"/>
    <col min="9474" max="9474" width="45.140625" style="37" customWidth="1"/>
    <col min="9475" max="9475" width="30.42578125" style="37" customWidth="1"/>
    <col min="9476" max="9476" width="12.42578125" style="37" customWidth="1"/>
    <col min="9477" max="9728" width="9.140625" style="37"/>
    <col min="9729" max="9729" width="16.42578125" style="37" customWidth="1"/>
    <col min="9730" max="9730" width="45.140625" style="37" customWidth="1"/>
    <col min="9731" max="9731" width="30.42578125" style="37" customWidth="1"/>
    <col min="9732" max="9732" width="12.42578125" style="37" customWidth="1"/>
    <col min="9733" max="9984" width="9.140625" style="37"/>
    <col min="9985" max="9985" width="16.42578125" style="37" customWidth="1"/>
    <col min="9986" max="9986" width="45.140625" style="37" customWidth="1"/>
    <col min="9987" max="9987" width="30.42578125" style="37" customWidth="1"/>
    <col min="9988" max="9988" width="12.42578125" style="37" customWidth="1"/>
    <col min="9989" max="10240" width="9.140625" style="37"/>
    <col min="10241" max="10241" width="16.42578125" style="37" customWidth="1"/>
    <col min="10242" max="10242" width="45.140625" style="37" customWidth="1"/>
    <col min="10243" max="10243" width="30.42578125" style="37" customWidth="1"/>
    <col min="10244" max="10244" width="12.42578125" style="37" customWidth="1"/>
    <col min="10245" max="10496" width="9.140625" style="37"/>
    <col min="10497" max="10497" width="16.42578125" style="37" customWidth="1"/>
    <col min="10498" max="10498" width="45.140625" style="37" customWidth="1"/>
    <col min="10499" max="10499" width="30.42578125" style="37" customWidth="1"/>
    <col min="10500" max="10500" width="12.42578125" style="37" customWidth="1"/>
    <col min="10501" max="10752" width="9.140625" style="37"/>
    <col min="10753" max="10753" width="16.42578125" style="37" customWidth="1"/>
    <col min="10754" max="10754" width="45.140625" style="37" customWidth="1"/>
    <col min="10755" max="10755" width="30.42578125" style="37" customWidth="1"/>
    <col min="10756" max="10756" width="12.42578125" style="37" customWidth="1"/>
    <col min="10757" max="11008" width="9.140625" style="37"/>
    <col min="11009" max="11009" width="16.42578125" style="37" customWidth="1"/>
    <col min="11010" max="11010" width="45.140625" style="37" customWidth="1"/>
    <col min="11011" max="11011" width="30.42578125" style="37" customWidth="1"/>
    <col min="11012" max="11012" width="12.42578125" style="37" customWidth="1"/>
    <col min="11013" max="11264" width="9.140625" style="37"/>
    <col min="11265" max="11265" width="16.42578125" style="37" customWidth="1"/>
    <col min="11266" max="11266" width="45.140625" style="37" customWidth="1"/>
    <col min="11267" max="11267" width="30.42578125" style="37" customWidth="1"/>
    <col min="11268" max="11268" width="12.42578125" style="37" customWidth="1"/>
    <col min="11269" max="11520" width="9.140625" style="37"/>
    <col min="11521" max="11521" width="16.42578125" style="37" customWidth="1"/>
    <col min="11522" max="11522" width="45.140625" style="37" customWidth="1"/>
    <col min="11523" max="11523" width="30.42578125" style="37" customWidth="1"/>
    <col min="11524" max="11524" width="12.42578125" style="37" customWidth="1"/>
    <col min="11525" max="11776" width="9.140625" style="37"/>
    <col min="11777" max="11777" width="16.42578125" style="37" customWidth="1"/>
    <col min="11778" max="11778" width="45.140625" style="37" customWidth="1"/>
    <col min="11779" max="11779" width="30.42578125" style="37" customWidth="1"/>
    <col min="11780" max="11780" width="12.42578125" style="37" customWidth="1"/>
    <col min="11781" max="12032" width="9.140625" style="37"/>
    <col min="12033" max="12033" width="16.42578125" style="37" customWidth="1"/>
    <col min="12034" max="12034" width="45.140625" style="37" customWidth="1"/>
    <col min="12035" max="12035" width="30.42578125" style="37" customWidth="1"/>
    <col min="12036" max="12036" width="12.42578125" style="37" customWidth="1"/>
    <col min="12037" max="12288" width="9.140625" style="37"/>
    <col min="12289" max="12289" width="16.42578125" style="37" customWidth="1"/>
    <col min="12290" max="12290" width="45.140625" style="37" customWidth="1"/>
    <col min="12291" max="12291" width="30.42578125" style="37" customWidth="1"/>
    <col min="12292" max="12292" width="12.42578125" style="37" customWidth="1"/>
    <col min="12293" max="12544" width="9.140625" style="37"/>
    <col min="12545" max="12545" width="16.42578125" style="37" customWidth="1"/>
    <col min="12546" max="12546" width="45.140625" style="37" customWidth="1"/>
    <col min="12547" max="12547" width="30.42578125" style="37" customWidth="1"/>
    <col min="12548" max="12548" width="12.42578125" style="37" customWidth="1"/>
    <col min="12549" max="12800" width="9.140625" style="37"/>
    <col min="12801" max="12801" width="16.42578125" style="37" customWidth="1"/>
    <col min="12802" max="12802" width="45.140625" style="37" customWidth="1"/>
    <col min="12803" max="12803" width="30.42578125" style="37" customWidth="1"/>
    <col min="12804" max="12804" width="12.42578125" style="37" customWidth="1"/>
    <col min="12805" max="13056" width="9.140625" style="37"/>
    <col min="13057" max="13057" width="16.42578125" style="37" customWidth="1"/>
    <col min="13058" max="13058" width="45.140625" style="37" customWidth="1"/>
    <col min="13059" max="13059" width="30.42578125" style="37" customWidth="1"/>
    <col min="13060" max="13060" width="12.42578125" style="37" customWidth="1"/>
    <col min="13061" max="13312" width="9.140625" style="37"/>
    <col min="13313" max="13313" width="16.42578125" style="37" customWidth="1"/>
    <col min="13314" max="13314" width="45.140625" style="37" customWidth="1"/>
    <col min="13315" max="13315" width="30.42578125" style="37" customWidth="1"/>
    <col min="13316" max="13316" width="12.42578125" style="37" customWidth="1"/>
    <col min="13317" max="13568" width="9.140625" style="37"/>
    <col min="13569" max="13569" width="16.42578125" style="37" customWidth="1"/>
    <col min="13570" max="13570" width="45.140625" style="37" customWidth="1"/>
    <col min="13571" max="13571" width="30.42578125" style="37" customWidth="1"/>
    <col min="13572" max="13572" width="12.42578125" style="37" customWidth="1"/>
    <col min="13573" max="13824" width="9.140625" style="37"/>
    <col min="13825" max="13825" width="16.42578125" style="37" customWidth="1"/>
    <col min="13826" max="13826" width="45.140625" style="37" customWidth="1"/>
    <col min="13827" max="13827" width="30.42578125" style="37" customWidth="1"/>
    <col min="13828" max="13828" width="12.42578125" style="37" customWidth="1"/>
    <col min="13829" max="14080" width="9.140625" style="37"/>
    <col min="14081" max="14081" width="16.42578125" style="37" customWidth="1"/>
    <col min="14082" max="14082" width="45.140625" style="37" customWidth="1"/>
    <col min="14083" max="14083" width="30.42578125" style="37" customWidth="1"/>
    <col min="14084" max="14084" width="12.42578125" style="37" customWidth="1"/>
    <col min="14085" max="14336" width="9.140625" style="37"/>
    <col min="14337" max="14337" width="16.42578125" style="37" customWidth="1"/>
    <col min="14338" max="14338" width="45.140625" style="37" customWidth="1"/>
    <col min="14339" max="14339" width="30.42578125" style="37" customWidth="1"/>
    <col min="14340" max="14340" width="12.42578125" style="37" customWidth="1"/>
    <col min="14341" max="14592" width="9.140625" style="37"/>
    <col min="14593" max="14593" width="16.42578125" style="37" customWidth="1"/>
    <col min="14594" max="14594" width="45.140625" style="37" customWidth="1"/>
    <col min="14595" max="14595" width="30.42578125" style="37" customWidth="1"/>
    <col min="14596" max="14596" width="12.42578125" style="37" customWidth="1"/>
    <col min="14597" max="14848" width="9.140625" style="37"/>
    <col min="14849" max="14849" width="16.42578125" style="37" customWidth="1"/>
    <col min="14850" max="14850" width="45.140625" style="37" customWidth="1"/>
    <col min="14851" max="14851" width="30.42578125" style="37" customWidth="1"/>
    <col min="14852" max="14852" width="12.42578125" style="37" customWidth="1"/>
    <col min="14853" max="15104" width="9.140625" style="37"/>
    <col min="15105" max="15105" width="16.42578125" style="37" customWidth="1"/>
    <col min="15106" max="15106" width="45.140625" style="37" customWidth="1"/>
    <col min="15107" max="15107" width="30.42578125" style="37" customWidth="1"/>
    <col min="15108" max="15108" width="12.42578125" style="37" customWidth="1"/>
    <col min="15109" max="15360" width="9.140625" style="37"/>
    <col min="15361" max="15361" width="16.42578125" style="37" customWidth="1"/>
    <col min="15362" max="15362" width="45.140625" style="37" customWidth="1"/>
    <col min="15363" max="15363" width="30.42578125" style="37" customWidth="1"/>
    <col min="15364" max="15364" width="12.42578125" style="37" customWidth="1"/>
    <col min="15365" max="15616" width="9.140625" style="37"/>
    <col min="15617" max="15617" width="16.42578125" style="37" customWidth="1"/>
    <col min="15618" max="15618" width="45.140625" style="37" customWidth="1"/>
    <col min="15619" max="15619" width="30.42578125" style="37" customWidth="1"/>
    <col min="15620" max="15620" width="12.42578125" style="37" customWidth="1"/>
    <col min="15621" max="15872" width="9.140625" style="37"/>
    <col min="15873" max="15873" width="16.42578125" style="37" customWidth="1"/>
    <col min="15874" max="15874" width="45.140625" style="37" customWidth="1"/>
    <col min="15875" max="15875" width="30.42578125" style="37" customWidth="1"/>
    <col min="15876" max="15876" width="12.42578125" style="37" customWidth="1"/>
    <col min="15877" max="16128" width="9.140625" style="37"/>
    <col min="16129" max="16129" width="16.42578125" style="37" customWidth="1"/>
    <col min="16130" max="16130" width="45.140625" style="37" customWidth="1"/>
    <col min="16131" max="16131" width="30.42578125" style="37" customWidth="1"/>
    <col min="16132" max="16132" width="12.42578125" style="37" customWidth="1"/>
    <col min="16133" max="16384" width="9.140625" style="37"/>
  </cols>
  <sheetData>
    <row r="1" spans="1:12" x14ac:dyDescent="0.25">
      <c r="A1" s="34"/>
      <c r="B1" s="34"/>
      <c r="C1" s="45" t="s">
        <v>1</v>
      </c>
    </row>
    <row r="2" spans="1:12" ht="15.75" x14ac:dyDescent="0.25">
      <c r="A2" s="34"/>
      <c r="B2" s="34"/>
      <c r="C2" s="13" t="s">
        <v>2</v>
      </c>
    </row>
    <row r="3" spans="1:12" x14ac:dyDescent="0.25">
      <c r="A3" s="34"/>
      <c r="B3" s="34"/>
      <c r="C3" s="7" t="s">
        <v>3</v>
      </c>
    </row>
    <row r="4" spans="1:12" x14ac:dyDescent="0.25">
      <c r="A4" s="34"/>
      <c r="B4" s="34"/>
      <c r="C4" s="48"/>
    </row>
    <row r="5" spans="1:12" x14ac:dyDescent="0.25">
      <c r="A5" s="34"/>
      <c r="B5" s="34"/>
      <c r="C5" s="40" t="s">
        <v>51</v>
      </c>
    </row>
    <row r="6" spans="1:12" ht="18" customHeight="1" x14ac:dyDescent="0.25">
      <c r="A6" s="134" t="s">
        <v>5</v>
      </c>
      <c r="B6" s="134"/>
      <c r="C6" s="134"/>
    </row>
    <row r="7" spans="1:12" ht="15.75" x14ac:dyDescent="0.25">
      <c r="A7" s="11"/>
      <c r="B7" s="11"/>
      <c r="C7" s="11"/>
    </row>
    <row r="8" spans="1:12" x14ac:dyDescent="0.25">
      <c r="A8" s="101" t="s">
        <v>6</v>
      </c>
      <c r="B8" s="36" t="s">
        <v>7</v>
      </c>
    </row>
    <row r="9" spans="1:12" ht="26.25" x14ac:dyDescent="0.25">
      <c r="A9" s="101" t="s">
        <v>8</v>
      </c>
      <c r="B9" s="131" t="s">
        <v>69</v>
      </c>
      <c r="C9" s="131"/>
      <c r="D9"/>
      <c r="E9"/>
      <c r="F9"/>
      <c r="G9"/>
      <c r="H9"/>
      <c r="I9"/>
      <c r="J9"/>
      <c r="K9"/>
      <c r="L9" s="2"/>
    </row>
    <row r="10" spans="1:12" x14ac:dyDescent="0.25">
      <c r="A10" s="101" t="s">
        <v>10</v>
      </c>
      <c r="B10" s="36" t="s">
        <v>11</v>
      </c>
      <c r="D10"/>
      <c r="E10"/>
      <c r="F10"/>
      <c r="G10"/>
      <c r="H10"/>
      <c r="I10"/>
      <c r="J10"/>
      <c r="K10"/>
      <c r="L10" s="2"/>
    </row>
    <row r="11" spans="1:12" ht="15.75" x14ac:dyDescent="0.25">
      <c r="A11" s="11"/>
      <c r="D11"/>
      <c r="E11"/>
      <c r="F11"/>
      <c r="G11"/>
      <c r="H11"/>
      <c r="I11"/>
      <c r="J11"/>
      <c r="K11"/>
      <c r="L11" s="2"/>
    </row>
    <row r="12" spans="1:12" ht="57" customHeight="1" x14ac:dyDescent="0.25">
      <c r="A12" s="102" t="s">
        <v>12</v>
      </c>
      <c r="B12" s="102" t="s">
        <v>13</v>
      </c>
      <c r="C12" s="102" t="s">
        <v>14</v>
      </c>
      <c r="D12"/>
      <c r="E12"/>
      <c r="F12"/>
      <c r="G12"/>
      <c r="H12"/>
      <c r="I12"/>
      <c r="J12"/>
      <c r="K12"/>
      <c r="L12" s="2"/>
    </row>
    <row r="13" spans="1:12" ht="15.75" x14ac:dyDescent="0.25">
      <c r="A13" s="79">
        <v>1</v>
      </c>
      <c r="B13" s="79">
        <v>2</v>
      </c>
      <c r="C13" s="79">
        <v>3</v>
      </c>
      <c r="D13" s="113"/>
      <c r="E13"/>
      <c r="F13"/>
      <c r="G13"/>
      <c r="H13"/>
      <c r="I13"/>
      <c r="J13"/>
      <c r="K13"/>
      <c r="L13" s="2"/>
    </row>
    <row r="14" spans="1:12" ht="15.75" x14ac:dyDescent="0.25">
      <c r="A14" s="79"/>
      <c r="B14" s="79" t="s">
        <v>15</v>
      </c>
      <c r="C14" s="79" t="s">
        <v>16</v>
      </c>
      <c r="D14" s="113"/>
      <c r="E14"/>
      <c r="F14"/>
      <c r="G14"/>
      <c r="H14"/>
      <c r="I14"/>
      <c r="J14"/>
      <c r="K14"/>
      <c r="L14" s="2"/>
    </row>
    <row r="15" spans="1:12" ht="15.75" x14ac:dyDescent="0.25">
      <c r="A15" s="79">
        <v>1100</v>
      </c>
      <c r="B15" s="65" t="s">
        <v>17</v>
      </c>
      <c r="C15" s="21">
        <v>555.20000000000005</v>
      </c>
      <c r="D15" s="113"/>
      <c r="E15"/>
      <c r="F15"/>
      <c r="G15"/>
      <c r="H15"/>
      <c r="I15"/>
      <c r="J15"/>
      <c r="K15"/>
      <c r="L15" s="2"/>
    </row>
    <row r="16" spans="1:12" ht="31.5" x14ac:dyDescent="0.25">
      <c r="A16" s="79">
        <v>1200</v>
      </c>
      <c r="B16" s="66" t="s">
        <v>55</v>
      </c>
      <c r="C16" s="21">
        <f>133.75-0.31</f>
        <v>133.44</v>
      </c>
      <c r="D16" s="113"/>
      <c r="E16"/>
      <c r="F16"/>
      <c r="G16"/>
      <c r="H16"/>
      <c r="I16"/>
      <c r="J16"/>
      <c r="K16"/>
      <c r="L16" s="2"/>
    </row>
    <row r="17" spans="1:12" ht="15.75" x14ac:dyDescent="0.25">
      <c r="A17" s="79">
        <v>2365</v>
      </c>
      <c r="B17" s="65" t="s">
        <v>70</v>
      </c>
      <c r="C17" s="21">
        <v>1290</v>
      </c>
      <c r="D17"/>
      <c r="E17"/>
      <c r="F17"/>
      <c r="G17"/>
      <c r="H17"/>
      <c r="I17"/>
      <c r="J17"/>
      <c r="K17"/>
      <c r="L17" s="2"/>
    </row>
    <row r="18" spans="1:12" ht="15.75" x14ac:dyDescent="0.25">
      <c r="A18" s="79"/>
      <c r="B18" s="24" t="s">
        <v>23</v>
      </c>
      <c r="C18" s="23">
        <f>SUM(C15:C17)</f>
        <v>1978.64</v>
      </c>
      <c r="D18"/>
      <c r="E18"/>
      <c r="F18"/>
      <c r="G18"/>
      <c r="H18"/>
      <c r="I18"/>
      <c r="J18"/>
      <c r="K18"/>
      <c r="L18" s="2"/>
    </row>
    <row r="19" spans="1:12" ht="15.75" x14ac:dyDescent="0.25">
      <c r="A19" s="79"/>
      <c r="B19" s="24" t="s">
        <v>24</v>
      </c>
      <c r="C19" s="24" t="s">
        <v>16</v>
      </c>
      <c r="D19"/>
      <c r="E19"/>
      <c r="F19"/>
      <c r="G19"/>
      <c r="H19"/>
      <c r="I19"/>
      <c r="J19"/>
      <c r="K19"/>
      <c r="L19" s="2"/>
    </row>
    <row r="20" spans="1:12" ht="15.75" x14ac:dyDescent="0.25">
      <c r="A20" s="79">
        <v>1100</v>
      </c>
      <c r="B20" s="65" t="s">
        <v>54</v>
      </c>
      <c r="C20" s="21">
        <v>40.26</v>
      </c>
      <c r="D20"/>
      <c r="E20"/>
      <c r="F20"/>
      <c r="G20"/>
      <c r="H20"/>
      <c r="I20"/>
      <c r="J20"/>
      <c r="K20"/>
      <c r="L20" s="2"/>
    </row>
    <row r="21" spans="1:12" ht="31.5" x14ac:dyDescent="0.25">
      <c r="A21" s="79">
        <v>1200</v>
      </c>
      <c r="B21" s="66" t="s">
        <v>55</v>
      </c>
      <c r="C21" s="21">
        <v>9.6999999999999993</v>
      </c>
      <c r="D21"/>
      <c r="E21"/>
      <c r="F21"/>
      <c r="G21"/>
      <c r="H21"/>
      <c r="I21"/>
      <c r="J21"/>
      <c r="K21"/>
      <c r="L21" s="2"/>
    </row>
    <row r="22" spans="1:12" ht="15.75" x14ac:dyDescent="0.25">
      <c r="A22" s="79"/>
      <c r="B22" s="24" t="s">
        <v>33</v>
      </c>
      <c r="C22" s="23">
        <f>SUM(C20:C21)</f>
        <v>49.959999999999994</v>
      </c>
      <c r="D22"/>
      <c r="E22"/>
      <c r="F22"/>
      <c r="G22"/>
      <c r="H22"/>
      <c r="I22"/>
      <c r="J22"/>
      <c r="K22"/>
      <c r="L22" s="2"/>
    </row>
    <row r="23" spans="1:12" ht="15.75" x14ac:dyDescent="0.25">
      <c r="A23" s="65"/>
      <c r="B23" s="24" t="s">
        <v>34</v>
      </c>
      <c r="C23" s="23">
        <f>C18+C22</f>
        <v>2028.6000000000001</v>
      </c>
      <c r="D23"/>
      <c r="E23"/>
      <c r="F23"/>
      <c r="G23"/>
      <c r="H23"/>
      <c r="I23"/>
      <c r="J23"/>
      <c r="K23"/>
      <c r="L23" s="2"/>
    </row>
    <row r="24" spans="1:12" ht="15.75" x14ac:dyDescent="0.25">
      <c r="A24" s="62"/>
      <c r="B24" s="62"/>
      <c r="C24" s="62"/>
      <c r="D24"/>
      <c r="E24"/>
      <c r="F24"/>
      <c r="G24"/>
      <c r="H24"/>
      <c r="I24"/>
      <c r="J24"/>
      <c r="K24"/>
      <c r="L24" s="2"/>
    </row>
    <row r="25" spans="1:12" ht="20.45" customHeight="1" x14ac:dyDescent="0.25">
      <c r="A25" s="132" t="s">
        <v>35</v>
      </c>
      <c r="B25" s="132"/>
      <c r="C25" s="79">
        <v>180</v>
      </c>
      <c r="D25"/>
      <c r="E25"/>
      <c r="F25"/>
      <c r="G25"/>
      <c r="H25"/>
      <c r="I25"/>
      <c r="J25"/>
      <c r="K25"/>
      <c r="L25" s="2"/>
    </row>
    <row r="26" spans="1:12" ht="46.15" customHeight="1" x14ac:dyDescent="0.25">
      <c r="A26" s="132" t="s">
        <v>36</v>
      </c>
      <c r="B26" s="132"/>
      <c r="C26" s="77">
        <f>C23/C25</f>
        <v>11.270000000000001</v>
      </c>
      <c r="D26"/>
      <c r="E26"/>
      <c r="F26"/>
      <c r="G26"/>
      <c r="H26"/>
      <c r="I26"/>
      <c r="J26"/>
      <c r="K26"/>
      <c r="L26" s="2"/>
    </row>
    <row r="27" spans="1:12" x14ac:dyDescent="0.25">
      <c r="A27" s="34"/>
      <c r="B27" s="34"/>
      <c r="C27" s="34"/>
      <c r="D27"/>
      <c r="E27"/>
      <c r="F27"/>
      <c r="G27"/>
      <c r="H27"/>
      <c r="I27"/>
      <c r="J27"/>
      <c r="K27"/>
      <c r="L27" s="2"/>
    </row>
    <row r="28" spans="1:12" x14ac:dyDescent="0.25">
      <c r="A28" s="34"/>
      <c r="B28" s="34"/>
      <c r="C28" s="34"/>
      <c r="D28"/>
      <c r="E28"/>
      <c r="F28"/>
      <c r="G28"/>
      <c r="H28"/>
      <c r="I28"/>
      <c r="J28"/>
      <c r="K28"/>
      <c r="L28" s="2"/>
    </row>
    <row r="29" spans="1:12" x14ac:dyDescent="0.25">
      <c r="A29" s="124"/>
      <c r="B29" s="34"/>
      <c r="C29" s="34"/>
      <c r="D29"/>
      <c r="E29"/>
      <c r="F29"/>
      <c r="G29"/>
      <c r="H29"/>
      <c r="I29"/>
      <c r="J29"/>
      <c r="K29"/>
      <c r="L29" s="2"/>
    </row>
    <row r="30" spans="1:12" x14ac:dyDescent="0.25">
      <c r="A30" s="124"/>
      <c r="B30" s="34"/>
      <c r="C30" s="34"/>
      <c r="D30"/>
      <c r="E30"/>
      <c r="F30"/>
      <c r="G30"/>
      <c r="H30"/>
      <c r="I30"/>
      <c r="J30"/>
      <c r="K30"/>
      <c r="L30" s="2"/>
    </row>
    <row r="31" spans="1:12" x14ac:dyDescent="0.25">
      <c r="A31" s="124"/>
      <c r="B31" s="34"/>
      <c r="C31" s="34"/>
      <c r="D31"/>
      <c r="E31"/>
      <c r="F31"/>
      <c r="G31"/>
      <c r="H31"/>
      <c r="I31"/>
      <c r="J31"/>
      <c r="K31"/>
      <c r="L31" s="2"/>
    </row>
    <row r="32" spans="1:12" x14ac:dyDescent="0.25">
      <c r="A32" s="34"/>
      <c r="B32" s="34"/>
      <c r="C32" s="34"/>
      <c r="D32"/>
      <c r="E32"/>
      <c r="F32"/>
      <c r="G32"/>
      <c r="H32"/>
      <c r="I32"/>
      <c r="J32"/>
      <c r="K32"/>
      <c r="L32" s="2"/>
    </row>
    <row r="33" spans="1:12" x14ac:dyDescent="0.25">
      <c r="A33" s="34"/>
      <c r="B33" s="34"/>
      <c r="C33" s="34"/>
      <c r="I33" s="2"/>
      <c r="J33" s="2"/>
      <c r="K33" s="2"/>
      <c r="L33" s="2"/>
    </row>
  </sheetData>
  <mergeCells count="4">
    <mergeCell ref="A6:C6"/>
    <mergeCell ref="B9:C9"/>
    <mergeCell ref="A25:B25"/>
    <mergeCell ref="A26:B26"/>
  </mergeCells>
  <pageMargins left="0.7" right="0.7" top="0.75" bottom="0.75" header="0.3" footer="0.3"/>
  <pageSetup scale="90" orientation="portrait" r:id="rId1"/>
  <headerFooter alignWithMargins="0">
    <oddFooter>&amp;L&amp;"Times New Roman,Regular"LMAnot_2_1_pielik_07082019_cenr; 2.1.pielikums Ministru kabineta noteikumu projekta "Ilgstošas sociālās aprūpes un sociālās rehabilitācijas iestāžu sniegto maksas pakalpojumu cenrādis" anotācijai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C597B-A4C1-45D8-9CD5-4C5BE6F48BA5}">
  <sheetPr>
    <pageSetUpPr fitToPage="1"/>
  </sheetPr>
  <dimension ref="A1:K60"/>
  <sheetViews>
    <sheetView view="pageLayout" topLeftCell="A16" zoomScale="80" zoomScaleNormal="75" zoomScalePageLayoutView="80" workbookViewId="0">
      <selection activeCell="C37" sqref="C37"/>
    </sheetView>
  </sheetViews>
  <sheetFormatPr defaultRowHeight="15" x14ac:dyDescent="0.25"/>
  <cols>
    <col min="1" max="1" width="19.5703125" style="37" customWidth="1"/>
    <col min="2" max="2" width="60" style="37" customWidth="1"/>
    <col min="3" max="3" width="24" style="37" customWidth="1"/>
    <col min="4" max="256" width="9.140625" style="37"/>
    <col min="257" max="257" width="17" style="37" customWidth="1"/>
    <col min="258" max="258" width="42.28515625" style="37" customWidth="1"/>
    <col min="259" max="259" width="30" style="37" customWidth="1"/>
    <col min="260" max="512" width="9.140625" style="37"/>
    <col min="513" max="513" width="17" style="37" customWidth="1"/>
    <col min="514" max="514" width="42.28515625" style="37" customWidth="1"/>
    <col min="515" max="515" width="30" style="37" customWidth="1"/>
    <col min="516" max="768" width="9.140625" style="37"/>
    <col min="769" max="769" width="17" style="37" customWidth="1"/>
    <col min="770" max="770" width="42.28515625" style="37" customWidth="1"/>
    <col min="771" max="771" width="30" style="37" customWidth="1"/>
    <col min="772" max="1024" width="9.140625" style="37"/>
    <col min="1025" max="1025" width="17" style="37" customWidth="1"/>
    <col min="1026" max="1026" width="42.28515625" style="37" customWidth="1"/>
    <col min="1027" max="1027" width="30" style="37" customWidth="1"/>
    <col min="1028" max="1280" width="9.140625" style="37"/>
    <col min="1281" max="1281" width="17" style="37" customWidth="1"/>
    <col min="1282" max="1282" width="42.28515625" style="37" customWidth="1"/>
    <col min="1283" max="1283" width="30" style="37" customWidth="1"/>
    <col min="1284" max="1536" width="9.140625" style="37"/>
    <col min="1537" max="1537" width="17" style="37" customWidth="1"/>
    <col min="1538" max="1538" width="42.28515625" style="37" customWidth="1"/>
    <col min="1539" max="1539" width="30" style="37" customWidth="1"/>
    <col min="1540" max="1792" width="9.140625" style="37"/>
    <col min="1793" max="1793" width="17" style="37" customWidth="1"/>
    <col min="1794" max="1794" width="42.28515625" style="37" customWidth="1"/>
    <col min="1795" max="1795" width="30" style="37" customWidth="1"/>
    <col min="1796" max="2048" width="9.140625" style="37"/>
    <col min="2049" max="2049" width="17" style="37" customWidth="1"/>
    <col min="2050" max="2050" width="42.28515625" style="37" customWidth="1"/>
    <col min="2051" max="2051" width="30" style="37" customWidth="1"/>
    <col min="2052" max="2304" width="9.140625" style="37"/>
    <col min="2305" max="2305" width="17" style="37" customWidth="1"/>
    <col min="2306" max="2306" width="42.28515625" style="37" customWidth="1"/>
    <col min="2307" max="2307" width="30" style="37" customWidth="1"/>
    <col min="2308" max="2560" width="9.140625" style="37"/>
    <col min="2561" max="2561" width="17" style="37" customWidth="1"/>
    <col min="2562" max="2562" width="42.28515625" style="37" customWidth="1"/>
    <col min="2563" max="2563" width="30" style="37" customWidth="1"/>
    <col min="2564" max="2816" width="9.140625" style="37"/>
    <col min="2817" max="2817" width="17" style="37" customWidth="1"/>
    <col min="2818" max="2818" width="42.28515625" style="37" customWidth="1"/>
    <col min="2819" max="2819" width="30" style="37" customWidth="1"/>
    <col min="2820" max="3072" width="9.140625" style="37"/>
    <col min="3073" max="3073" width="17" style="37" customWidth="1"/>
    <col min="3074" max="3074" width="42.28515625" style="37" customWidth="1"/>
    <col min="3075" max="3075" width="30" style="37" customWidth="1"/>
    <col min="3076" max="3328" width="9.140625" style="37"/>
    <col min="3329" max="3329" width="17" style="37" customWidth="1"/>
    <col min="3330" max="3330" width="42.28515625" style="37" customWidth="1"/>
    <col min="3331" max="3331" width="30" style="37" customWidth="1"/>
    <col min="3332" max="3584" width="9.140625" style="37"/>
    <col min="3585" max="3585" width="17" style="37" customWidth="1"/>
    <col min="3586" max="3586" width="42.28515625" style="37" customWidth="1"/>
    <col min="3587" max="3587" width="30" style="37" customWidth="1"/>
    <col min="3588" max="3840" width="9.140625" style="37"/>
    <col min="3841" max="3841" width="17" style="37" customWidth="1"/>
    <col min="3842" max="3842" width="42.28515625" style="37" customWidth="1"/>
    <col min="3843" max="3843" width="30" style="37" customWidth="1"/>
    <col min="3844" max="4096" width="9.140625" style="37"/>
    <col min="4097" max="4097" width="17" style="37" customWidth="1"/>
    <col min="4098" max="4098" width="42.28515625" style="37" customWidth="1"/>
    <col min="4099" max="4099" width="30" style="37" customWidth="1"/>
    <col min="4100" max="4352" width="9.140625" style="37"/>
    <col min="4353" max="4353" width="17" style="37" customWidth="1"/>
    <col min="4354" max="4354" width="42.28515625" style="37" customWidth="1"/>
    <col min="4355" max="4355" width="30" style="37" customWidth="1"/>
    <col min="4356" max="4608" width="9.140625" style="37"/>
    <col min="4609" max="4609" width="17" style="37" customWidth="1"/>
    <col min="4610" max="4610" width="42.28515625" style="37" customWidth="1"/>
    <col min="4611" max="4611" width="30" style="37" customWidth="1"/>
    <col min="4612" max="4864" width="9.140625" style="37"/>
    <col min="4865" max="4865" width="17" style="37" customWidth="1"/>
    <col min="4866" max="4866" width="42.28515625" style="37" customWidth="1"/>
    <col min="4867" max="4867" width="30" style="37" customWidth="1"/>
    <col min="4868" max="5120" width="9.140625" style="37"/>
    <col min="5121" max="5121" width="17" style="37" customWidth="1"/>
    <col min="5122" max="5122" width="42.28515625" style="37" customWidth="1"/>
    <col min="5123" max="5123" width="30" style="37" customWidth="1"/>
    <col min="5124" max="5376" width="9.140625" style="37"/>
    <col min="5377" max="5377" width="17" style="37" customWidth="1"/>
    <col min="5378" max="5378" width="42.28515625" style="37" customWidth="1"/>
    <col min="5379" max="5379" width="30" style="37" customWidth="1"/>
    <col min="5380" max="5632" width="9.140625" style="37"/>
    <col min="5633" max="5633" width="17" style="37" customWidth="1"/>
    <col min="5634" max="5634" width="42.28515625" style="37" customWidth="1"/>
    <col min="5635" max="5635" width="30" style="37" customWidth="1"/>
    <col min="5636" max="5888" width="9.140625" style="37"/>
    <col min="5889" max="5889" width="17" style="37" customWidth="1"/>
    <col min="5890" max="5890" width="42.28515625" style="37" customWidth="1"/>
    <col min="5891" max="5891" width="30" style="37" customWidth="1"/>
    <col min="5892" max="6144" width="9.140625" style="37"/>
    <col min="6145" max="6145" width="17" style="37" customWidth="1"/>
    <col min="6146" max="6146" width="42.28515625" style="37" customWidth="1"/>
    <col min="6147" max="6147" width="30" style="37" customWidth="1"/>
    <col min="6148" max="6400" width="9.140625" style="37"/>
    <col min="6401" max="6401" width="17" style="37" customWidth="1"/>
    <col min="6402" max="6402" width="42.28515625" style="37" customWidth="1"/>
    <col min="6403" max="6403" width="30" style="37" customWidth="1"/>
    <col min="6404" max="6656" width="9.140625" style="37"/>
    <col min="6657" max="6657" width="17" style="37" customWidth="1"/>
    <col min="6658" max="6658" width="42.28515625" style="37" customWidth="1"/>
    <col min="6659" max="6659" width="30" style="37" customWidth="1"/>
    <col min="6660" max="6912" width="9.140625" style="37"/>
    <col min="6913" max="6913" width="17" style="37" customWidth="1"/>
    <col min="6914" max="6914" width="42.28515625" style="37" customWidth="1"/>
    <col min="6915" max="6915" width="30" style="37" customWidth="1"/>
    <col min="6916" max="7168" width="9.140625" style="37"/>
    <col min="7169" max="7169" width="17" style="37" customWidth="1"/>
    <col min="7170" max="7170" width="42.28515625" style="37" customWidth="1"/>
    <col min="7171" max="7171" width="30" style="37" customWidth="1"/>
    <col min="7172" max="7424" width="9.140625" style="37"/>
    <col min="7425" max="7425" width="17" style="37" customWidth="1"/>
    <col min="7426" max="7426" width="42.28515625" style="37" customWidth="1"/>
    <col min="7427" max="7427" width="30" style="37" customWidth="1"/>
    <col min="7428" max="7680" width="9.140625" style="37"/>
    <col min="7681" max="7681" width="17" style="37" customWidth="1"/>
    <col min="7682" max="7682" width="42.28515625" style="37" customWidth="1"/>
    <col min="7683" max="7683" width="30" style="37" customWidth="1"/>
    <col min="7684" max="7936" width="9.140625" style="37"/>
    <col min="7937" max="7937" width="17" style="37" customWidth="1"/>
    <col min="7938" max="7938" width="42.28515625" style="37" customWidth="1"/>
    <col min="7939" max="7939" width="30" style="37" customWidth="1"/>
    <col min="7940" max="8192" width="9.140625" style="37"/>
    <col min="8193" max="8193" width="17" style="37" customWidth="1"/>
    <col min="8194" max="8194" width="42.28515625" style="37" customWidth="1"/>
    <col min="8195" max="8195" width="30" style="37" customWidth="1"/>
    <col min="8196" max="8448" width="9.140625" style="37"/>
    <col min="8449" max="8449" width="17" style="37" customWidth="1"/>
    <col min="8450" max="8450" width="42.28515625" style="37" customWidth="1"/>
    <col min="8451" max="8451" width="30" style="37" customWidth="1"/>
    <col min="8452" max="8704" width="9.140625" style="37"/>
    <col min="8705" max="8705" width="17" style="37" customWidth="1"/>
    <col min="8706" max="8706" width="42.28515625" style="37" customWidth="1"/>
    <col min="8707" max="8707" width="30" style="37" customWidth="1"/>
    <col min="8708" max="8960" width="9.140625" style="37"/>
    <col min="8961" max="8961" width="17" style="37" customWidth="1"/>
    <col min="8962" max="8962" width="42.28515625" style="37" customWidth="1"/>
    <col min="8963" max="8963" width="30" style="37" customWidth="1"/>
    <col min="8964" max="9216" width="9.140625" style="37"/>
    <col min="9217" max="9217" width="17" style="37" customWidth="1"/>
    <col min="9218" max="9218" width="42.28515625" style="37" customWidth="1"/>
    <col min="9219" max="9219" width="30" style="37" customWidth="1"/>
    <col min="9220" max="9472" width="9.140625" style="37"/>
    <col min="9473" max="9473" width="17" style="37" customWidth="1"/>
    <col min="9474" max="9474" width="42.28515625" style="37" customWidth="1"/>
    <col min="9475" max="9475" width="30" style="37" customWidth="1"/>
    <col min="9476" max="9728" width="9.140625" style="37"/>
    <col min="9729" max="9729" width="17" style="37" customWidth="1"/>
    <col min="9730" max="9730" width="42.28515625" style="37" customWidth="1"/>
    <col min="9731" max="9731" width="30" style="37" customWidth="1"/>
    <col min="9732" max="9984" width="9.140625" style="37"/>
    <col min="9985" max="9985" width="17" style="37" customWidth="1"/>
    <col min="9986" max="9986" width="42.28515625" style="37" customWidth="1"/>
    <col min="9987" max="9987" width="30" style="37" customWidth="1"/>
    <col min="9988" max="10240" width="9.140625" style="37"/>
    <col min="10241" max="10241" width="17" style="37" customWidth="1"/>
    <col min="10242" max="10242" width="42.28515625" style="37" customWidth="1"/>
    <col min="10243" max="10243" width="30" style="37" customWidth="1"/>
    <col min="10244" max="10496" width="9.140625" style="37"/>
    <col min="10497" max="10497" width="17" style="37" customWidth="1"/>
    <col min="10498" max="10498" width="42.28515625" style="37" customWidth="1"/>
    <col min="10499" max="10499" width="30" style="37" customWidth="1"/>
    <col min="10500" max="10752" width="9.140625" style="37"/>
    <col min="10753" max="10753" width="17" style="37" customWidth="1"/>
    <col min="10754" max="10754" width="42.28515625" style="37" customWidth="1"/>
    <col min="10755" max="10755" width="30" style="37" customWidth="1"/>
    <col min="10756" max="11008" width="9.140625" style="37"/>
    <col min="11009" max="11009" width="17" style="37" customWidth="1"/>
    <col min="11010" max="11010" width="42.28515625" style="37" customWidth="1"/>
    <col min="11011" max="11011" width="30" style="37" customWidth="1"/>
    <col min="11012" max="11264" width="9.140625" style="37"/>
    <col min="11265" max="11265" width="17" style="37" customWidth="1"/>
    <col min="11266" max="11266" width="42.28515625" style="37" customWidth="1"/>
    <col min="11267" max="11267" width="30" style="37" customWidth="1"/>
    <col min="11268" max="11520" width="9.140625" style="37"/>
    <col min="11521" max="11521" width="17" style="37" customWidth="1"/>
    <col min="11522" max="11522" width="42.28515625" style="37" customWidth="1"/>
    <col min="11523" max="11523" width="30" style="37" customWidth="1"/>
    <col min="11524" max="11776" width="9.140625" style="37"/>
    <col min="11777" max="11777" width="17" style="37" customWidth="1"/>
    <col min="11778" max="11778" width="42.28515625" style="37" customWidth="1"/>
    <col min="11779" max="11779" width="30" style="37" customWidth="1"/>
    <col min="11780" max="12032" width="9.140625" style="37"/>
    <col min="12033" max="12033" width="17" style="37" customWidth="1"/>
    <col min="12034" max="12034" width="42.28515625" style="37" customWidth="1"/>
    <col min="12035" max="12035" width="30" style="37" customWidth="1"/>
    <col min="12036" max="12288" width="9.140625" style="37"/>
    <col min="12289" max="12289" width="17" style="37" customWidth="1"/>
    <col min="12290" max="12290" width="42.28515625" style="37" customWidth="1"/>
    <col min="12291" max="12291" width="30" style="37" customWidth="1"/>
    <col min="12292" max="12544" width="9.140625" style="37"/>
    <col min="12545" max="12545" width="17" style="37" customWidth="1"/>
    <col min="12546" max="12546" width="42.28515625" style="37" customWidth="1"/>
    <col min="12547" max="12547" width="30" style="37" customWidth="1"/>
    <col min="12548" max="12800" width="9.140625" style="37"/>
    <col min="12801" max="12801" width="17" style="37" customWidth="1"/>
    <col min="12802" max="12802" width="42.28515625" style="37" customWidth="1"/>
    <col min="12803" max="12803" width="30" style="37" customWidth="1"/>
    <col min="12804" max="13056" width="9.140625" style="37"/>
    <col min="13057" max="13057" width="17" style="37" customWidth="1"/>
    <col min="13058" max="13058" width="42.28515625" style="37" customWidth="1"/>
    <col min="13059" max="13059" width="30" style="37" customWidth="1"/>
    <col min="13060" max="13312" width="9.140625" style="37"/>
    <col min="13313" max="13313" width="17" style="37" customWidth="1"/>
    <col min="13314" max="13314" width="42.28515625" style="37" customWidth="1"/>
    <col min="13315" max="13315" width="30" style="37" customWidth="1"/>
    <col min="13316" max="13568" width="9.140625" style="37"/>
    <col min="13569" max="13569" width="17" style="37" customWidth="1"/>
    <col min="13570" max="13570" width="42.28515625" style="37" customWidth="1"/>
    <col min="13571" max="13571" width="30" style="37" customWidth="1"/>
    <col min="13572" max="13824" width="9.140625" style="37"/>
    <col min="13825" max="13825" width="17" style="37" customWidth="1"/>
    <col min="13826" max="13826" width="42.28515625" style="37" customWidth="1"/>
    <col min="13827" max="13827" width="30" style="37" customWidth="1"/>
    <col min="13828" max="14080" width="9.140625" style="37"/>
    <col min="14081" max="14081" width="17" style="37" customWidth="1"/>
    <col min="14082" max="14082" width="42.28515625" style="37" customWidth="1"/>
    <col min="14083" max="14083" width="30" style="37" customWidth="1"/>
    <col min="14084" max="14336" width="9.140625" style="37"/>
    <col min="14337" max="14337" width="17" style="37" customWidth="1"/>
    <col min="14338" max="14338" width="42.28515625" style="37" customWidth="1"/>
    <col min="14339" max="14339" width="30" style="37" customWidth="1"/>
    <col min="14340" max="14592" width="9.140625" style="37"/>
    <col min="14593" max="14593" width="17" style="37" customWidth="1"/>
    <col min="14594" max="14594" width="42.28515625" style="37" customWidth="1"/>
    <col min="14595" max="14595" width="30" style="37" customWidth="1"/>
    <col min="14596" max="14848" width="9.140625" style="37"/>
    <col min="14849" max="14849" width="17" style="37" customWidth="1"/>
    <col min="14850" max="14850" width="42.28515625" style="37" customWidth="1"/>
    <col min="14851" max="14851" width="30" style="37" customWidth="1"/>
    <col min="14852" max="15104" width="9.140625" style="37"/>
    <col min="15105" max="15105" width="17" style="37" customWidth="1"/>
    <col min="15106" max="15106" width="42.28515625" style="37" customWidth="1"/>
    <col min="15107" max="15107" width="30" style="37" customWidth="1"/>
    <col min="15108" max="15360" width="9.140625" style="37"/>
    <col min="15361" max="15361" width="17" style="37" customWidth="1"/>
    <col min="15362" max="15362" width="42.28515625" style="37" customWidth="1"/>
    <col min="15363" max="15363" width="30" style="37" customWidth="1"/>
    <col min="15364" max="15616" width="9.140625" style="37"/>
    <col min="15617" max="15617" width="17" style="37" customWidth="1"/>
    <col min="15618" max="15618" width="42.28515625" style="37" customWidth="1"/>
    <col min="15619" max="15619" width="30" style="37" customWidth="1"/>
    <col min="15620" max="15872" width="9.140625" style="37"/>
    <col min="15873" max="15873" width="17" style="37" customWidth="1"/>
    <col min="15874" max="15874" width="42.28515625" style="37" customWidth="1"/>
    <col min="15875" max="15875" width="30" style="37" customWidth="1"/>
    <col min="15876" max="16128" width="9.140625" style="37"/>
    <col min="16129" max="16129" width="17" style="37" customWidth="1"/>
    <col min="16130" max="16130" width="42.28515625" style="37" customWidth="1"/>
    <col min="16131" max="16131" width="30" style="37" customWidth="1"/>
    <col min="16132" max="16384" width="9.140625" style="37"/>
  </cols>
  <sheetData>
    <row r="1" spans="1:11" ht="14.25" customHeight="1" x14ac:dyDescent="0.25">
      <c r="C1" s="5" t="s">
        <v>1</v>
      </c>
    </row>
    <row r="2" spans="1:11" ht="15.75" x14ac:dyDescent="0.25">
      <c r="C2" s="13" t="s">
        <v>2</v>
      </c>
    </row>
    <row r="3" spans="1:11" ht="15.75" customHeight="1" x14ac:dyDescent="0.25">
      <c r="C3" s="7" t="s">
        <v>3</v>
      </c>
    </row>
    <row r="4" spans="1:11" ht="15.75" customHeight="1" x14ac:dyDescent="0.25">
      <c r="C4" s="48"/>
    </row>
    <row r="5" spans="1:11" ht="15.75" customHeight="1" x14ac:dyDescent="0.25">
      <c r="C5" s="40" t="s">
        <v>51</v>
      </c>
    </row>
    <row r="6" spans="1:11" ht="17.25" customHeight="1" x14ac:dyDescent="0.25">
      <c r="A6" s="134" t="s">
        <v>5</v>
      </c>
      <c r="B6" s="134"/>
      <c r="C6" s="134"/>
      <c r="D6" s="34"/>
      <c r="E6" s="34"/>
      <c r="F6" s="34"/>
      <c r="G6" s="34"/>
      <c r="H6" s="34"/>
      <c r="I6" s="34"/>
      <c r="J6" s="34"/>
    </row>
    <row r="7" spans="1:11" ht="19.5" customHeight="1" x14ac:dyDescent="0.25">
      <c r="A7" s="11"/>
      <c r="B7" s="11"/>
      <c r="C7" s="11"/>
      <c r="D7" s="51"/>
      <c r="E7" s="51"/>
      <c r="F7" s="51"/>
      <c r="G7" s="51"/>
      <c r="H7" s="51"/>
      <c r="I7" s="51"/>
      <c r="J7" s="51"/>
    </row>
    <row r="8" spans="1:11" ht="13.5" customHeight="1" x14ac:dyDescent="0.25">
      <c r="A8" s="101" t="s">
        <v>6</v>
      </c>
      <c r="B8" s="36" t="s">
        <v>7</v>
      </c>
      <c r="D8" s="51"/>
      <c r="E8" s="51"/>
      <c r="F8" s="51"/>
      <c r="G8" s="51"/>
      <c r="H8" s="51"/>
      <c r="I8" s="51"/>
      <c r="J8" s="51"/>
    </row>
    <row r="9" spans="1:11" ht="30.6" customHeight="1" x14ac:dyDescent="0.25">
      <c r="A9" s="101" t="s">
        <v>8</v>
      </c>
      <c r="B9" s="131" t="s">
        <v>71</v>
      </c>
      <c r="C9" s="131"/>
      <c r="D9"/>
      <c r="E9"/>
      <c r="F9"/>
      <c r="G9"/>
      <c r="H9"/>
      <c r="I9"/>
      <c r="J9"/>
      <c r="K9"/>
    </row>
    <row r="10" spans="1:11" ht="15" customHeight="1" x14ac:dyDescent="0.25">
      <c r="A10" s="101" t="s">
        <v>10</v>
      </c>
      <c r="B10" s="36" t="s">
        <v>11</v>
      </c>
      <c r="D10"/>
      <c r="E10"/>
      <c r="F10"/>
      <c r="G10"/>
      <c r="H10"/>
      <c r="I10"/>
      <c r="J10"/>
      <c r="K10"/>
    </row>
    <row r="11" spans="1:11" ht="15.75" customHeight="1" x14ac:dyDescent="0.25">
      <c r="A11" s="11"/>
      <c r="B11" s="11"/>
      <c r="C11" s="11"/>
      <c r="D11"/>
      <c r="E11"/>
      <c r="F11"/>
      <c r="G11"/>
      <c r="H11"/>
      <c r="I11"/>
      <c r="J11"/>
      <c r="K11"/>
    </row>
    <row r="12" spans="1:11" ht="60" x14ac:dyDescent="0.25">
      <c r="A12" s="102" t="s">
        <v>12</v>
      </c>
      <c r="B12" s="102" t="s">
        <v>13</v>
      </c>
      <c r="C12" s="102" t="s">
        <v>14</v>
      </c>
      <c r="D12"/>
      <c r="E12"/>
      <c r="F12"/>
      <c r="G12"/>
      <c r="H12"/>
      <c r="I12"/>
      <c r="J12"/>
      <c r="K12"/>
    </row>
    <row r="13" spans="1:11" ht="12.6" customHeight="1" x14ac:dyDescent="0.25">
      <c r="A13" s="79">
        <v>1</v>
      </c>
      <c r="B13" s="79">
        <v>2</v>
      </c>
      <c r="C13" s="79">
        <v>3</v>
      </c>
      <c r="D13"/>
      <c r="E13"/>
      <c r="F13"/>
      <c r="G13"/>
      <c r="H13"/>
      <c r="I13"/>
      <c r="J13"/>
      <c r="K13"/>
    </row>
    <row r="14" spans="1:11" ht="14.45" customHeight="1" x14ac:dyDescent="0.25">
      <c r="A14" s="65"/>
      <c r="B14" s="79" t="s">
        <v>15</v>
      </c>
      <c r="C14" s="79" t="s">
        <v>16</v>
      </c>
      <c r="D14"/>
      <c r="E14"/>
      <c r="F14"/>
      <c r="G14"/>
      <c r="H14"/>
      <c r="I14"/>
      <c r="J14"/>
      <c r="K14"/>
    </row>
    <row r="15" spans="1:11" ht="15.75" x14ac:dyDescent="0.25">
      <c r="A15" s="79">
        <v>1100</v>
      </c>
      <c r="B15" s="65" t="s">
        <v>17</v>
      </c>
      <c r="C15" s="21">
        <v>155.38999999999999</v>
      </c>
      <c r="D15" s="113"/>
      <c r="E15"/>
      <c r="F15"/>
      <c r="G15"/>
      <c r="H15"/>
      <c r="I15"/>
      <c r="J15"/>
      <c r="K15"/>
    </row>
    <row r="16" spans="1:11" ht="31.5" x14ac:dyDescent="0.25">
      <c r="A16" s="79">
        <v>1200</v>
      </c>
      <c r="B16" s="66" t="s">
        <v>18</v>
      </c>
      <c r="C16" s="21">
        <v>37.43</v>
      </c>
      <c r="D16" s="113"/>
      <c r="E16"/>
      <c r="F16"/>
      <c r="G16"/>
      <c r="H16"/>
      <c r="I16"/>
      <c r="J16"/>
      <c r="K16"/>
    </row>
    <row r="17" spans="1:11" ht="15.75" x14ac:dyDescent="0.25">
      <c r="A17" s="79"/>
      <c r="B17" s="24" t="s">
        <v>23</v>
      </c>
      <c r="C17" s="23">
        <f>SUM(C15:C16)</f>
        <v>192.82</v>
      </c>
      <c r="D17" s="113"/>
      <c r="E17"/>
      <c r="F17"/>
      <c r="G17"/>
      <c r="H17"/>
      <c r="I17"/>
      <c r="J17"/>
      <c r="K17"/>
    </row>
    <row r="18" spans="1:11" ht="15.75" x14ac:dyDescent="0.25">
      <c r="A18" s="79"/>
      <c r="B18" s="24" t="s">
        <v>24</v>
      </c>
      <c r="C18" s="24" t="s">
        <v>16</v>
      </c>
      <c r="D18" s="113"/>
      <c r="E18"/>
      <c r="F18"/>
      <c r="G18"/>
      <c r="H18"/>
      <c r="I18"/>
      <c r="J18"/>
      <c r="K18"/>
    </row>
    <row r="19" spans="1:11" ht="15.75" x14ac:dyDescent="0.25">
      <c r="A19" s="79">
        <v>1100</v>
      </c>
      <c r="B19" s="65" t="s">
        <v>17</v>
      </c>
      <c r="C19" s="21">
        <v>10.89</v>
      </c>
      <c r="D19" s="113"/>
      <c r="E19"/>
      <c r="F19"/>
      <c r="G19"/>
      <c r="H19"/>
      <c r="I19"/>
      <c r="J19"/>
      <c r="K19"/>
    </row>
    <row r="20" spans="1:11" ht="31.5" x14ac:dyDescent="0.25">
      <c r="A20" s="79">
        <v>1200</v>
      </c>
      <c r="B20" s="66" t="s">
        <v>18</v>
      </c>
      <c r="C20" s="21">
        <v>2.62</v>
      </c>
      <c r="D20"/>
      <c r="E20"/>
      <c r="F20"/>
      <c r="G20"/>
      <c r="H20"/>
      <c r="I20"/>
      <c r="J20"/>
      <c r="K20"/>
    </row>
    <row r="21" spans="1:11" ht="15.75" x14ac:dyDescent="0.25">
      <c r="A21" s="79">
        <v>2210</v>
      </c>
      <c r="B21" s="65" t="s">
        <v>25</v>
      </c>
      <c r="C21" s="21">
        <v>0.6</v>
      </c>
      <c r="D21"/>
      <c r="E21"/>
      <c r="F21"/>
      <c r="G21"/>
      <c r="H21"/>
      <c r="I21"/>
      <c r="J21"/>
      <c r="K21"/>
    </row>
    <row r="22" spans="1:11" ht="15.75" x14ac:dyDescent="0.25">
      <c r="A22" s="79">
        <v>2220</v>
      </c>
      <c r="B22" s="65" t="s">
        <v>56</v>
      </c>
      <c r="C22" s="21">
        <f>23.45-0.02</f>
        <v>23.43</v>
      </c>
      <c r="D22"/>
      <c r="E22"/>
      <c r="F22"/>
      <c r="G22"/>
      <c r="H22"/>
      <c r="I22"/>
      <c r="J22"/>
      <c r="K22"/>
    </row>
    <row r="23" spans="1:11" ht="15.75" x14ac:dyDescent="0.25">
      <c r="A23" s="79">
        <v>2240</v>
      </c>
      <c r="B23" s="65" t="s">
        <v>72</v>
      </c>
      <c r="C23" s="21">
        <v>18.64</v>
      </c>
      <c r="D23"/>
      <c r="E23"/>
      <c r="F23"/>
      <c r="G23"/>
      <c r="H23"/>
      <c r="I23"/>
      <c r="J23"/>
      <c r="K23"/>
    </row>
    <row r="24" spans="1:11" ht="15.75" x14ac:dyDescent="0.25">
      <c r="A24" s="79">
        <v>2243</v>
      </c>
      <c r="B24" s="83" t="s">
        <v>58</v>
      </c>
      <c r="C24" s="21">
        <v>6.89</v>
      </c>
      <c r="D24"/>
      <c r="E24"/>
      <c r="F24"/>
      <c r="G24"/>
      <c r="H24"/>
      <c r="I24"/>
      <c r="J24"/>
      <c r="K24"/>
    </row>
    <row r="25" spans="1:11" ht="15.75" x14ac:dyDescent="0.25">
      <c r="A25" s="79">
        <v>2244</v>
      </c>
      <c r="B25" s="65" t="s">
        <v>59</v>
      </c>
      <c r="C25" s="21">
        <v>2.89</v>
      </c>
      <c r="D25"/>
      <c r="E25"/>
      <c r="F25"/>
      <c r="G25"/>
      <c r="H25"/>
      <c r="I25"/>
      <c r="J25"/>
      <c r="K25"/>
    </row>
    <row r="26" spans="1:11" ht="15.75" x14ac:dyDescent="0.25">
      <c r="A26" s="79">
        <v>2249</v>
      </c>
      <c r="B26" s="66" t="s">
        <v>60</v>
      </c>
      <c r="C26" s="21">
        <v>0.89</v>
      </c>
      <c r="D26"/>
      <c r="E26"/>
      <c r="F26"/>
      <c r="G26"/>
      <c r="H26"/>
      <c r="I26"/>
      <c r="J26"/>
      <c r="K26"/>
    </row>
    <row r="27" spans="1:11" ht="15.75" x14ac:dyDescent="0.25">
      <c r="A27" s="79">
        <v>2311</v>
      </c>
      <c r="B27" s="65" t="s">
        <v>27</v>
      </c>
      <c r="C27" s="21">
        <v>2.0499999999999998</v>
      </c>
      <c r="D27"/>
      <c r="E27"/>
      <c r="F27"/>
      <c r="G27"/>
      <c r="H27"/>
      <c r="I27"/>
      <c r="J27"/>
      <c r="K27"/>
    </row>
    <row r="28" spans="1:11" ht="15" customHeight="1" x14ac:dyDescent="0.25">
      <c r="A28" s="79">
        <v>2322</v>
      </c>
      <c r="B28" s="65" t="s">
        <v>29</v>
      </c>
      <c r="C28" s="21">
        <v>5.5</v>
      </c>
      <c r="D28"/>
      <c r="E28"/>
      <c r="F28"/>
      <c r="G28"/>
      <c r="H28"/>
      <c r="I28"/>
      <c r="J28"/>
      <c r="K28"/>
    </row>
    <row r="29" spans="1:11" ht="15.75" x14ac:dyDescent="0.25">
      <c r="A29" s="79">
        <v>2341</v>
      </c>
      <c r="B29" s="65" t="s">
        <v>73</v>
      </c>
      <c r="C29" s="21">
        <v>6.31</v>
      </c>
      <c r="D29"/>
      <c r="E29"/>
      <c r="F29"/>
      <c r="G29"/>
      <c r="H29"/>
      <c r="I29"/>
      <c r="J29"/>
      <c r="K29"/>
    </row>
    <row r="30" spans="1:11" ht="15.75" x14ac:dyDescent="0.25">
      <c r="A30" s="79">
        <v>2350</v>
      </c>
      <c r="B30" s="65" t="s">
        <v>31</v>
      </c>
      <c r="C30" s="21">
        <v>5.14</v>
      </c>
      <c r="D30"/>
      <c r="E30"/>
      <c r="F30"/>
      <c r="G30"/>
      <c r="H30"/>
      <c r="I30"/>
      <c r="J30"/>
      <c r="K30"/>
    </row>
    <row r="31" spans="1:11" ht="14.25" customHeight="1" x14ac:dyDescent="0.25">
      <c r="A31" s="79">
        <v>2312</v>
      </c>
      <c r="B31" s="65" t="s">
        <v>74</v>
      </c>
      <c r="C31" s="21">
        <v>0.95</v>
      </c>
      <c r="D31"/>
      <c r="E31"/>
      <c r="F31"/>
      <c r="G31"/>
      <c r="H31"/>
      <c r="I31"/>
      <c r="J31"/>
      <c r="K31"/>
    </row>
    <row r="32" spans="1:11" ht="15.75" customHeight="1" x14ac:dyDescent="0.25">
      <c r="A32" s="79">
        <v>5200</v>
      </c>
      <c r="B32" s="65" t="s">
        <v>32</v>
      </c>
      <c r="C32" s="21">
        <v>2.38</v>
      </c>
      <c r="D32"/>
      <c r="E32"/>
      <c r="F32"/>
      <c r="G32"/>
      <c r="H32"/>
      <c r="I32"/>
      <c r="J32"/>
      <c r="K32"/>
    </row>
    <row r="33" spans="1:11" ht="13.15" customHeight="1" x14ac:dyDescent="0.25">
      <c r="A33" s="79"/>
      <c r="B33" s="24" t="s">
        <v>33</v>
      </c>
      <c r="C33" s="23">
        <f>SUM(C19:C32)</f>
        <v>89.179999999999993</v>
      </c>
      <c r="D33"/>
      <c r="E33"/>
      <c r="F33"/>
      <c r="G33"/>
      <c r="H33"/>
      <c r="I33"/>
      <c r="J33"/>
      <c r="K33"/>
    </row>
    <row r="34" spans="1:11" ht="15.75" x14ac:dyDescent="0.25">
      <c r="A34" s="65"/>
      <c r="B34" s="24" t="s">
        <v>34</v>
      </c>
      <c r="C34" s="23">
        <f>C33+C17</f>
        <v>282</v>
      </c>
      <c r="D34"/>
      <c r="E34"/>
      <c r="F34"/>
      <c r="G34"/>
      <c r="H34"/>
      <c r="I34"/>
      <c r="J34"/>
      <c r="K34"/>
    </row>
    <row r="35" spans="1:11" ht="15.75" x14ac:dyDescent="0.25">
      <c r="A35" s="62"/>
      <c r="B35" s="74"/>
      <c r="C35" s="73"/>
      <c r="D35"/>
      <c r="E35"/>
      <c r="F35"/>
      <c r="G35"/>
      <c r="H35"/>
      <c r="I35"/>
      <c r="J35"/>
      <c r="K35"/>
    </row>
    <row r="36" spans="1:11" ht="15.75" customHeight="1" x14ac:dyDescent="0.25">
      <c r="A36" s="132" t="s">
        <v>35</v>
      </c>
      <c r="B36" s="132"/>
      <c r="C36" s="79">
        <v>10</v>
      </c>
      <c r="D36"/>
      <c r="E36"/>
      <c r="F36"/>
      <c r="G36"/>
      <c r="H36"/>
      <c r="I36"/>
      <c r="J36"/>
      <c r="K36"/>
    </row>
    <row r="37" spans="1:11" ht="43.15" customHeight="1" x14ac:dyDescent="0.25">
      <c r="A37" s="132" t="s">
        <v>36</v>
      </c>
      <c r="B37" s="132"/>
      <c r="C37" s="77">
        <f>C34/C36</f>
        <v>28.2</v>
      </c>
      <c r="D37"/>
      <c r="E37"/>
      <c r="F37"/>
      <c r="G37"/>
      <c r="H37"/>
      <c r="I37"/>
      <c r="J37"/>
      <c r="K37"/>
    </row>
    <row r="38" spans="1:11" x14ac:dyDescent="0.25">
      <c r="A38" s="34"/>
      <c r="B38" s="34"/>
      <c r="C38"/>
      <c r="D38"/>
      <c r="E38"/>
      <c r="F38"/>
      <c r="G38"/>
      <c r="H38"/>
      <c r="I38"/>
      <c r="J38"/>
      <c r="K38"/>
    </row>
    <row r="39" spans="1:11" x14ac:dyDescent="0.25">
      <c r="A39" s="34"/>
      <c r="B39" s="34"/>
      <c r="C39" s="34"/>
      <c r="D39"/>
      <c r="E39"/>
      <c r="F39"/>
      <c r="G39"/>
      <c r="H39"/>
      <c r="I39"/>
      <c r="J39"/>
      <c r="K39"/>
    </row>
    <row r="40" spans="1:11" x14ac:dyDescent="0.25">
      <c r="A40" s="34"/>
      <c r="B40" s="34"/>
      <c r="C40" s="34"/>
      <c r="D40"/>
      <c r="E40"/>
      <c r="F40"/>
      <c r="G40"/>
      <c r="H40"/>
      <c r="I40"/>
      <c r="J40"/>
      <c r="K40"/>
    </row>
    <row r="41" spans="1:11" x14ac:dyDescent="0.25">
      <c r="A41" s="124"/>
      <c r="B41" s="34"/>
      <c r="C41" s="34"/>
      <c r="D41"/>
      <c r="E41"/>
      <c r="F41"/>
      <c r="G41"/>
      <c r="H41"/>
      <c r="I41"/>
      <c r="J41"/>
      <c r="K41"/>
    </row>
    <row r="42" spans="1:11" x14ac:dyDescent="0.25">
      <c r="A42" s="124"/>
      <c r="B42" s="34"/>
      <c r="C42" s="34"/>
      <c r="D42" s="34"/>
      <c r="E42" s="34"/>
      <c r="F42" s="34"/>
      <c r="G42" s="34"/>
      <c r="H42" s="2"/>
      <c r="I42" s="2"/>
      <c r="J42" s="2"/>
      <c r="K42" s="2"/>
    </row>
    <row r="43" spans="1:11" x14ac:dyDescent="0.25">
      <c r="A43" s="124"/>
      <c r="B43" s="34"/>
      <c r="C43" s="34"/>
      <c r="D43" s="34"/>
      <c r="E43" s="34"/>
      <c r="F43" s="34"/>
      <c r="G43" s="34"/>
      <c r="H43" s="2"/>
      <c r="I43" s="2"/>
      <c r="J43" s="2"/>
      <c r="K43" s="2"/>
    </row>
    <row r="44" spans="1:11" x14ac:dyDescent="0.25">
      <c r="A44" s="124"/>
      <c r="B44" s="34"/>
      <c r="C44" s="34"/>
      <c r="D44" s="34"/>
      <c r="E44" s="34"/>
      <c r="F44" s="34"/>
      <c r="G44" s="34"/>
      <c r="H44" s="2"/>
      <c r="I44" s="2"/>
      <c r="J44" s="2"/>
      <c r="K44" s="2"/>
    </row>
    <row r="45" spans="1:11" x14ac:dyDescent="0.25">
      <c r="A45" s="34"/>
      <c r="B45" s="34"/>
      <c r="C45" s="34"/>
      <c r="D45" s="34"/>
      <c r="E45" s="34"/>
      <c r="F45" s="34"/>
      <c r="G45" s="34"/>
      <c r="H45" s="2"/>
      <c r="I45" s="2"/>
      <c r="J45" s="2"/>
      <c r="K45" s="2"/>
    </row>
    <row r="46" spans="1:11" x14ac:dyDescent="0.25">
      <c r="A46" s="34"/>
      <c r="B46" s="34"/>
      <c r="C46" s="34"/>
      <c r="D46" s="34"/>
      <c r="E46" s="34"/>
      <c r="F46" s="34"/>
      <c r="G46" s="34"/>
      <c r="H46" s="2"/>
      <c r="I46" s="2"/>
      <c r="J46" s="2"/>
      <c r="K46" s="2"/>
    </row>
    <row r="47" spans="1:11" x14ac:dyDescent="0.25">
      <c r="A47" s="34"/>
      <c r="B47" s="34"/>
      <c r="C47" s="34"/>
      <c r="D47" s="34"/>
      <c r="E47" s="34"/>
      <c r="F47" s="34"/>
      <c r="G47" s="34"/>
      <c r="H47" s="2"/>
      <c r="I47" s="2"/>
      <c r="J47" s="2"/>
      <c r="K47" s="2"/>
    </row>
    <row r="48" spans="1:11" x14ac:dyDescent="0.25">
      <c r="A48" s="34"/>
      <c r="B48" s="34"/>
      <c r="C48" s="34"/>
      <c r="D48" s="34"/>
      <c r="E48" s="34"/>
      <c r="F48" s="34"/>
      <c r="G48" s="34"/>
      <c r="H48" s="2"/>
      <c r="I48" s="2"/>
      <c r="J48" s="2"/>
      <c r="K48" s="2"/>
    </row>
    <row r="49" spans="1:11" x14ac:dyDescent="0.25">
      <c r="A49" s="34"/>
      <c r="B49" s="34"/>
      <c r="C49" s="34"/>
      <c r="D49" s="34"/>
      <c r="E49" s="34"/>
      <c r="F49" s="34"/>
      <c r="G49" s="34"/>
      <c r="H49" s="2"/>
      <c r="I49" s="2"/>
      <c r="J49" s="2"/>
      <c r="K49" s="2"/>
    </row>
    <row r="50" spans="1:11" x14ac:dyDescent="0.25">
      <c r="A50" s="34"/>
      <c r="B50" s="34"/>
      <c r="C50" s="34"/>
      <c r="D50" s="34"/>
      <c r="E50" s="34"/>
      <c r="F50" s="34"/>
      <c r="G50" s="34"/>
      <c r="H50" s="34"/>
      <c r="I50" s="34"/>
      <c r="J50" s="34"/>
    </row>
    <row r="51" spans="1:11" x14ac:dyDescent="0.25">
      <c r="A51" s="34"/>
      <c r="B51" s="34"/>
      <c r="C51" s="34"/>
      <c r="D51" s="34"/>
      <c r="E51" s="34"/>
      <c r="F51" s="34"/>
      <c r="G51" s="34"/>
      <c r="H51" s="34"/>
      <c r="I51" s="34"/>
      <c r="J51" s="34"/>
    </row>
    <row r="52" spans="1:11" x14ac:dyDescent="0.25">
      <c r="A52" s="34"/>
      <c r="B52" s="34"/>
      <c r="C52" s="34"/>
      <c r="D52" s="34"/>
      <c r="E52" s="34"/>
      <c r="F52" s="34"/>
      <c r="G52" s="34"/>
      <c r="H52" s="34"/>
      <c r="I52" s="34"/>
      <c r="J52" s="34"/>
    </row>
    <row r="53" spans="1:11" x14ac:dyDescent="0.25">
      <c r="A53" s="34"/>
      <c r="B53" s="34"/>
      <c r="C53" s="34"/>
      <c r="D53" s="34"/>
      <c r="E53" s="34"/>
      <c r="F53" s="34"/>
      <c r="G53" s="34"/>
      <c r="H53" s="34"/>
      <c r="I53" s="34"/>
      <c r="J53" s="34"/>
    </row>
    <row r="54" spans="1:11" x14ac:dyDescent="0.25">
      <c r="A54" s="34"/>
      <c r="B54" s="34"/>
      <c r="C54" s="34"/>
      <c r="D54" s="34"/>
      <c r="E54" s="34"/>
      <c r="F54" s="34"/>
      <c r="G54" s="34"/>
      <c r="H54" s="34"/>
      <c r="I54" s="34"/>
      <c r="J54" s="34"/>
    </row>
    <row r="55" spans="1:11" x14ac:dyDescent="0.25">
      <c r="A55" s="34"/>
      <c r="B55" s="34"/>
      <c r="C55" s="34"/>
      <c r="D55" s="34"/>
      <c r="E55" s="34"/>
      <c r="F55" s="34"/>
      <c r="G55" s="34"/>
      <c r="H55" s="34"/>
      <c r="I55" s="34"/>
      <c r="J55" s="34"/>
    </row>
    <row r="56" spans="1:11" x14ac:dyDescent="0.25">
      <c r="A56" s="34"/>
      <c r="B56" s="34"/>
      <c r="C56" s="34"/>
      <c r="D56" s="34"/>
      <c r="E56" s="34"/>
      <c r="F56" s="34"/>
      <c r="G56" s="34"/>
      <c r="H56" s="34"/>
      <c r="I56" s="34"/>
      <c r="J56" s="34"/>
    </row>
    <row r="57" spans="1:11" x14ac:dyDescent="0.25">
      <c r="A57" s="34"/>
      <c r="B57" s="34"/>
      <c r="C57" s="34"/>
      <c r="D57" s="34"/>
      <c r="E57" s="34"/>
      <c r="F57" s="34"/>
      <c r="G57" s="34"/>
      <c r="H57" s="34"/>
      <c r="I57" s="34"/>
      <c r="J57" s="34"/>
    </row>
    <row r="58" spans="1:11" x14ac:dyDescent="0.25">
      <c r="A58" s="34"/>
      <c r="B58" s="34"/>
      <c r="C58" s="34"/>
      <c r="D58" s="34"/>
      <c r="E58" s="34"/>
      <c r="F58" s="34"/>
      <c r="G58" s="34"/>
      <c r="H58" s="34"/>
      <c r="I58" s="34"/>
      <c r="J58" s="34"/>
    </row>
    <row r="59" spans="1:11" x14ac:dyDescent="0.25">
      <c r="A59" s="34"/>
      <c r="B59" s="34"/>
      <c r="C59" s="34"/>
      <c r="D59" s="34"/>
      <c r="E59" s="34"/>
      <c r="F59" s="34"/>
      <c r="G59" s="34"/>
      <c r="H59" s="34"/>
      <c r="I59" s="34"/>
      <c r="J59" s="34"/>
    </row>
    <row r="60" spans="1:11" x14ac:dyDescent="0.25">
      <c r="A60" s="34"/>
      <c r="B60" s="34"/>
      <c r="C60" s="34"/>
      <c r="D60" s="34"/>
      <c r="E60" s="34"/>
      <c r="F60" s="34"/>
      <c r="G60" s="34"/>
      <c r="H60" s="34"/>
      <c r="I60" s="34"/>
      <c r="J60" s="34"/>
    </row>
  </sheetData>
  <mergeCells count="4">
    <mergeCell ref="A6:C6"/>
    <mergeCell ref="B9:C9"/>
    <mergeCell ref="A36:B36"/>
    <mergeCell ref="A37:B37"/>
  </mergeCells>
  <pageMargins left="0.7" right="0.7" top="0.75" bottom="0.75" header="0.3" footer="0.3"/>
  <pageSetup paperSize="9" scale="84" orientation="portrait" r:id="rId1"/>
  <headerFooter alignWithMargins="0">
    <oddFooter>&amp;L&amp;"Times New Roman,Regular"LMAnot_2_1_pielik_07082019_cenr; 2.1.pielikums Ministru kabineta noteikumu projekta "Ilgstošas sociālās aprūpes un sociālās rehabilitācijas iestāžu sniegto maksas pakalpojumu cenrādis" anotācijai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CC49F-F040-4D3A-9ADB-1A3E8BC4C1D5}">
  <sheetPr>
    <pageSetUpPr fitToPage="1"/>
  </sheetPr>
  <dimension ref="A1:L60"/>
  <sheetViews>
    <sheetView view="pageLayout" topLeftCell="A4" zoomScale="70" zoomScaleNormal="75" zoomScalePageLayoutView="70" workbookViewId="0">
      <selection activeCell="B9" sqref="B9:C9"/>
    </sheetView>
  </sheetViews>
  <sheetFormatPr defaultRowHeight="15" x14ac:dyDescent="0.25"/>
  <cols>
    <col min="1" max="1" width="19.28515625" style="37" customWidth="1"/>
    <col min="2" max="2" width="53.28515625" style="37" bestFit="1" customWidth="1"/>
    <col min="3" max="3" width="30" style="37" customWidth="1"/>
    <col min="4" max="6" width="9.140625" style="37"/>
    <col min="7" max="7" width="11.42578125" style="37" customWidth="1"/>
    <col min="8" max="256" width="9.140625" style="37"/>
    <col min="257" max="257" width="19.28515625" style="37" customWidth="1"/>
    <col min="258" max="258" width="42.28515625" style="37" customWidth="1"/>
    <col min="259" max="259" width="30" style="37" customWidth="1"/>
    <col min="260" max="262" width="9.140625" style="37"/>
    <col min="263" max="263" width="11.42578125" style="37" customWidth="1"/>
    <col min="264" max="512" width="9.140625" style="37"/>
    <col min="513" max="513" width="19.28515625" style="37" customWidth="1"/>
    <col min="514" max="514" width="42.28515625" style="37" customWidth="1"/>
    <col min="515" max="515" width="30" style="37" customWidth="1"/>
    <col min="516" max="518" width="9.140625" style="37"/>
    <col min="519" max="519" width="11.42578125" style="37" customWidth="1"/>
    <col min="520" max="768" width="9.140625" style="37"/>
    <col min="769" max="769" width="19.28515625" style="37" customWidth="1"/>
    <col min="770" max="770" width="42.28515625" style="37" customWidth="1"/>
    <col min="771" max="771" width="30" style="37" customWidth="1"/>
    <col min="772" max="774" width="9.140625" style="37"/>
    <col min="775" max="775" width="11.42578125" style="37" customWidth="1"/>
    <col min="776" max="1024" width="9.140625" style="37"/>
    <col min="1025" max="1025" width="19.28515625" style="37" customWidth="1"/>
    <col min="1026" max="1026" width="42.28515625" style="37" customWidth="1"/>
    <col min="1027" max="1027" width="30" style="37" customWidth="1"/>
    <col min="1028" max="1030" width="9.140625" style="37"/>
    <col min="1031" max="1031" width="11.42578125" style="37" customWidth="1"/>
    <col min="1032" max="1280" width="9.140625" style="37"/>
    <col min="1281" max="1281" width="19.28515625" style="37" customWidth="1"/>
    <col min="1282" max="1282" width="42.28515625" style="37" customWidth="1"/>
    <col min="1283" max="1283" width="30" style="37" customWidth="1"/>
    <col min="1284" max="1286" width="9.140625" style="37"/>
    <col min="1287" max="1287" width="11.42578125" style="37" customWidth="1"/>
    <col min="1288" max="1536" width="9.140625" style="37"/>
    <col min="1537" max="1537" width="19.28515625" style="37" customWidth="1"/>
    <col min="1538" max="1538" width="42.28515625" style="37" customWidth="1"/>
    <col min="1539" max="1539" width="30" style="37" customWidth="1"/>
    <col min="1540" max="1542" width="9.140625" style="37"/>
    <col min="1543" max="1543" width="11.42578125" style="37" customWidth="1"/>
    <col min="1544" max="1792" width="9.140625" style="37"/>
    <col min="1793" max="1793" width="19.28515625" style="37" customWidth="1"/>
    <col min="1794" max="1794" width="42.28515625" style="37" customWidth="1"/>
    <col min="1795" max="1795" width="30" style="37" customWidth="1"/>
    <col min="1796" max="1798" width="9.140625" style="37"/>
    <col min="1799" max="1799" width="11.42578125" style="37" customWidth="1"/>
    <col min="1800" max="2048" width="9.140625" style="37"/>
    <col min="2049" max="2049" width="19.28515625" style="37" customWidth="1"/>
    <col min="2050" max="2050" width="42.28515625" style="37" customWidth="1"/>
    <col min="2051" max="2051" width="30" style="37" customWidth="1"/>
    <col min="2052" max="2054" width="9.140625" style="37"/>
    <col min="2055" max="2055" width="11.42578125" style="37" customWidth="1"/>
    <col min="2056" max="2304" width="9.140625" style="37"/>
    <col min="2305" max="2305" width="19.28515625" style="37" customWidth="1"/>
    <col min="2306" max="2306" width="42.28515625" style="37" customWidth="1"/>
    <col min="2307" max="2307" width="30" style="37" customWidth="1"/>
    <col min="2308" max="2310" width="9.140625" style="37"/>
    <col min="2311" max="2311" width="11.42578125" style="37" customWidth="1"/>
    <col min="2312" max="2560" width="9.140625" style="37"/>
    <col min="2561" max="2561" width="19.28515625" style="37" customWidth="1"/>
    <col min="2562" max="2562" width="42.28515625" style="37" customWidth="1"/>
    <col min="2563" max="2563" width="30" style="37" customWidth="1"/>
    <col min="2564" max="2566" width="9.140625" style="37"/>
    <col min="2567" max="2567" width="11.42578125" style="37" customWidth="1"/>
    <col min="2568" max="2816" width="9.140625" style="37"/>
    <col min="2817" max="2817" width="19.28515625" style="37" customWidth="1"/>
    <col min="2818" max="2818" width="42.28515625" style="37" customWidth="1"/>
    <col min="2819" max="2819" width="30" style="37" customWidth="1"/>
    <col min="2820" max="2822" width="9.140625" style="37"/>
    <col min="2823" max="2823" width="11.42578125" style="37" customWidth="1"/>
    <col min="2824" max="3072" width="9.140625" style="37"/>
    <col min="3073" max="3073" width="19.28515625" style="37" customWidth="1"/>
    <col min="3074" max="3074" width="42.28515625" style="37" customWidth="1"/>
    <col min="3075" max="3075" width="30" style="37" customWidth="1"/>
    <col min="3076" max="3078" width="9.140625" style="37"/>
    <col min="3079" max="3079" width="11.42578125" style="37" customWidth="1"/>
    <col min="3080" max="3328" width="9.140625" style="37"/>
    <col min="3329" max="3329" width="19.28515625" style="37" customWidth="1"/>
    <col min="3330" max="3330" width="42.28515625" style="37" customWidth="1"/>
    <col min="3331" max="3331" width="30" style="37" customWidth="1"/>
    <col min="3332" max="3334" width="9.140625" style="37"/>
    <col min="3335" max="3335" width="11.42578125" style="37" customWidth="1"/>
    <col min="3336" max="3584" width="9.140625" style="37"/>
    <col min="3585" max="3585" width="19.28515625" style="37" customWidth="1"/>
    <col min="3586" max="3586" width="42.28515625" style="37" customWidth="1"/>
    <col min="3587" max="3587" width="30" style="37" customWidth="1"/>
    <col min="3588" max="3590" width="9.140625" style="37"/>
    <col min="3591" max="3591" width="11.42578125" style="37" customWidth="1"/>
    <col min="3592" max="3840" width="9.140625" style="37"/>
    <col min="3841" max="3841" width="19.28515625" style="37" customWidth="1"/>
    <col min="3842" max="3842" width="42.28515625" style="37" customWidth="1"/>
    <col min="3843" max="3843" width="30" style="37" customWidth="1"/>
    <col min="3844" max="3846" width="9.140625" style="37"/>
    <col min="3847" max="3847" width="11.42578125" style="37" customWidth="1"/>
    <col min="3848" max="4096" width="9.140625" style="37"/>
    <col min="4097" max="4097" width="19.28515625" style="37" customWidth="1"/>
    <col min="4098" max="4098" width="42.28515625" style="37" customWidth="1"/>
    <col min="4099" max="4099" width="30" style="37" customWidth="1"/>
    <col min="4100" max="4102" width="9.140625" style="37"/>
    <col min="4103" max="4103" width="11.42578125" style="37" customWidth="1"/>
    <col min="4104" max="4352" width="9.140625" style="37"/>
    <col min="4353" max="4353" width="19.28515625" style="37" customWidth="1"/>
    <col min="4354" max="4354" width="42.28515625" style="37" customWidth="1"/>
    <col min="4355" max="4355" width="30" style="37" customWidth="1"/>
    <col min="4356" max="4358" width="9.140625" style="37"/>
    <col min="4359" max="4359" width="11.42578125" style="37" customWidth="1"/>
    <col min="4360" max="4608" width="9.140625" style="37"/>
    <col min="4609" max="4609" width="19.28515625" style="37" customWidth="1"/>
    <col min="4610" max="4610" width="42.28515625" style="37" customWidth="1"/>
    <col min="4611" max="4611" width="30" style="37" customWidth="1"/>
    <col min="4612" max="4614" width="9.140625" style="37"/>
    <col min="4615" max="4615" width="11.42578125" style="37" customWidth="1"/>
    <col min="4616" max="4864" width="9.140625" style="37"/>
    <col min="4865" max="4865" width="19.28515625" style="37" customWidth="1"/>
    <col min="4866" max="4866" width="42.28515625" style="37" customWidth="1"/>
    <col min="4867" max="4867" width="30" style="37" customWidth="1"/>
    <col min="4868" max="4870" width="9.140625" style="37"/>
    <col min="4871" max="4871" width="11.42578125" style="37" customWidth="1"/>
    <col min="4872" max="5120" width="9.140625" style="37"/>
    <col min="5121" max="5121" width="19.28515625" style="37" customWidth="1"/>
    <col min="5122" max="5122" width="42.28515625" style="37" customWidth="1"/>
    <col min="5123" max="5123" width="30" style="37" customWidth="1"/>
    <col min="5124" max="5126" width="9.140625" style="37"/>
    <col min="5127" max="5127" width="11.42578125" style="37" customWidth="1"/>
    <col min="5128" max="5376" width="9.140625" style="37"/>
    <col min="5377" max="5377" width="19.28515625" style="37" customWidth="1"/>
    <col min="5378" max="5378" width="42.28515625" style="37" customWidth="1"/>
    <col min="5379" max="5379" width="30" style="37" customWidth="1"/>
    <col min="5380" max="5382" width="9.140625" style="37"/>
    <col min="5383" max="5383" width="11.42578125" style="37" customWidth="1"/>
    <col min="5384" max="5632" width="9.140625" style="37"/>
    <col min="5633" max="5633" width="19.28515625" style="37" customWidth="1"/>
    <col min="5634" max="5634" width="42.28515625" style="37" customWidth="1"/>
    <col min="5635" max="5635" width="30" style="37" customWidth="1"/>
    <col min="5636" max="5638" width="9.140625" style="37"/>
    <col min="5639" max="5639" width="11.42578125" style="37" customWidth="1"/>
    <col min="5640" max="5888" width="9.140625" style="37"/>
    <col min="5889" max="5889" width="19.28515625" style="37" customWidth="1"/>
    <col min="5890" max="5890" width="42.28515625" style="37" customWidth="1"/>
    <col min="5891" max="5891" width="30" style="37" customWidth="1"/>
    <col min="5892" max="5894" width="9.140625" style="37"/>
    <col min="5895" max="5895" width="11.42578125" style="37" customWidth="1"/>
    <col min="5896" max="6144" width="9.140625" style="37"/>
    <col min="6145" max="6145" width="19.28515625" style="37" customWidth="1"/>
    <col min="6146" max="6146" width="42.28515625" style="37" customWidth="1"/>
    <col min="6147" max="6147" width="30" style="37" customWidth="1"/>
    <col min="6148" max="6150" width="9.140625" style="37"/>
    <col min="6151" max="6151" width="11.42578125" style="37" customWidth="1"/>
    <col min="6152" max="6400" width="9.140625" style="37"/>
    <col min="6401" max="6401" width="19.28515625" style="37" customWidth="1"/>
    <col min="6402" max="6402" width="42.28515625" style="37" customWidth="1"/>
    <col min="6403" max="6403" width="30" style="37" customWidth="1"/>
    <col min="6404" max="6406" width="9.140625" style="37"/>
    <col min="6407" max="6407" width="11.42578125" style="37" customWidth="1"/>
    <col min="6408" max="6656" width="9.140625" style="37"/>
    <col min="6657" max="6657" width="19.28515625" style="37" customWidth="1"/>
    <col min="6658" max="6658" width="42.28515625" style="37" customWidth="1"/>
    <col min="6659" max="6659" width="30" style="37" customWidth="1"/>
    <col min="6660" max="6662" width="9.140625" style="37"/>
    <col min="6663" max="6663" width="11.42578125" style="37" customWidth="1"/>
    <col min="6664" max="6912" width="9.140625" style="37"/>
    <col min="6913" max="6913" width="19.28515625" style="37" customWidth="1"/>
    <col min="6914" max="6914" width="42.28515625" style="37" customWidth="1"/>
    <col min="6915" max="6915" width="30" style="37" customWidth="1"/>
    <col min="6916" max="6918" width="9.140625" style="37"/>
    <col min="6919" max="6919" width="11.42578125" style="37" customWidth="1"/>
    <col min="6920" max="7168" width="9.140625" style="37"/>
    <col min="7169" max="7169" width="19.28515625" style="37" customWidth="1"/>
    <col min="7170" max="7170" width="42.28515625" style="37" customWidth="1"/>
    <col min="7171" max="7171" width="30" style="37" customWidth="1"/>
    <col min="7172" max="7174" width="9.140625" style="37"/>
    <col min="7175" max="7175" width="11.42578125" style="37" customWidth="1"/>
    <col min="7176" max="7424" width="9.140625" style="37"/>
    <col min="7425" max="7425" width="19.28515625" style="37" customWidth="1"/>
    <col min="7426" max="7426" width="42.28515625" style="37" customWidth="1"/>
    <col min="7427" max="7427" width="30" style="37" customWidth="1"/>
    <col min="7428" max="7430" width="9.140625" style="37"/>
    <col min="7431" max="7431" width="11.42578125" style="37" customWidth="1"/>
    <col min="7432" max="7680" width="9.140625" style="37"/>
    <col min="7681" max="7681" width="19.28515625" style="37" customWidth="1"/>
    <col min="7682" max="7682" width="42.28515625" style="37" customWidth="1"/>
    <col min="7683" max="7683" width="30" style="37" customWidth="1"/>
    <col min="7684" max="7686" width="9.140625" style="37"/>
    <col min="7687" max="7687" width="11.42578125" style="37" customWidth="1"/>
    <col min="7688" max="7936" width="9.140625" style="37"/>
    <col min="7937" max="7937" width="19.28515625" style="37" customWidth="1"/>
    <col min="7938" max="7938" width="42.28515625" style="37" customWidth="1"/>
    <col min="7939" max="7939" width="30" style="37" customWidth="1"/>
    <col min="7940" max="7942" width="9.140625" style="37"/>
    <col min="7943" max="7943" width="11.42578125" style="37" customWidth="1"/>
    <col min="7944" max="8192" width="9.140625" style="37"/>
    <col min="8193" max="8193" width="19.28515625" style="37" customWidth="1"/>
    <col min="8194" max="8194" width="42.28515625" style="37" customWidth="1"/>
    <col min="8195" max="8195" width="30" style="37" customWidth="1"/>
    <col min="8196" max="8198" width="9.140625" style="37"/>
    <col min="8199" max="8199" width="11.42578125" style="37" customWidth="1"/>
    <col min="8200" max="8448" width="9.140625" style="37"/>
    <col min="8449" max="8449" width="19.28515625" style="37" customWidth="1"/>
    <col min="8450" max="8450" width="42.28515625" style="37" customWidth="1"/>
    <col min="8451" max="8451" width="30" style="37" customWidth="1"/>
    <col min="8452" max="8454" width="9.140625" style="37"/>
    <col min="8455" max="8455" width="11.42578125" style="37" customWidth="1"/>
    <col min="8456" max="8704" width="9.140625" style="37"/>
    <col min="8705" max="8705" width="19.28515625" style="37" customWidth="1"/>
    <col min="8706" max="8706" width="42.28515625" style="37" customWidth="1"/>
    <col min="8707" max="8707" width="30" style="37" customWidth="1"/>
    <col min="8708" max="8710" width="9.140625" style="37"/>
    <col min="8711" max="8711" width="11.42578125" style="37" customWidth="1"/>
    <col min="8712" max="8960" width="9.140625" style="37"/>
    <col min="8961" max="8961" width="19.28515625" style="37" customWidth="1"/>
    <col min="8962" max="8962" width="42.28515625" style="37" customWidth="1"/>
    <col min="8963" max="8963" width="30" style="37" customWidth="1"/>
    <col min="8964" max="8966" width="9.140625" style="37"/>
    <col min="8967" max="8967" width="11.42578125" style="37" customWidth="1"/>
    <col min="8968" max="9216" width="9.140625" style="37"/>
    <col min="9217" max="9217" width="19.28515625" style="37" customWidth="1"/>
    <col min="9218" max="9218" width="42.28515625" style="37" customWidth="1"/>
    <col min="9219" max="9219" width="30" style="37" customWidth="1"/>
    <col min="9220" max="9222" width="9.140625" style="37"/>
    <col min="9223" max="9223" width="11.42578125" style="37" customWidth="1"/>
    <col min="9224" max="9472" width="9.140625" style="37"/>
    <col min="9473" max="9473" width="19.28515625" style="37" customWidth="1"/>
    <col min="9474" max="9474" width="42.28515625" style="37" customWidth="1"/>
    <col min="9475" max="9475" width="30" style="37" customWidth="1"/>
    <col min="9476" max="9478" width="9.140625" style="37"/>
    <col min="9479" max="9479" width="11.42578125" style="37" customWidth="1"/>
    <col min="9480" max="9728" width="9.140625" style="37"/>
    <col min="9729" max="9729" width="19.28515625" style="37" customWidth="1"/>
    <col min="9730" max="9730" width="42.28515625" style="37" customWidth="1"/>
    <col min="9731" max="9731" width="30" style="37" customWidth="1"/>
    <col min="9732" max="9734" width="9.140625" style="37"/>
    <col min="9735" max="9735" width="11.42578125" style="37" customWidth="1"/>
    <col min="9736" max="9984" width="9.140625" style="37"/>
    <col min="9985" max="9985" width="19.28515625" style="37" customWidth="1"/>
    <col min="9986" max="9986" width="42.28515625" style="37" customWidth="1"/>
    <col min="9987" max="9987" width="30" style="37" customWidth="1"/>
    <col min="9988" max="9990" width="9.140625" style="37"/>
    <col min="9991" max="9991" width="11.42578125" style="37" customWidth="1"/>
    <col min="9992" max="10240" width="9.140625" style="37"/>
    <col min="10241" max="10241" width="19.28515625" style="37" customWidth="1"/>
    <col min="10242" max="10242" width="42.28515625" style="37" customWidth="1"/>
    <col min="10243" max="10243" width="30" style="37" customWidth="1"/>
    <col min="10244" max="10246" width="9.140625" style="37"/>
    <col min="10247" max="10247" width="11.42578125" style="37" customWidth="1"/>
    <col min="10248" max="10496" width="9.140625" style="37"/>
    <col min="10497" max="10497" width="19.28515625" style="37" customWidth="1"/>
    <col min="10498" max="10498" width="42.28515625" style="37" customWidth="1"/>
    <col min="10499" max="10499" width="30" style="37" customWidth="1"/>
    <col min="10500" max="10502" width="9.140625" style="37"/>
    <col min="10503" max="10503" width="11.42578125" style="37" customWidth="1"/>
    <col min="10504" max="10752" width="9.140625" style="37"/>
    <col min="10753" max="10753" width="19.28515625" style="37" customWidth="1"/>
    <col min="10754" max="10754" width="42.28515625" style="37" customWidth="1"/>
    <col min="10755" max="10755" width="30" style="37" customWidth="1"/>
    <col min="10756" max="10758" width="9.140625" style="37"/>
    <col min="10759" max="10759" width="11.42578125" style="37" customWidth="1"/>
    <col min="10760" max="11008" width="9.140625" style="37"/>
    <col min="11009" max="11009" width="19.28515625" style="37" customWidth="1"/>
    <col min="11010" max="11010" width="42.28515625" style="37" customWidth="1"/>
    <col min="11011" max="11011" width="30" style="37" customWidth="1"/>
    <col min="11012" max="11014" width="9.140625" style="37"/>
    <col min="11015" max="11015" width="11.42578125" style="37" customWidth="1"/>
    <col min="11016" max="11264" width="9.140625" style="37"/>
    <col min="11265" max="11265" width="19.28515625" style="37" customWidth="1"/>
    <col min="11266" max="11266" width="42.28515625" style="37" customWidth="1"/>
    <col min="11267" max="11267" width="30" style="37" customWidth="1"/>
    <col min="11268" max="11270" width="9.140625" style="37"/>
    <col min="11271" max="11271" width="11.42578125" style="37" customWidth="1"/>
    <col min="11272" max="11520" width="9.140625" style="37"/>
    <col min="11521" max="11521" width="19.28515625" style="37" customWidth="1"/>
    <col min="11522" max="11522" width="42.28515625" style="37" customWidth="1"/>
    <col min="11523" max="11523" width="30" style="37" customWidth="1"/>
    <col min="11524" max="11526" width="9.140625" style="37"/>
    <col min="11527" max="11527" width="11.42578125" style="37" customWidth="1"/>
    <col min="11528" max="11776" width="9.140625" style="37"/>
    <col min="11777" max="11777" width="19.28515625" style="37" customWidth="1"/>
    <col min="11778" max="11778" width="42.28515625" style="37" customWidth="1"/>
    <col min="11779" max="11779" width="30" style="37" customWidth="1"/>
    <col min="11780" max="11782" width="9.140625" style="37"/>
    <col min="11783" max="11783" width="11.42578125" style="37" customWidth="1"/>
    <col min="11784" max="12032" width="9.140625" style="37"/>
    <col min="12033" max="12033" width="19.28515625" style="37" customWidth="1"/>
    <col min="12034" max="12034" width="42.28515625" style="37" customWidth="1"/>
    <col min="12035" max="12035" width="30" style="37" customWidth="1"/>
    <col min="12036" max="12038" width="9.140625" style="37"/>
    <col min="12039" max="12039" width="11.42578125" style="37" customWidth="1"/>
    <col min="12040" max="12288" width="9.140625" style="37"/>
    <col min="12289" max="12289" width="19.28515625" style="37" customWidth="1"/>
    <col min="12290" max="12290" width="42.28515625" style="37" customWidth="1"/>
    <col min="12291" max="12291" width="30" style="37" customWidth="1"/>
    <col min="12292" max="12294" width="9.140625" style="37"/>
    <col min="12295" max="12295" width="11.42578125" style="37" customWidth="1"/>
    <col min="12296" max="12544" width="9.140625" style="37"/>
    <col min="12545" max="12545" width="19.28515625" style="37" customWidth="1"/>
    <col min="12546" max="12546" width="42.28515625" style="37" customWidth="1"/>
    <col min="12547" max="12547" width="30" style="37" customWidth="1"/>
    <col min="12548" max="12550" width="9.140625" style="37"/>
    <col min="12551" max="12551" width="11.42578125" style="37" customWidth="1"/>
    <col min="12552" max="12800" width="9.140625" style="37"/>
    <col min="12801" max="12801" width="19.28515625" style="37" customWidth="1"/>
    <col min="12802" max="12802" width="42.28515625" style="37" customWidth="1"/>
    <col min="12803" max="12803" width="30" style="37" customWidth="1"/>
    <col min="12804" max="12806" width="9.140625" style="37"/>
    <col min="12807" max="12807" width="11.42578125" style="37" customWidth="1"/>
    <col min="12808" max="13056" width="9.140625" style="37"/>
    <col min="13057" max="13057" width="19.28515625" style="37" customWidth="1"/>
    <col min="13058" max="13058" width="42.28515625" style="37" customWidth="1"/>
    <col min="13059" max="13059" width="30" style="37" customWidth="1"/>
    <col min="13060" max="13062" width="9.140625" style="37"/>
    <col min="13063" max="13063" width="11.42578125" style="37" customWidth="1"/>
    <col min="13064" max="13312" width="9.140625" style="37"/>
    <col min="13313" max="13313" width="19.28515625" style="37" customWidth="1"/>
    <col min="13314" max="13314" width="42.28515625" style="37" customWidth="1"/>
    <col min="13315" max="13315" width="30" style="37" customWidth="1"/>
    <col min="13316" max="13318" width="9.140625" style="37"/>
    <col min="13319" max="13319" width="11.42578125" style="37" customWidth="1"/>
    <col min="13320" max="13568" width="9.140625" style="37"/>
    <col min="13569" max="13569" width="19.28515625" style="37" customWidth="1"/>
    <col min="13570" max="13570" width="42.28515625" style="37" customWidth="1"/>
    <col min="13571" max="13571" width="30" style="37" customWidth="1"/>
    <col min="13572" max="13574" width="9.140625" style="37"/>
    <col min="13575" max="13575" width="11.42578125" style="37" customWidth="1"/>
    <col min="13576" max="13824" width="9.140625" style="37"/>
    <col min="13825" max="13825" width="19.28515625" style="37" customWidth="1"/>
    <col min="13826" max="13826" width="42.28515625" style="37" customWidth="1"/>
    <col min="13827" max="13827" width="30" style="37" customWidth="1"/>
    <col min="13828" max="13830" width="9.140625" style="37"/>
    <col min="13831" max="13831" width="11.42578125" style="37" customWidth="1"/>
    <col min="13832" max="14080" width="9.140625" style="37"/>
    <col min="14081" max="14081" width="19.28515625" style="37" customWidth="1"/>
    <col min="14082" max="14082" width="42.28515625" style="37" customWidth="1"/>
    <col min="14083" max="14083" width="30" style="37" customWidth="1"/>
    <col min="14084" max="14086" width="9.140625" style="37"/>
    <col min="14087" max="14087" width="11.42578125" style="37" customWidth="1"/>
    <col min="14088" max="14336" width="9.140625" style="37"/>
    <col min="14337" max="14337" width="19.28515625" style="37" customWidth="1"/>
    <col min="14338" max="14338" width="42.28515625" style="37" customWidth="1"/>
    <col min="14339" max="14339" width="30" style="37" customWidth="1"/>
    <col min="14340" max="14342" width="9.140625" style="37"/>
    <col min="14343" max="14343" width="11.42578125" style="37" customWidth="1"/>
    <col min="14344" max="14592" width="9.140625" style="37"/>
    <col min="14593" max="14593" width="19.28515625" style="37" customWidth="1"/>
    <col min="14594" max="14594" width="42.28515625" style="37" customWidth="1"/>
    <col min="14595" max="14595" width="30" style="37" customWidth="1"/>
    <col min="14596" max="14598" width="9.140625" style="37"/>
    <col min="14599" max="14599" width="11.42578125" style="37" customWidth="1"/>
    <col min="14600" max="14848" width="9.140625" style="37"/>
    <col min="14849" max="14849" width="19.28515625" style="37" customWidth="1"/>
    <col min="14850" max="14850" width="42.28515625" style="37" customWidth="1"/>
    <col min="14851" max="14851" width="30" style="37" customWidth="1"/>
    <col min="14852" max="14854" width="9.140625" style="37"/>
    <col min="14855" max="14855" width="11.42578125" style="37" customWidth="1"/>
    <col min="14856" max="15104" width="9.140625" style="37"/>
    <col min="15105" max="15105" width="19.28515625" style="37" customWidth="1"/>
    <col min="15106" max="15106" width="42.28515625" style="37" customWidth="1"/>
    <col min="15107" max="15107" width="30" style="37" customWidth="1"/>
    <col min="15108" max="15110" width="9.140625" style="37"/>
    <col min="15111" max="15111" width="11.42578125" style="37" customWidth="1"/>
    <col min="15112" max="15360" width="9.140625" style="37"/>
    <col min="15361" max="15361" width="19.28515625" style="37" customWidth="1"/>
    <col min="15362" max="15362" width="42.28515625" style="37" customWidth="1"/>
    <col min="15363" max="15363" width="30" style="37" customWidth="1"/>
    <col min="15364" max="15366" width="9.140625" style="37"/>
    <col min="15367" max="15367" width="11.42578125" style="37" customWidth="1"/>
    <col min="15368" max="15616" width="9.140625" style="37"/>
    <col min="15617" max="15617" width="19.28515625" style="37" customWidth="1"/>
    <col min="15618" max="15618" width="42.28515625" style="37" customWidth="1"/>
    <col min="15619" max="15619" width="30" style="37" customWidth="1"/>
    <col min="15620" max="15622" width="9.140625" style="37"/>
    <col min="15623" max="15623" width="11.42578125" style="37" customWidth="1"/>
    <col min="15624" max="15872" width="9.140625" style="37"/>
    <col min="15873" max="15873" width="19.28515625" style="37" customWidth="1"/>
    <col min="15874" max="15874" width="42.28515625" style="37" customWidth="1"/>
    <col min="15875" max="15875" width="30" style="37" customWidth="1"/>
    <col min="15876" max="15878" width="9.140625" style="37"/>
    <col min="15879" max="15879" width="11.42578125" style="37" customWidth="1"/>
    <col min="15880" max="16128" width="9.140625" style="37"/>
    <col min="16129" max="16129" width="19.28515625" style="37" customWidth="1"/>
    <col min="16130" max="16130" width="42.28515625" style="37" customWidth="1"/>
    <col min="16131" max="16131" width="30" style="37" customWidth="1"/>
    <col min="16132" max="16134" width="9.140625" style="37"/>
    <col min="16135" max="16135" width="11.42578125" style="37" customWidth="1"/>
    <col min="16136" max="16384" width="9.140625" style="37"/>
  </cols>
  <sheetData>
    <row r="1" spans="1:12" ht="14.25" customHeight="1" x14ac:dyDescent="0.25">
      <c r="C1" s="5" t="s">
        <v>1</v>
      </c>
    </row>
    <row r="2" spans="1:12" ht="15.75" x14ac:dyDescent="0.25">
      <c r="C2" s="13" t="s">
        <v>2</v>
      </c>
    </row>
    <row r="3" spans="1:12" ht="15.75" customHeight="1" x14ac:dyDescent="0.25">
      <c r="C3" s="7" t="s">
        <v>3</v>
      </c>
    </row>
    <row r="4" spans="1:12" ht="15.75" customHeight="1" x14ac:dyDescent="0.25">
      <c r="C4" s="48"/>
    </row>
    <row r="5" spans="1:12" ht="15.75" customHeight="1" x14ac:dyDescent="0.25">
      <c r="C5" s="40" t="s">
        <v>51</v>
      </c>
    </row>
    <row r="6" spans="1:12" ht="17.25" customHeight="1" x14ac:dyDescent="0.25">
      <c r="A6" s="134" t="s">
        <v>5</v>
      </c>
      <c r="B6" s="134"/>
      <c r="C6" s="134"/>
      <c r="D6" s="34"/>
      <c r="E6" s="34"/>
      <c r="F6" s="34"/>
      <c r="G6" s="34"/>
      <c r="H6" s="34"/>
      <c r="I6" s="34"/>
      <c r="J6" s="34"/>
    </row>
    <row r="7" spans="1:12" ht="19.5" customHeight="1" x14ac:dyDescent="0.25">
      <c r="A7" s="11"/>
      <c r="B7" s="11"/>
      <c r="C7" s="11"/>
      <c r="D7" s="34"/>
      <c r="E7" s="34"/>
      <c r="F7" s="34"/>
      <c r="G7" s="34"/>
      <c r="H7" s="34"/>
      <c r="I7" s="34"/>
      <c r="J7" s="34"/>
    </row>
    <row r="8" spans="1:12" ht="13.5" customHeight="1" x14ac:dyDescent="0.25">
      <c r="A8" s="101" t="s">
        <v>6</v>
      </c>
      <c r="B8" s="36" t="s">
        <v>7</v>
      </c>
      <c r="C8" s="107"/>
      <c r="D8" s="34"/>
      <c r="E8" s="34"/>
      <c r="F8" s="34"/>
      <c r="G8" s="34"/>
      <c r="H8" s="34"/>
      <c r="I8" s="34"/>
      <c r="J8" s="34"/>
    </row>
    <row r="9" spans="1:12" ht="29.25" customHeight="1" x14ac:dyDescent="0.25">
      <c r="A9" s="101" t="s">
        <v>8</v>
      </c>
      <c r="B9" s="131" t="s">
        <v>75</v>
      </c>
      <c r="C9" s="131"/>
      <c r="D9" s="51"/>
      <c r="E9" s="51"/>
      <c r="F9" s="51"/>
      <c r="G9" s="51"/>
      <c r="H9" s="51"/>
      <c r="I9" s="51"/>
      <c r="J9" s="51"/>
    </row>
    <row r="10" spans="1:12" ht="15" customHeight="1" x14ac:dyDescent="0.25">
      <c r="A10" s="101" t="s">
        <v>10</v>
      </c>
      <c r="B10" s="36" t="s">
        <v>11</v>
      </c>
      <c r="C10" s="107"/>
      <c r="D10"/>
      <c r="E10"/>
      <c r="F10"/>
      <c r="G10"/>
      <c r="H10"/>
      <c r="I10"/>
      <c r="J10"/>
      <c r="K10" s="2"/>
      <c r="L10" s="2"/>
    </row>
    <row r="11" spans="1:12" ht="15.75" customHeight="1" x14ac:dyDescent="0.25">
      <c r="A11" s="11"/>
      <c r="B11" s="11"/>
      <c r="C11" s="11"/>
      <c r="D11"/>
      <c r="E11"/>
      <c r="F11"/>
      <c r="G11"/>
      <c r="H11"/>
      <c r="I11"/>
      <c r="J11"/>
      <c r="K11" s="2"/>
      <c r="L11" s="2"/>
    </row>
    <row r="12" spans="1:12" ht="60" x14ac:dyDescent="0.25">
      <c r="A12" s="102" t="s">
        <v>12</v>
      </c>
      <c r="B12" s="102" t="s">
        <v>13</v>
      </c>
      <c r="C12" s="102" t="s">
        <v>14</v>
      </c>
      <c r="D12"/>
      <c r="E12"/>
      <c r="F12"/>
      <c r="G12"/>
      <c r="H12"/>
      <c r="I12"/>
      <c r="J12"/>
      <c r="K12" s="2"/>
      <c r="L12" s="2"/>
    </row>
    <row r="13" spans="1:12" ht="15.75" x14ac:dyDescent="0.25">
      <c r="A13" s="79">
        <v>1</v>
      </c>
      <c r="B13" s="79">
        <v>2</v>
      </c>
      <c r="C13" s="79">
        <v>3</v>
      </c>
      <c r="D13"/>
      <c r="E13"/>
      <c r="F13"/>
      <c r="G13"/>
      <c r="H13"/>
      <c r="I13"/>
      <c r="J13"/>
      <c r="K13" s="2"/>
      <c r="L13" s="2"/>
    </row>
    <row r="14" spans="1:12" ht="15.75" x14ac:dyDescent="0.25">
      <c r="A14" s="65"/>
      <c r="B14" s="79" t="s">
        <v>15</v>
      </c>
      <c r="C14" s="79" t="s">
        <v>16</v>
      </c>
      <c r="D14"/>
      <c r="E14"/>
      <c r="F14"/>
      <c r="G14"/>
      <c r="H14"/>
      <c r="I14"/>
      <c r="J14"/>
      <c r="K14" s="2"/>
      <c r="L14" s="2"/>
    </row>
    <row r="15" spans="1:12" ht="15.75" x14ac:dyDescent="0.25">
      <c r="A15" s="79">
        <v>1100</v>
      </c>
      <c r="B15" s="65" t="s">
        <v>17</v>
      </c>
      <c r="C15" s="21">
        <v>189.38</v>
      </c>
      <c r="D15" s="113"/>
      <c r="E15"/>
      <c r="F15"/>
      <c r="G15"/>
      <c r="H15"/>
      <c r="I15"/>
      <c r="J15"/>
      <c r="K15" s="2"/>
      <c r="L15" s="2"/>
    </row>
    <row r="16" spans="1:12" ht="31.5" x14ac:dyDescent="0.25">
      <c r="A16" s="79">
        <v>1200</v>
      </c>
      <c r="B16" s="66" t="s">
        <v>18</v>
      </c>
      <c r="C16" s="21">
        <v>45.62</v>
      </c>
      <c r="D16" s="113"/>
      <c r="E16"/>
      <c r="F16"/>
      <c r="G16"/>
      <c r="H16"/>
      <c r="I16"/>
      <c r="J16"/>
      <c r="K16" s="2"/>
      <c r="L16" s="2"/>
    </row>
    <row r="17" spans="1:12" ht="15.75" x14ac:dyDescent="0.25">
      <c r="A17" s="79"/>
      <c r="B17" s="24" t="s">
        <v>23</v>
      </c>
      <c r="C17" s="23">
        <f>SUM(C15:C16)</f>
        <v>235</v>
      </c>
      <c r="D17" s="113"/>
      <c r="E17"/>
      <c r="F17"/>
      <c r="G17"/>
      <c r="H17"/>
      <c r="I17"/>
      <c r="J17"/>
      <c r="K17" s="2"/>
      <c r="L17" s="2"/>
    </row>
    <row r="18" spans="1:12" ht="15.75" x14ac:dyDescent="0.25">
      <c r="A18" s="79"/>
      <c r="B18" s="24" t="s">
        <v>24</v>
      </c>
      <c r="C18" s="24" t="s">
        <v>16</v>
      </c>
      <c r="D18" s="113"/>
      <c r="E18"/>
      <c r="F18"/>
      <c r="G18"/>
      <c r="H18"/>
      <c r="I18"/>
      <c r="J18"/>
      <c r="K18" s="2"/>
      <c r="L18" s="2"/>
    </row>
    <row r="19" spans="1:12" ht="15.75" x14ac:dyDescent="0.25">
      <c r="A19" s="79">
        <v>1100</v>
      </c>
      <c r="B19" s="65" t="s">
        <v>17</v>
      </c>
      <c r="C19" s="21">
        <v>13.27</v>
      </c>
      <c r="D19" s="113"/>
      <c r="E19"/>
      <c r="F19"/>
      <c r="G19"/>
      <c r="H19"/>
      <c r="I19"/>
      <c r="J19"/>
      <c r="K19" s="2"/>
      <c r="L19" s="2"/>
    </row>
    <row r="20" spans="1:12" ht="31.5" x14ac:dyDescent="0.25">
      <c r="A20" s="79">
        <v>1200</v>
      </c>
      <c r="B20" s="66" t="s">
        <v>18</v>
      </c>
      <c r="C20" s="21">
        <v>3.2</v>
      </c>
      <c r="D20"/>
      <c r="E20"/>
      <c r="F20"/>
      <c r="G20"/>
      <c r="H20"/>
      <c r="I20"/>
      <c r="J20"/>
      <c r="K20" s="2"/>
      <c r="L20" s="2"/>
    </row>
    <row r="21" spans="1:12" ht="15.75" x14ac:dyDescent="0.25">
      <c r="A21" s="79">
        <v>2210</v>
      </c>
      <c r="B21" s="65" t="s">
        <v>25</v>
      </c>
      <c r="C21" s="21">
        <v>0.9</v>
      </c>
      <c r="D21"/>
      <c r="E21"/>
      <c r="F21"/>
      <c r="G21"/>
      <c r="H21"/>
      <c r="I21"/>
      <c r="J21"/>
      <c r="K21" s="2"/>
      <c r="L21" s="2"/>
    </row>
    <row r="22" spans="1:12" ht="15.75" x14ac:dyDescent="0.25">
      <c r="A22" s="79">
        <v>2220</v>
      </c>
      <c r="B22" s="65" t="s">
        <v>56</v>
      </c>
      <c r="C22" s="21">
        <v>34.21</v>
      </c>
      <c r="D22"/>
      <c r="E22"/>
      <c r="F22"/>
      <c r="G22"/>
      <c r="H22"/>
      <c r="I22"/>
      <c r="J22"/>
      <c r="K22" s="2"/>
      <c r="L22" s="2"/>
    </row>
    <row r="23" spans="1:12" ht="15.75" x14ac:dyDescent="0.25">
      <c r="A23" s="79">
        <v>2240</v>
      </c>
      <c r="B23" s="65" t="s">
        <v>72</v>
      </c>
      <c r="C23" s="21">
        <v>26.8</v>
      </c>
      <c r="D23"/>
      <c r="E23"/>
      <c r="F23"/>
      <c r="G23"/>
      <c r="H23"/>
      <c r="I23"/>
      <c r="J23"/>
      <c r="K23" s="2"/>
      <c r="L23" s="2"/>
    </row>
    <row r="24" spans="1:12" ht="31.5" x14ac:dyDescent="0.25">
      <c r="A24" s="79">
        <v>2243</v>
      </c>
      <c r="B24" s="83" t="s">
        <v>58</v>
      </c>
      <c r="C24" s="21">
        <v>9.8000000000000007</v>
      </c>
      <c r="D24"/>
      <c r="E24"/>
      <c r="F24"/>
      <c r="G24"/>
      <c r="H24"/>
      <c r="I24"/>
      <c r="J24"/>
      <c r="K24" s="2"/>
      <c r="L24" s="2"/>
    </row>
    <row r="25" spans="1:12" ht="15.75" x14ac:dyDescent="0.25">
      <c r="A25" s="79">
        <v>2244</v>
      </c>
      <c r="B25" s="65" t="s">
        <v>59</v>
      </c>
      <c r="C25" s="21">
        <v>3.9</v>
      </c>
      <c r="D25"/>
      <c r="E25"/>
      <c r="F25"/>
      <c r="G25"/>
      <c r="H25"/>
      <c r="I25"/>
      <c r="J25"/>
      <c r="K25" s="2"/>
      <c r="L25" s="2"/>
    </row>
    <row r="26" spans="1:12" ht="15.75" x14ac:dyDescent="0.25">
      <c r="A26" s="79">
        <v>2249</v>
      </c>
      <c r="B26" s="66" t="s">
        <v>60</v>
      </c>
      <c r="C26" s="21">
        <v>1.2</v>
      </c>
      <c r="D26"/>
      <c r="E26"/>
      <c r="F26"/>
      <c r="G26"/>
      <c r="H26"/>
      <c r="I26"/>
      <c r="J26"/>
      <c r="K26" s="2"/>
      <c r="L26" s="2"/>
    </row>
    <row r="27" spans="1:12" ht="15.75" x14ac:dyDescent="0.25">
      <c r="A27" s="79">
        <v>2311</v>
      </c>
      <c r="B27" s="65" t="s">
        <v>27</v>
      </c>
      <c r="C27" s="21">
        <v>3</v>
      </c>
      <c r="D27"/>
      <c r="E27"/>
      <c r="F27"/>
      <c r="G27"/>
      <c r="H27"/>
      <c r="I27"/>
      <c r="J27"/>
      <c r="K27" s="2"/>
      <c r="L27" s="2"/>
    </row>
    <row r="28" spans="1:12" ht="15.75" x14ac:dyDescent="0.25">
      <c r="A28" s="79">
        <v>2322</v>
      </c>
      <c r="B28" s="65" t="s">
        <v>29</v>
      </c>
      <c r="C28" s="21">
        <v>7.78</v>
      </c>
      <c r="D28"/>
      <c r="E28"/>
      <c r="F28"/>
      <c r="G28"/>
      <c r="H28"/>
      <c r="I28"/>
      <c r="J28"/>
      <c r="K28" s="2"/>
      <c r="L28" s="2"/>
    </row>
    <row r="29" spans="1:12" ht="15.75" x14ac:dyDescent="0.25">
      <c r="A29" s="79">
        <v>2341</v>
      </c>
      <c r="B29" s="65" t="s">
        <v>73</v>
      </c>
      <c r="C29" s="21">
        <v>9.31</v>
      </c>
      <c r="D29"/>
      <c r="E29"/>
      <c r="F29"/>
      <c r="G29"/>
      <c r="H29"/>
      <c r="I29"/>
      <c r="J29"/>
      <c r="K29" s="2"/>
      <c r="L29" s="2"/>
    </row>
    <row r="30" spans="1:12" ht="15.75" x14ac:dyDescent="0.25">
      <c r="A30" s="79">
        <v>2350</v>
      </c>
      <c r="B30" s="65" t="s">
        <v>31</v>
      </c>
      <c r="C30" s="21">
        <f>7.56+0.02</f>
        <v>7.5799999999999992</v>
      </c>
      <c r="D30"/>
      <c r="E30"/>
      <c r="F30"/>
      <c r="G30"/>
      <c r="H30"/>
      <c r="I30"/>
      <c r="J30"/>
      <c r="K30" s="2"/>
      <c r="L30" s="2"/>
    </row>
    <row r="31" spans="1:12" ht="15.75" x14ac:dyDescent="0.25">
      <c r="A31" s="79">
        <v>2312</v>
      </c>
      <c r="B31" s="65" t="s">
        <v>74</v>
      </c>
      <c r="C31" s="21">
        <v>1.35</v>
      </c>
      <c r="D31"/>
      <c r="E31"/>
      <c r="F31"/>
      <c r="G31"/>
      <c r="H31"/>
      <c r="I31"/>
      <c r="J31"/>
      <c r="K31" s="2"/>
      <c r="L31" s="2"/>
    </row>
    <row r="32" spans="1:12" ht="15.75" x14ac:dyDescent="0.25">
      <c r="A32" s="79">
        <v>5200</v>
      </c>
      <c r="B32" s="65" t="s">
        <v>32</v>
      </c>
      <c r="C32" s="21">
        <v>3.4</v>
      </c>
      <c r="D32"/>
      <c r="E32"/>
      <c r="F32"/>
      <c r="G32"/>
      <c r="H32"/>
      <c r="I32"/>
      <c r="J32"/>
      <c r="K32" s="2"/>
      <c r="L32" s="2"/>
    </row>
    <row r="33" spans="1:12" ht="15.75" x14ac:dyDescent="0.25">
      <c r="A33" s="79"/>
      <c r="B33" s="24" t="s">
        <v>33</v>
      </c>
      <c r="C33" s="23">
        <f>SUM(C19:C32)</f>
        <v>125.7</v>
      </c>
      <c r="D33"/>
      <c r="E33"/>
      <c r="F33"/>
      <c r="G33"/>
      <c r="H33"/>
      <c r="I33"/>
      <c r="J33"/>
      <c r="K33" s="2"/>
      <c r="L33" s="2"/>
    </row>
    <row r="34" spans="1:12" ht="15.75" x14ac:dyDescent="0.25">
      <c r="A34" s="65"/>
      <c r="B34" s="24" t="s">
        <v>34</v>
      </c>
      <c r="C34" s="23">
        <f>C33+C17</f>
        <v>360.7</v>
      </c>
      <c r="D34"/>
      <c r="E34"/>
      <c r="F34"/>
      <c r="G34"/>
      <c r="H34"/>
      <c r="I34"/>
      <c r="J34"/>
      <c r="K34" s="2"/>
      <c r="L34" s="2"/>
    </row>
    <row r="35" spans="1:12" ht="15.75" x14ac:dyDescent="0.25">
      <c r="A35" s="62"/>
      <c r="B35" s="74"/>
      <c r="C35" s="73"/>
      <c r="D35"/>
      <c r="E35"/>
      <c r="F35"/>
      <c r="G35"/>
      <c r="H35"/>
      <c r="I35"/>
      <c r="J35"/>
      <c r="K35" s="2"/>
      <c r="L35" s="2"/>
    </row>
    <row r="36" spans="1:12" ht="15.75" customHeight="1" x14ac:dyDescent="0.25">
      <c r="A36" s="132" t="s">
        <v>35</v>
      </c>
      <c r="B36" s="132"/>
      <c r="C36" s="79">
        <v>10</v>
      </c>
      <c r="D36"/>
      <c r="E36"/>
      <c r="F36"/>
      <c r="G36"/>
      <c r="H36"/>
      <c r="I36"/>
      <c r="J36"/>
      <c r="K36" s="2"/>
      <c r="L36" s="2"/>
    </row>
    <row r="37" spans="1:12" ht="34.5" customHeight="1" x14ac:dyDescent="0.25">
      <c r="A37" s="132" t="s">
        <v>36</v>
      </c>
      <c r="B37" s="132"/>
      <c r="C37" s="77">
        <f>C34/C36</f>
        <v>36.07</v>
      </c>
      <c r="D37"/>
      <c r="E37"/>
      <c r="F37"/>
      <c r="G37"/>
      <c r="H37"/>
      <c r="I37"/>
      <c r="J37"/>
      <c r="K37" s="2"/>
      <c r="L37" s="2"/>
    </row>
    <row r="38" spans="1:12" x14ac:dyDescent="0.25">
      <c r="A38" s="34"/>
      <c r="B38" s="34"/>
      <c r="C38" s="34"/>
      <c r="D38"/>
      <c r="E38"/>
      <c r="F38"/>
      <c r="G38"/>
      <c r="H38"/>
      <c r="I38"/>
      <c r="J38"/>
    </row>
    <row r="39" spans="1:12" x14ac:dyDescent="0.25">
      <c r="A39" s="124"/>
      <c r="B39" s="34"/>
      <c r="C39" s="34"/>
      <c r="D39" s="34"/>
      <c r="E39" s="34"/>
      <c r="F39" s="34"/>
      <c r="G39" s="34"/>
      <c r="H39" s="34"/>
      <c r="I39" s="34"/>
      <c r="J39" s="34"/>
    </row>
    <row r="40" spans="1:12" x14ac:dyDescent="0.25">
      <c r="A40" s="124"/>
      <c r="B40" s="34"/>
      <c r="C40" s="34"/>
      <c r="D40" s="34"/>
      <c r="E40" s="34"/>
      <c r="F40" s="34"/>
      <c r="G40" s="34"/>
      <c r="H40" s="34"/>
      <c r="I40" s="34"/>
      <c r="J40" s="34"/>
    </row>
    <row r="41" spans="1:12" x14ac:dyDescent="0.25">
      <c r="A41" s="124"/>
      <c r="B41" s="34"/>
      <c r="C41" s="34"/>
      <c r="D41" s="34"/>
      <c r="E41" s="34"/>
      <c r="F41" s="34"/>
      <c r="G41" s="34"/>
      <c r="H41" s="34"/>
      <c r="I41" s="34"/>
      <c r="J41" s="34"/>
    </row>
    <row r="42" spans="1:12" x14ac:dyDescent="0.25">
      <c r="A42" s="124"/>
      <c r="B42" s="34"/>
      <c r="C42" s="34"/>
      <c r="D42" s="34"/>
      <c r="E42" s="34"/>
      <c r="F42" s="34"/>
      <c r="G42" s="34"/>
      <c r="H42" s="34"/>
      <c r="I42" s="34"/>
      <c r="J42" s="34"/>
    </row>
    <row r="43" spans="1:12" x14ac:dyDescent="0.25">
      <c r="A43" s="34"/>
      <c r="B43" s="34"/>
      <c r="C43" s="34"/>
      <c r="D43" s="34"/>
      <c r="E43" s="34"/>
      <c r="F43" s="34"/>
      <c r="G43" s="34"/>
      <c r="H43" s="34"/>
      <c r="I43" s="34"/>
      <c r="J43" s="34"/>
    </row>
    <row r="44" spans="1:12" x14ac:dyDescent="0.25">
      <c r="A44" s="34"/>
      <c r="B44" s="34"/>
      <c r="C44" s="34"/>
      <c r="D44" s="34"/>
      <c r="E44" s="34"/>
      <c r="F44" s="34"/>
      <c r="G44" s="34"/>
      <c r="H44" s="34"/>
      <c r="I44" s="34"/>
      <c r="J44" s="34"/>
    </row>
    <row r="45" spans="1:12" x14ac:dyDescent="0.25">
      <c r="A45" s="34"/>
      <c r="B45" s="34"/>
      <c r="C45" s="34"/>
      <c r="D45" s="34"/>
      <c r="E45" s="34"/>
      <c r="F45" s="34"/>
      <c r="G45" s="34"/>
      <c r="H45" s="34"/>
      <c r="I45" s="34"/>
      <c r="J45" s="34"/>
    </row>
    <row r="46" spans="1:12" x14ac:dyDescent="0.25">
      <c r="A46" s="34"/>
      <c r="B46" s="34"/>
      <c r="C46" s="34"/>
      <c r="D46" s="34"/>
      <c r="E46" s="34"/>
      <c r="F46" s="34"/>
      <c r="G46" s="34"/>
      <c r="H46" s="34"/>
      <c r="I46" s="34"/>
      <c r="J46" s="34"/>
    </row>
    <row r="47" spans="1:12" x14ac:dyDescent="0.25">
      <c r="A47" s="34"/>
      <c r="B47" s="34"/>
      <c r="C47" s="34"/>
      <c r="D47" s="34"/>
      <c r="E47" s="34"/>
      <c r="F47" s="34"/>
      <c r="G47" s="34"/>
      <c r="H47" s="34"/>
      <c r="I47" s="34"/>
      <c r="J47" s="34"/>
    </row>
    <row r="48" spans="1:12" x14ac:dyDescent="0.25">
      <c r="A48" s="34"/>
      <c r="B48" s="34"/>
      <c r="C48" s="34"/>
      <c r="D48" s="34"/>
      <c r="E48" s="34"/>
      <c r="F48" s="34"/>
      <c r="G48" s="34"/>
      <c r="H48" s="34"/>
      <c r="I48" s="34"/>
      <c r="J48" s="34"/>
    </row>
    <row r="49" spans="1:10" x14ac:dyDescent="0.25">
      <c r="A49" s="34"/>
      <c r="B49" s="34"/>
      <c r="C49" s="34"/>
      <c r="D49" s="34"/>
      <c r="E49" s="34"/>
      <c r="F49" s="34"/>
      <c r="G49" s="34"/>
      <c r="H49" s="34"/>
      <c r="I49" s="34"/>
      <c r="J49" s="34"/>
    </row>
    <row r="50" spans="1:10" x14ac:dyDescent="0.25">
      <c r="A50" s="34"/>
      <c r="B50" s="34"/>
      <c r="C50" s="34"/>
      <c r="D50" s="34"/>
      <c r="E50" s="34"/>
      <c r="F50" s="34"/>
      <c r="G50" s="34"/>
      <c r="H50" s="34"/>
      <c r="I50" s="34"/>
      <c r="J50" s="34"/>
    </row>
    <row r="51" spans="1:10" x14ac:dyDescent="0.25">
      <c r="A51" s="34"/>
      <c r="B51" s="34"/>
      <c r="C51" s="34"/>
      <c r="D51" s="34"/>
      <c r="E51" s="34"/>
      <c r="F51" s="34"/>
      <c r="G51" s="34"/>
      <c r="H51" s="34"/>
      <c r="I51" s="34"/>
      <c r="J51" s="34"/>
    </row>
    <row r="52" spans="1:10" x14ac:dyDescent="0.25">
      <c r="A52" s="34"/>
      <c r="B52" s="34"/>
      <c r="C52" s="34"/>
      <c r="D52" s="34"/>
      <c r="E52" s="34"/>
      <c r="F52" s="34"/>
      <c r="G52" s="34"/>
      <c r="H52" s="34"/>
      <c r="I52" s="34"/>
      <c r="J52" s="34"/>
    </row>
    <row r="53" spans="1:10" x14ac:dyDescent="0.25">
      <c r="A53" s="34"/>
      <c r="B53" s="34"/>
      <c r="C53" s="34"/>
      <c r="D53" s="34"/>
      <c r="E53" s="34"/>
      <c r="F53" s="34"/>
      <c r="G53" s="34"/>
      <c r="H53" s="34"/>
      <c r="I53" s="34"/>
      <c r="J53" s="34"/>
    </row>
    <row r="54" spans="1:10" x14ac:dyDescent="0.25">
      <c r="A54" s="34"/>
      <c r="B54" s="34"/>
      <c r="C54" s="34"/>
      <c r="D54" s="34"/>
      <c r="E54" s="34"/>
      <c r="F54" s="34"/>
      <c r="G54" s="34"/>
      <c r="H54" s="34"/>
      <c r="I54" s="34"/>
      <c r="J54" s="34"/>
    </row>
    <row r="55" spans="1:10" x14ac:dyDescent="0.25">
      <c r="A55" s="34"/>
      <c r="B55" s="34"/>
      <c r="C55" s="34"/>
      <c r="D55" s="34"/>
      <c r="E55" s="34"/>
      <c r="F55" s="34"/>
      <c r="G55" s="34"/>
      <c r="H55" s="34"/>
      <c r="I55" s="34"/>
      <c r="J55" s="34"/>
    </row>
    <row r="56" spans="1:10" x14ac:dyDescent="0.25">
      <c r="A56" s="34"/>
      <c r="B56" s="34"/>
      <c r="C56" s="34"/>
      <c r="D56" s="34"/>
      <c r="E56" s="34"/>
      <c r="F56" s="34"/>
      <c r="G56" s="34"/>
      <c r="H56" s="34"/>
      <c r="I56" s="34"/>
      <c r="J56" s="34"/>
    </row>
    <row r="57" spans="1:10" x14ac:dyDescent="0.25">
      <c r="A57" s="34"/>
      <c r="B57" s="34"/>
      <c r="C57" s="34"/>
      <c r="D57" s="34"/>
      <c r="E57" s="34"/>
      <c r="F57" s="34"/>
      <c r="G57" s="34"/>
      <c r="H57" s="34"/>
      <c r="I57" s="34"/>
      <c r="J57" s="34"/>
    </row>
    <row r="58" spans="1:10" x14ac:dyDescent="0.25">
      <c r="A58" s="34"/>
      <c r="B58" s="34"/>
      <c r="C58" s="34"/>
      <c r="D58" s="34"/>
      <c r="E58" s="34"/>
      <c r="F58" s="34"/>
      <c r="G58" s="34"/>
      <c r="H58" s="34"/>
      <c r="I58" s="34"/>
      <c r="J58" s="34"/>
    </row>
    <row r="59" spans="1:10" x14ac:dyDescent="0.25">
      <c r="A59" s="34"/>
      <c r="B59" s="34"/>
      <c r="C59" s="34"/>
      <c r="D59" s="34"/>
      <c r="E59" s="34"/>
      <c r="F59" s="34"/>
      <c r="G59" s="34"/>
      <c r="H59" s="34"/>
      <c r="I59" s="34"/>
      <c r="J59" s="34"/>
    </row>
    <row r="60" spans="1:10" x14ac:dyDescent="0.25">
      <c r="A60" s="34"/>
      <c r="B60" s="34"/>
      <c r="C60" s="34"/>
      <c r="D60" s="34"/>
      <c r="E60" s="34"/>
      <c r="F60" s="34"/>
      <c r="G60" s="34"/>
      <c r="H60" s="34"/>
      <c r="I60" s="34"/>
      <c r="J60" s="34"/>
    </row>
  </sheetData>
  <mergeCells count="4">
    <mergeCell ref="A6:C6"/>
    <mergeCell ref="B9:C9"/>
    <mergeCell ref="A36:B36"/>
    <mergeCell ref="A37:B37"/>
  </mergeCells>
  <pageMargins left="0.7" right="0.7" top="0.75" bottom="0.75" header="0.3" footer="0.3"/>
  <pageSetup scale="88" orientation="portrait" r:id="rId1"/>
  <headerFooter alignWithMargins="0">
    <oddFooter>&amp;L&amp;"Times New Roman,Regular"LMAnot_2_1_pielik_07082019_cenr; 2.1.pielikums Ministru kabineta noteikumu projekta "Ilgstošas sociālās aprūpes un sociālās rehabilitācijas iestāžu sniegto maksas pakalpojumu cenrādis" anotācijai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8324A-5E36-4428-AED8-D74837DC035E}">
  <sheetPr>
    <pageSetUpPr fitToPage="1"/>
  </sheetPr>
  <dimension ref="A1:K60"/>
  <sheetViews>
    <sheetView view="pageLayout" topLeftCell="A10" zoomScale="70" zoomScaleNormal="75" zoomScalePageLayoutView="70" workbookViewId="0">
      <selection activeCell="B35" sqref="B35"/>
    </sheetView>
  </sheetViews>
  <sheetFormatPr defaultRowHeight="15" x14ac:dyDescent="0.25"/>
  <cols>
    <col min="1" max="1" width="17" style="37" customWidth="1"/>
    <col min="2" max="2" width="58.140625" style="37" customWidth="1"/>
    <col min="3" max="3" width="30" style="37" customWidth="1"/>
    <col min="4" max="4" width="14.140625" style="37" customWidth="1"/>
    <col min="5" max="256" width="9.140625" style="37"/>
    <col min="257" max="257" width="17" style="37" customWidth="1"/>
    <col min="258" max="258" width="42.28515625" style="37" customWidth="1"/>
    <col min="259" max="259" width="30" style="37" customWidth="1"/>
    <col min="260" max="260" width="14.140625" style="37" customWidth="1"/>
    <col min="261" max="512" width="9.140625" style="37"/>
    <col min="513" max="513" width="17" style="37" customWidth="1"/>
    <col min="514" max="514" width="42.28515625" style="37" customWidth="1"/>
    <col min="515" max="515" width="30" style="37" customWidth="1"/>
    <col min="516" max="516" width="14.140625" style="37" customWidth="1"/>
    <col min="517" max="768" width="9.140625" style="37"/>
    <col min="769" max="769" width="17" style="37" customWidth="1"/>
    <col min="770" max="770" width="42.28515625" style="37" customWidth="1"/>
    <col min="771" max="771" width="30" style="37" customWidth="1"/>
    <col min="772" max="772" width="14.140625" style="37" customWidth="1"/>
    <col min="773" max="1024" width="9.140625" style="37"/>
    <col min="1025" max="1025" width="17" style="37" customWidth="1"/>
    <col min="1026" max="1026" width="42.28515625" style="37" customWidth="1"/>
    <col min="1027" max="1027" width="30" style="37" customWidth="1"/>
    <col min="1028" max="1028" width="14.140625" style="37" customWidth="1"/>
    <col min="1029" max="1280" width="9.140625" style="37"/>
    <col min="1281" max="1281" width="17" style="37" customWidth="1"/>
    <col min="1282" max="1282" width="42.28515625" style="37" customWidth="1"/>
    <col min="1283" max="1283" width="30" style="37" customWidth="1"/>
    <col min="1284" max="1284" width="14.140625" style="37" customWidth="1"/>
    <col min="1285" max="1536" width="9.140625" style="37"/>
    <col min="1537" max="1537" width="17" style="37" customWidth="1"/>
    <col min="1538" max="1538" width="42.28515625" style="37" customWidth="1"/>
    <col min="1539" max="1539" width="30" style="37" customWidth="1"/>
    <col min="1540" max="1540" width="14.140625" style="37" customWidth="1"/>
    <col min="1541" max="1792" width="9.140625" style="37"/>
    <col min="1793" max="1793" width="17" style="37" customWidth="1"/>
    <col min="1794" max="1794" width="42.28515625" style="37" customWidth="1"/>
    <col min="1795" max="1795" width="30" style="37" customWidth="1"/>
    <col min="1796" max="1796" width="14.140625" style="37" customWidth="1"/>
    <col min="1797" max="2048" width="9.140625" style="37"/>
    <col min="2049" max="2049" width="17" style="37" customWidth="1"/>
    <col min="2050" max="2050" width="42.28515625" style="37" customWidth="1"/>
    <col min="2051" max="2051" width="30" style="37" customWidth="1"/>
    <col min="2052" max="2052" width="14.140625" style="37" customWidth="1"/>
    <col min="2053" max="2304" width="9.140625" style="37"/>
    <col min="2305" max="2305" width="17" style="37" customWidth="1"/>
    <col min="2306" max="2306" width="42.28515625" style="37" customWidth="1"/>
    <col min="2307" max="2307" width="30" style="37" customWidth="1"/>
    <col min="2308" max="2308" width="14.140625" style="37" customWidth="1"/>
    <col min="2309" max="2560" width="9.140625" style="37"/>
    <col min="2561" max="2561" width="17" style="37" customWidth="1"/>
    <col min="2562" max="2562" width="42.28515625" style="37" customWidth="1"/>
    <col min="2563" max="2563" width="30" style="37" customWidth="1"/>
    <col min="2564" max="2564" width="14.140625" style="37" customWidth="1"/>
    <col min="2565" max="2816" width="9.140625" style="37"/>
    <col min="2817" max="2817" width="17" style="37" customWidth="1"/>
    <col min="2818" max="2818" width="42.28515625" style="37" customWidth="1"/>
    <col min="2819" max="2819" width="30" style="37" customWidth="1"/>
    <col min="2820" max="2820" width="14.140625" style="37" customWidth="1"/>
    <col min="2821" max="3072" width="9.140625" style="37"/>
    <col min="3073" max="3073" width="17" style="37" customWidth="1"/>
    <col min="3074" max="3074" width="42.28515625" style="37" customWidth="1"/>
    <col min="3075" max="3075" width="30" style="37" customWidth="1"/>
    <col min="3076" max="3076" width="14.140625" style="37" customWidth="1"/>
    <col min="3077" max="3328" width="9.140625" style="37"/>
    <col min="3329" max="3329" width="17" style="37" customWidth="1"/>
    <col min="3330" max="3330" width="42.28515625" style="37" customWidth="1"/>
    <col min="3331" max="3331" width="30" style="37" customWidth="1"/>
    <col min="3332" max="3332" width="14.140625" style="37" customWidth="1"/>
    <col min="3333" max="3584" width="9.140625" style="37"/>
    <col min="3585" max="3585" width="17" style="37" customWidth="1"/>
    <col min="3586" max="3586" width="42.28515625" style="37" customWidth="1"/>
    <col min="3587" max="3587" width="30" style="37" customWidth="1"/>
    <col min="3588" max="3588" width="14.140625" style="37" customWidth="1"/>
    <col min="3589" max="3840" width="9.140625" style="37"/>
    <col min="3841" max="3841" width="17" style="37" customWidth="1"/>
    <col min="3842" max="3842" width="42.28515625" style="37" customWidth="1"/>
    <col min="3843" max="3843" width="30" style="37" customWidth="1"/>
    <col min="3844" max="3844" width="14.140625" style="37" customWidth="1"/>
    <col min="3845" max="4096" width="9.140625" style="37"/>
    <col min="4097" max="4097" width="17" style="37" customWidth="1"/>
    <col min="4098" max="4098" width="42.28515625" style="37" customWidth="1"/>
    <col min="4099" max="4099" width="30" style="37" customWidth="1"/>
    <col min="4100" max="4100" width="14.140625" style="37" customWidth="1"/>
    <col min="4101" max="4352" width="9.140625" style="37"/>
    <col min="4353" max="4353" width="17" style="37" customWidth="1"/>
    <col min="4354" max="4354" width="42.28515625" style="37" customWidth="1"/>
    <col min="4355" max="4355" width="30" style="37" customWidth="1"/>
    <col min="4356" max="4356" width="14.140625" style="37" customWidth="1"/>
    <col min="4357" max="4608" width="9.140625" style="37"/>
    <col min="4609" max="4609" width="17" style="37" customWidth="1"/>
    <col min="4610" max="4610" width="42.28515625" style="37" customWidth="1"/>
    <col min="4611" max="4611" width="30" style="37" customWidth="1"/>
    <col min="4612" max="4612" width="14.140625" style="37" customWidth="1"/>
    <col min="4613" max="4864" width="9.140625" style="37"/>
    <col min="4865" max="4865" width="17" style="37" customWidth="1"/>
    <col min="4866" max="4866" width="42.28515625" style="37" customWidth="1"/>
    <col min="4867" max="4867" width="30" style="37" customWidth="1"/>
    <col min="4868" max="4868" width="14.140625" style="37" customWidth="1"/>
    <col min="4869" max="5120" width="9.140625" style="37"/>
    <col min="5121" max="5121" width="17" style="37" customWidth="1"/>
    <col min="5122" max="5122" width="42.28515625" style="37" customWidth="1"/>
    <col min="5123" max="5123" width="30" style="37" customWidth="1"/>
    <col min="5124" max="5124" width="14.140625" style="37" customWidth="1"/>
    <col min="5125" max="5376" width="9.140625" style="37"/>
    <col min="5377" max="5377" width="17" style="37" customWidth="1"/>
    <col min="5378" max="5378" width="42.28515625" style="37" customWidth="1"/>
    <col min="5379" max="5379" width="30" style="37" customWidth="1"/>
    <col min="5380" max="5380" width="14.140625" style="37" customWidth="1"/>
    <col min="5381" max="5632" width="9.140625" style="37"/>
    <col min="5633" max="5633" width="17" style="37" customWidth="1"/>
    <col min="5634" max="5634" width="42.28515625" style="37" customWidth="1"/>
    <col min="5635" max="5635" width="30" style="37" customWidth="1"/>
    <col min="5636" max="5636" width="14.140625" style="37" customWidth="1"/>
    <col min="5637" max="5888" width="9.140625" style="37"/>
    <col min="5889" max="5889" width="17" style="37" customWidth="1"/>
    <col min="5890" max="5890" width="42.28515625" style="37" customWidth="1"/>
    <col min="5891" max="5891" width="30" style="37" customWidth="1"/>
    <col min="5892" max="5892" width="14.140625" style="37" customWidth="1"/>
    <col min="5893" max="6144" width="9.140625" style="37"/>
    <col min="6145" max="6145" width="17" style="37" customWidth="1"/>
    <col min="6146" max="6146" width="42.28515625" style="37" customWidth="1"/>
    <col min="6147" max="6147" width="30" style="37" customWidth="1"/>
    <col min="6148" max="6148" width="14.140625" style="37" customWidth="1"/>
    <col min="6149" max="6400" width="9.140625" style="37"/>
    <col min="6401" max="6401" width="17" style="37" customWidth="1"/>
    <col min="6402" max="6402" width="42.28515625" style="37" customWidth="1"/>
    <col min="6403" max="6403" width="30" style="37" customWidth="1"/>
    <col min="6404" max="6404" width="14.140625" style="37" customWidth="1"/>
    <col min="6405" max="6656" width="9.140625" style="37"/>
    <col min="6657" max="6657" width="17" style="37" customWidth="1"/>
    <col min="6658" max="6658" width="42.28515625" style="37" customWidth="1"/>
    <col min="6659" max="6659" width="30" style="37" customWidth="1"/>
    <col min="6660" max="6660" width="14.140625" style="37" customWidth="1"/>
    <col min="6661" max="6912" width="9.140625" style="37"/>
    <col min="6913" max="6913" width="17" style="37" customWidth="1"/>
    <col min="6914" max="6914" width="42.28515625" style="37" customWidth="1"/>
    <col min="6915" max="6915" width="30" style="37" customWidth="1"/>
    <col min="6916" max="6916" width="14.140625" style="37" customWidth="1"/>
    <col min="6917" max="7168" width="9.140625" style="37"/>
    <col min="7169" max="7169" width="17" style="37" customWidth="1"/>
    <col min="7170" max="7170" width="42.28515625" style="37" customWidth="1"/>
    <col min="7171" max="7171" width="30" style="37" customWidth="1"/>
    <col min="7172" max="7172" width="14.140625" style="37" customWidth="1"/>
    <col min="7173" max="7424" width="9.140625" style="37"/>
    <col min="7425" max="7425" width="17" style="37" customWidth="1"/>
    <col min="7426" max="7426" width="42.28515625" style="37" customWidth="1"/>
    <col min="7427" max="7427" width="30" style="37" customWidth="1"/>
    <col min="7428" max="7428" width="14.140625" style="37" customWidth="1"/>
    <col min="7429" max="7680" width="9.140625" style="37"/>
    <col min="7681" max="7681" width="17" style="37" customWidth="1"/>
    <col min="7682" max="7682" width="42.28515625" style="37" customWidth="1"/>
    <col min="7683" max="7683" width="30" style="37" customWidth="1"/>
    <col min="7684" max="7684" width="14.140625" style="37" customWidth="1"/>
    <col min="7685" max="7936" width="9.140625" style="37"/>
    <col min="7937" max="7937" width="17" style="37" customWidth="1"/>
    <col min="7938" max="7938" width="42.28515625" style="37" customWidth="1"/>
    <col min="7939" max="7939" width="30" style="37" customWidth="1"/>
    <col min="7940" max="7940" width="14.140625" style="37" customWidth="1"/>
    <col min="7941" max="8192" width="9.140625" style="37"/>
    <col min="8193" max="8193" width="17" style="37" customWidth="1"/>
    <col min="8194" max="8194" width="42.28515625" style="37" customWidth="1"/>
    <col min="8195" max="8195" width="30" style="37" customWidth="1"/>
    <col min="8196" max="8196" width="14.140625" style="37" customWidth="1"/>
    <col min="8197" max="8448" width="9.140625" style="37"/>
    <col min="8449" max="8449" width="17" style="37" customWidth="1"/>
    <col min="8450" max="8450" width="42.28515625" style="37" customWidth="1"/>
    <col min="8451" max="8451" width="30" style="37" customWidth="1"/>
    <col min="8452" max="8452" width="14.140625" style="37" customWidth="1"/>
    <col min="8453" max="8704" width="9.140625" style="37"/>
    <col min="8705" max="8705" width="17" style="37" customWidth="1"/>
    <col min="8706" max="8706" width="42.28515625" style="37" customWidth="1"/>
    <col min="8707" max="8707" width="30" style="37" customWidth="1"/>
    <col min="8708" max="8708" width="14.140625" style="37" customWidth="1"/>
    <col min="8709" max="8960" width="9.140625" style="37"/>
    <col min="8961" max="8961" width="17" style="37" customWidth="1"/>
    <col min="8962" max="8962" width="42.28515625" style="37" customWidth="1"/>
    <col min="8963" max="8963" width="30" style="37" customWidth="1"/>
    <col min="8964" max="8964" width="14.140625" style="37" customWidth="1"/>
    <col min="8965" max="9216" width="9.140625" style="37"/>
    <col min="9217" max="9217" width="17" style="37" customWidth="1"/>
    <col min="9218" max="9218" width="42.28515625" style="37" customWidth="1"/>
    <col min="9219" max="9219" width="30" style="37" customWidth="1"/>
    <col min="9220" max="9220" width="14.140625" style="37" customWidth="1"/>
    <col min="9221" max="9472" width="9.140625" style="37"/>
    <col min="9473" max="9473" width="17" style="37" customWidth="1"/>
    <col min="9474" max="9474" width="42.28515625" style="37" customWidth="1"/>
    <col min="9475" max="9475" width="30" style="37" customWidth="1"/>
    <col min="9476" max="9476" width="14.140625" style="37" customWidth="1"/>
    <col min="9477" max="9728" width="9.140625" style="37"/>
    <col min="9729" max="9729" width="17" style="37" customWidth="1"/>
    <col min="9730" max="9730" width="42.28515625" style="37" customWidth="1"/>
    <col min="9731" max="9731" width="30" style="37" customWidth="1"/>
    <col min="9732" max="9732" width="14.140625" style="37" customWidth="1"/>
    <col min="9733" max="9984" width="9.140625" style="37"/>
    <col min="9985" max="9985" width="17" style="37" customWidth="1"/>
    <col min="9986" max="9986" width="42.28515625" style="37" customWidth="1"/>
    <col min="9987" max="9987" width="30" style="37" customWidth="1"/>
    <col min="9988" max="9988" width="14.140625" style="37" customWidth="1"/>
    <col min="9989" max="10240" width="9.140625" style="37"/>
    <col min="10241" max="10241" width="17" style="37" customWidth="1"/>
    <col min="10242" max="10242" width="42.28515625" style="37" customWidth="1"/>
    <col min="10243" max="10243" width="30" style="37" customWidth="1"/>
    <col min="10244" max="10244" width="14.140625" style="37" customWidth="1"/>
    <col min="10245" max="10496" width="9.140625" style="37"/>
    <col min="10497" max="10497" width="17" style="37" customWidth="1"/>
    <col min="10498" max="10498" width="42.28515625" style="37" customWidth="1"/>
    <col min="10499" max="10499" width="30" style="37" customWidth="1"/>
    <col min="10500" max="10500" width="14.140625" style="37" customWidth="1"/>
    <col min="10501" max="10752" width="9.140625" style="37"/>
    <col min="10753" max="10753" width="17" style="37" customWidth="1"/>
    <col min="10754" max="10754" width="42.28515625" style="37" customWidth="1"/>
    <col min="10755" max="10755" width="30" style="37" customWidth="1"/>
    <col min="10756" max="10756" width="14.140625" style="37" customWidth="1"/>
    <col min="10757" max="11008" width="9.140625" style="37"/>
    <col min="11009" max="11009" width="17" style="37" customWidth="1"/>
    <col min="11010" max="11010" width="42.28515625" style="37" customWidth="1"/>
    <col min="11011" max="11011" width="30" style="37" customWidth="1"/>
    <col min="11012" max="11012" width="14.140625" style="37" customWidth="1"/>
    <col min="11013" max="11264" width="9.140625" style="37"/>
    <col min="11265" max="11265" width="17" style="37" customWidth="1"/>
    <col min="11266" max="11266" width="42.28515625" style="37" customWidth="1"/>
    <col min="11267" max="11267" width="30" style="37" customWidth="1"/>
    <col min="11268" max="11268" width="14.140625" style="37" customWidth="1"/>
    <col min="11269" max="11520" width="9.140625" style="37"/>
    <col min="11521" max="11521" width="17" style="37" customWidth="1"/>
    <col min="11522" max="11522" width="42.28515625" style="37" customWidth="1"/>
    <col min="11523" max="11523" width="30" style="37" customWidth="1"/>
    <col min="11524" max="11524" width="14.140625" style="37" customWidth="1"/>
    <col min="11525" max="11776" width="9.140625" style="37"/>
    <col min="11777" max="11777" width="17" style="37" customWidth="1"/>
    <col min="11778" max="11778" width="42.28515625" style="37" customWidth="1"/>
    <col min="11779" max="11779" width="30" style="37" customWidth="1"/>
    <col min="11780" max="11780" width="14.140625" style="37" customWidth="1"/>
    <col min="11781" max="12032" width="9.140625" style="37"/>
    <col min="12033" max="12033" width="17" style="37" customWidth="1"/>
    <col min="12034" max="12034" width="42.28515625" style="37" customWidth="1"/>
    <col min="12035" max="12035" width="30" style="37" customWidth="1"/>
    <col min="12036" max="12036" width="14.140625" style="37" customWidth="1"/>
    <col min="12037" max="12288" width="9.140625" style="37"/>
    <col min="12289" max="12289" width="17" style="37" customWidth="1"/>
    <col min="12290" max="12290" width="42.28515625" style="37" customWidth="1"/>
    <col min="12291" max="12291" width="30" style="37" customWidth="1"/>
    <col min="12292" max="12292" width="14.140625" style="37" customWidth="1"/>
    <col min="12293" max="12544" width="9.140625" style="37"/>
    <col min="12545" max="12545" width="17" style="37" customWidth="1"/>
    <col min="12546" max="12546" width="42.28515625" style="37" customWidth="1"/>
    <col min="12547" max="12547" width="30" style="37" customWidth="1"/>
    <col min="12548" max="12548" width="14.140625" style="37" customWidth="1"/>
    <col min="12549" max="12800" width="9.140625" style="37"/>
    <col min="12801" max="12801" width="17" style="37" customWidth="1"/>
    <col min="12802" max="12802" width="42.28515625" style="37" customWidth="1"/>
    <col min="12803" max="12803" width="30" style="37" customWidth="1"/>
    <col min="12804" max="12804" width="14.140625" style="37" customWidth="1"/>
    <col min="12805" max="13056" width="9.140625" style="37"/>
    <col min="13057" max="13057" width="17" style="37" customWidth="1"/>
    <col min="13058" max="13058" width="42.28515625" style="37" customWidth="1"/>
    <col min="13059" max="13059" width="30" style="37" customWidth="1"/>
    <col min="13060" max="13060" width="14.140625" style="37" customWidth="1"/>
    <col min="13061" max="13312" width="9.140625" style="37"/>
    <col min="13313" max="13313" width="17" style="37" customWidth="1"/>
    <col min="13314" max="13314" width="42.28515625" style="37" customWidth="1"/>
    <col min="13315" max="13315" width="30" style="37" customWidth="1"/>
    <col min="13316" max="13316" width="14.140625" style="37" customWidth="1"/>
    <col min="13317" max="13568" width="9.140625" style="37"/>
    <col min="13569" max="13569" width="17" style="37" customWidth="1"/>
    <col min="13570" max="13570" width="42.28515625" style="37" customWidth="1"/>
    <col min="13571" max="13571" width="30" style="37" customWidth="1"/>
    <col min="13572" max="13572" width="14.140625" style="37" customWidth="1"/>
    <col min="13573" max="13824" width="9.140625" style="37"/>
    <col min="13825" max="13825" width="17" style="37" customWidth="1"/>
    <col min="13826" max="13826" width="42.28515625" style="37" customWidth="1"/>
    <col min="13827" max="13827" width="30" style="37" customWidth="1"/>
    <col min="13828" max="13828" width="14.140625" style="37" customWidth="1"/>
    <col min="13829" max="14080" width="9.140625" style="37"/>
    <col min="14081" max="14081" width="17" style="37" customWidth="1"/>
    <col min="14082" max="14082" width="42.28515625" style="37" customWidth="1"/>
    <col min="14083" max="14083" width="30" style="37" customWidth="1"/>
    <col min="14084" max="14084" width="14.140625" style="37" customWidth="1"/>
    <col min="14085" max="14336" width="9.140625" style="37"/>
    <col min="14337" max="14337" width="17" style="37" customWidth="1"/>
    <col min="14338" max="14338" width="42.28515625" style="37" customWidth="1"/>
    <col min="14339" max="14339" width="30" style="37" customWidth="1"/>
    <col min="14340" max="14340" width="14.140625" style="37" customWidth="1"/>
    <col min="14341" max="14592" width="9.140625" style="37"/>
    <col min="14593" max="14593" width="17" style="37" customWidth="1"/>
    <col min="14594" max="14594" width="42.28515625" style="37" customWidth="1"/>
    <col min="14595" max="14595" width="30" style="37" customWidth="1"/>
    <col min="14596" max="14596" width="14.140625" style="37" customWidth="1"/>
    <col min="14597" max="14848" width="9.140625" style="37"/>
    <col min="14849" max="14849" width="17" style="37" customWidth="1"/>
    <col min="14850" max="14850" width="42.28515625" style="37" customWidth="1"/>
    <col min="14851" max="14851" width="30" style="37" customWidth="1"/>
    <col min="14852" max="14852" width="14.140625" style="37" customWidth="1"/>
    <col min="14853" max="15104" width="9.140625" style="37"/>
    <col min="15105" max="15105" width="17" style="37" customWidth="1"/>
    <col min="15106" max="15106" width="42.28515625" style="37" customWidth="1"/>
    <col min="15107" max="15107" width="30" style="37" customWidth="1"/>
    <col min="15108" max="15108" width="14.140625" style="37" customWidth="1"/>
    <col min="15109" max="15360" width="9.140625" style="37"/>
    <col min="15361" max="15361" width="17" style="37" customWidth="1"/>
    <col min="15362" max="15362" width="42.28515625" style="37" customWidth="1"/>
    <col min="15363" max="15363" width="30" style="37" customWidth="1"/>
    <col min="15364" max="15364" width="14.140625" style="37" customWidth="1"/>
    <col min="15365" max="15616" width="9.140625" style="37"/>
    <col min="15617" max="15617" width="17" style="37" customWidth="1"/>
    <col min="15618" max="15618" width="42.28515625" style="37" customWidth="1"/>
    <col min="15619" max="15619" width="30" style="37" customWidth="1"/>
    <col min="15620" max="15620" width="14.140625" style="37" customWidth="1"/>
    <col min="15621" max="15872" width="9.140625" style="37"/>
    <col min="15873" max="15873" width="17" style="37" customWidth="1"/>
    <col min="15874" max="15874" width="42.28515625" style="37" customWidth="1"/>
    <col min="15875" max="15875" width="30" style="37" customWidth="1"/>
    <col min="15876" max="15876" width="14.140625" style="37" customWidth="1"/>
    <col min="15877" max="16128" width="9.140625" style="37"/>
    <col min="16129" max="16129" width="17" style="37" customWidth="1"/>
    <col min="16130" max="16130" width="42.28515625" style="37" customWidth="1"/>
    <col min="16131" max="16131" width="30" style="37" customWidth="1"/>
    <col min="16132" max="16132" width="14.140625" style="37" customWidth="1"/>
    <col min="16133" max="16384" width="9.140625" style="37"/>
  </cols>
  <sheetData>
    <row r="1" spans="1:11" ht="14.25" customHeight="1" x14ac:dyDescent="0.25">
      <c r="C1" s="5" t="s">
        <v>1</v>
      </c>
    </row>
    <row r="2" spans="1:11" ht="15.75" x14ac:dyDescent="0.25">
      <c r="C2" s="13" t="s">
        <v>2</v>
      </c>
    </row>
    <row r="3" spans="1:11" ht="15.75" customHeight="1" x14ac:dyDescent="0.25">
      <c r="C3" s="7" t="s">
        <v>3</v>
      </c>
    </row>
    <row r="4" spans="1:11" ht="15.75" customHeight="1" x14ac:dyDescent="0.25">
      <c r="C4" s="48"/>
    </row>
    <row r="5" spans="1:11" ht="15.75" customHeight="1" x14ac:dyDescent="0.25">
      <c r="C5" s="40" t="s">
        <v>51</v>
      </c>
    </row>
    <row r="6" spans="1:11" ht="17.25" customHeight="1" x14ac:dyDescent="0.25">
      <c r="A6" s="134" t="s">
        <v>5</v>
      </c>
      <c r="B6" s="134"/>
      <c r="C6" s="134"/>
      <c r="D6" s="34"/>
      <c r="E6" s="34"/>
      <c r="F6" s="34"/>
      <c r="G6" s="34"/>
      <c r="H6" s="34"/>
      <c r="I6" s="34"/>
      <c r="J6" s="34"/>
    </row>
    <row r="7" spans="1:11" ht="19.5" customHeight="1" x14ac:dyDescent="0.25">
      <c r="A7" s="11"/>
      <c r="B7" s="11"/>
      <c r="C7" s="11"/>
      <c r="D7" s="34"/>
      <c r="E7" s="34"/>
      <c r="F7" s="34"/>
      <c r="G7" s="34"/>
      <c r="H7" s="34"/>
      <c r="I7" s="34"/>
      <c r="J7" s="34"/>
    </row>
    <row r="8" spans="1:11" ht="13.5" customHeight="1" x14ac:dyDescent="0.25">
      <c r="A8" s="101" t="s">
        <v>6</v>
      </c>
      <c r="B8" s="36" t="s">
        <v>7</v>
      </c>
      <c r="D8" s="34"/>
      <c r="E8" s="34"/>
      <c r="F8" s="34"/>
      <c r="G8" s="34"/>
      <c r="H8" s="34"/>
      <c r="I8" s="34"/>
      <c r="J8" s="34"/>
    </row>
    <row r="9" spans="1:11" ht="29.25" customHeight="1" x14ac:dyDescent="0.25">
      <c r="A9" s="101" t="s">
        <v>8</v>
      </c>
      <c r="B9" s="131" t="s">
        <v>76</v>
      </c>
      <c r="C9" s="131"/>
      <c r="D9" s="34"/>
      <c r="E9" s="34"/>
      <c r="F9" s="34"/>
      <c r="G9" s="34"/>
      <c r="H9" s="34"/>
      <c r="I9" s="2"/>
      <c r="J9" s="2"/>
      <c r="K9" s="2"/>
    </row>
    <row r="10" spans="1:11" ht="15" customHeight="1" x14ac:dyDescent="0.25">
      <c r="A10" s="101" t="s">
        <v>10</v>
      </c>
      <c r="B10" s="36" t="s">
        <v>11</v>
      </c>
      <c r="D10" s="51"/>
      <c r="E10" s="51"/>
      <c r="F10" s="51"/>
      <c r="G10" s="51"/>
      <c r="H10" s="51"/>
      <c r="I10" s="2"/>
      <c r="J10" s="2"/>
      <c r="K10" s="2"/>
    </row>
    <row r="11" spans="1:11" ht="15.75" customHeight="1" x14ac:dyDescent="0.25">
      <c r="A11" s="34"/>
      <c r="B11" s="11"/>
      <c r="C11" s="11"/>
      <c r="D11"/>
      <c r="E11"/>
      <c r="F11"/>
      <c r="G11"/>
      <c r="H11"/>
      <c r="I11"/>
      <c r="J11" s="2"/>
      <c r="K11" s="2"/>
    </row>
    <row r="12" spans="1:11" ht="60" x14ac:dyDescent="0.25">
      <c r="A12" s="102" t="s">
        <v>12</v>
      </c>
      <c r="B12" s="102" t="s">
        <v>13</v>
      </c>
      <c r="C12" s="102" t="s">
        <v>14</v>
      </c>
      <c r="D12"/>
      <c r="E12"/>
      <c r="F12"/>
      <c r="G12"/>
      <c r="H12"/>
      <c r="I12"/>
      <c r="J12" s="2"/>
      <c r="K12" s="2"/>
    </row>
    <row r="13" spans="1:11" ht="12.6" customHeight="1" x14ac:dyDescent="0.25">
      <c r="A13" s="79">
        <v>1</v>
      </c>
      <c r="B13" s="79">
        <v>2</v>
      </c>
      <c r="C13" s="79">
        <v>3</v>
      </c>
      <c r="D13"/>
      <c r="E13"/>
      <c r="F13"/>
      <c r="G13"/>
      <c r="H13"/>
      <c r="I13"/>
      <c r="J13" s="2"/>
      <c r="K13" s="2"/>
    </row>
    <row r="14" spans="1:11" ht="15.75" x14ac:dyDescent="0.25">
      <c r="A14" s="65"/>
      <c r="B14" s="79" t="s">
        <v>15</v>
      </c>
      <c r="C14" s="79" t="s">
        <v>16</v>
      </c>
      <c r="D14"/>
      <c r="E14"/>
      <c r="F14"/>
      <c r="G14"/>
      <c r="H14"/>
      <c r="I14"/>
      <c r="J14" s="2"/>
      <c r="K14" s="2"/>
    </row>
    <row r="15" spans="1:11" ht="15.75" x14ac:dyDescent="0.25">
      <c r="A15" s="79">
        <v>1100</v>
      </c>
      <c r="B15" s="65" t="s">
        <v>17</v>
      </c>
      <c r="C15" s="21">
        <v>83</v>
      </c>
      <c r="D15" s="113"/>
      <c r="E15"/>
      <c r="F15"/>
      <c r="G15"/>
      <c r="H15"/>
      <c r="I15"/>
      <c r="J15" s="2"/>
      <c r="K15" s="2"/>
    </row>
    <row r="16" spans="1:11" ht="31.5" x14ac:dyDescent="0.25">
      <c r="A16" s="79">
        <v>1200</v>
      </c>
      <c r="B16" s="66" t="s">
        <v>18</v>
      </c>
      <c r="C16" s="21">
        <v>20.67</v>
      </c>
      <c r="D16" s="113"/>
      <c r="E16"/>
      <c r="F16"/>
      <c r="G16"/>
      <c r="H16"/>
      <c r="I16"/>
      <c r="J16" s="2"/>
      <c r="K16" s="2"/>
    </row>
    <row r="17" spans="1:11" ht="15.75" x14ac:dyDescent="0.25">
      <c r="A17" s="79"/>
      <c r="B17" s="24" t="s">
        <v>23</v>
      </c>
      <c r="C17" s="23">
        <f>SUM(C15:C16)</f>
        <v>103.67</v>
      </c>
      <c r="D17" s="113"/>
      <c r="E17"/>
      <c r="F17"/>
      <c r="G17"/>
      <c r="H17"/>
      <c r="I17"/>
      <c r="J17" s="2"/>
      <c r="K17" s="2"/>
    </row>
    <row r="18" spans="1:11" ht="15.75" x14ac:dyDescent="0.25">
      <c r="A18" s="79"/>
      <c r="B18" s="24" t="s">
        <v>24</v>
      </c>
      <c r="C18" s="24" t="s">
        <v>16</v>
      </c>
      <c r="D18" s="113"/>
      <c r="E18"/>
      <c r="F18"/>
      <c r="G18"/>
      <c r="H18"/>
      <c r="I18"/>
      <c r="J18" s="2"/>
      <c r="K18" s="2"/>
    </row>
    <row r="19" spans="1:11" ht="15.75" x14ac:dyDescent="0.25">
      <c r="A19" s="79">
        <v>1100</v>
      </c>
      <c r="B19" s="65" t="s">
        <v>17</v>
      </c>
      <c r="C19" s="21">
        <v>5.04</v>
      </c>
      <c r="D19" s="113"/>
      <c r="E19"/>
      <c r="F19"/>
      <c r="G19"/>
      <c r="H19"/>
      <c r="I19"/>
      <c r="J19" s="2"/>
      <c r="K19" s="2"/>
    </row>
    <row r="20" spans="1:11" ht="31.5" x14ac:dyDescent="0.25">
      <c r="A20" s="79">
        <v>1200</v>
      </c>
      <c r="B20" s="66" t="s">
        <v>18</v>
      </c>
      <c r="C20" s="21">
        <v>1.21</v>
      </c>
      <c r="D20"/>
      <c r="E20"/>
      <c r="F20"/>
      <c r="G20"/>
      <c r="H20"/>
      <c r="I20"/>
      <c r="J20" s="2"/>
      <c r="K20" s="2"/>
    </row>
    <row r="21" spans="1:11" ht="15.75" x14ac:dyDescent="0.25">
      <c r="A21" s="79">
        <v>2210</v>
      </c>
      <c r="B21" s="65" t="s">
        <v>25</v>
      </c>
      <c r="C21" s="21">
        <v>0.36</v>
      </c>
      <c r="D21"/>
      <c r="E21"/>
      <c r="F21"/>
      <c r="G21"/>
      <c r="H21"/>
      <c r="I21"/>
      <c r="J21" s="2"/>
      <c r="K21" s="2"/>
    </row>
    <row r="22" spans="1:11" ht="15.75" x14ac:dyDescent="0.25">
      <c r="A22" s="79">
        <v>2220</v>
      </c>
      <c r="B22" s="65" t="s">
        <v>56</v>
      </c>
      <c r="C22" s="21">
        <v>12.89</v>
      </c>
      <c r="D22"/>
      <c r="E22"/>
      <c r="F22"/>
      <c r="G22"/>
      <c r="H22"/>
      <c r="I22"/>
      <c r="J22" s="2"/>
      <c r="K22" s="2"/>
    </row>
    <row r="23" spans="1:11" ht="15.75" x14ac:dyDescent="0.25">
      <c r="A23" s="79">
        <v>2240</v>
      </c>
      <c r="B23" s="65" t="s">
        <v>72</v>
      </c>
      <c r="C23" s="21">
        <v>10.56</v>
      </c>
      <c r="D23"/>
      <c r="E23"/>
      <c r="F23"/>
      <c r="G23"/>
      <c r="H23"/>
      <c r="I23"/>
      <c r="J23" s="2"/>
      <c r="K23" s="2"/>
    </row>
    <row r="24" spans="1:11" ht="31.5" x14ac:dyDescent="0.25">
      <c r="A24" s="79">
        <v>2243</v>
      </c>
      <c r="B24" s="83" t="s">
        <v>58</v>
      </c>
      <c r="C24" s="21">
        <v>3.87</v>
      </c>
      <c r="D24"/>
      <c r="E24"/>
      <c r="F24"/>
      <c r="G24"/>
      <c r="H24"/>
      <c r="I24"/>
      <c r="J24" s="2"/>
      <c r="K24" s="2"/>
    </row>
    <row r="25" spans="1:11" ht="15.75" x14ac:dyDescent="0.25">
      <c r="A25" s="79">
        <v>2244</v>
      </c>
      <c r="B25" s="65" t="s">
        <v>59</v>
      </c>
      <c r="C25" s="21">
        <v>1.65</v>
      </c>
      <c r="D25"/>
      <c r="E25"/>
      <c r="F25"/>
      <c r="G25"/>
      <c r="H25"/>
      <c r="I25"/>
      <c r="J25" s="2"/>
      <c r="K25" s="2"/>
    </row>
    <row r="26" spans="1:11" ht="15.75" x14ac:dyDescent="0.25">
      <c r="A26" s="79">
        <v>2249</v>
      </c>
      <c r="B26" s="66" t="s">
        <v>60</v>
      </c>
      <c r="C26" s="21">
        <v>0.46</v>
      </c>
      <c r="D26"/>
      <c r="E26"/>
      <c r="F26"/>
      <c r="G26"/>
      <c r="H26"/>
      <c r="I26"/>
      <c r="J26" s="2"/>
      <c r="K26" s="2"/>
    </row>
    <row r="27" spans="1:11" ht="15.75" x14ac:dyDescent="0.25">
      <c r="A27" s="79">
        <v>2311</v>
      </c>
      <c r="B27" s="65" t="s">
        <v>27</v>
      </c>
      <c r="C27" s="21">
        <v>1.1499999999999999</v>
      </c>
      <c r="D27"/>
      <c r="E27"/>
      <c r="F27"/>
      <c r="G27"/>
      <c r="H27"/>
      <c r="I27"/>
      <c r="J27" s="2"/>
      <c r="K27" s="2"/>
    </row>
    <row r="28" spans="1:11" ht="15.75" x14ac:dyDescent="0.25">
      <c r="A28" s="79">
        <v>2322</v>
      </c>
      <c r="B28" s="65" t="s">
        <v>29</v>
      </c>
      <c r="C28" s="21">
        <v>3</v>
      </c>
      <c r="D28"/>
      <c r="E28"/>
      <c r="F28"/>
      <c r="G28"/>
      <c r="H28"/>
      <c r="I28"/>
      <c r="J28" s="2"/>
      <c r="K28" s="2"/>
    </row>
    <row r="29" spans="1:11" ht="15.75" x14ac:dyDescent="0.25">
      <c r="A29" s="79">
        <v>2341</v>
      </c>
      <c r="B29" s="65" t="s">
        <v>73</v>
      </c>
      <c r="C29" s="21">
        <f>3.64+0.02</f>
        <v>3.66</v>
      </c>
      <c r="D29"/>
      <c r="E29"/>
      <c r="F29"/>
      <c r="G29"/>
      <c r="H29"/>
      <c r="I29"/>
      <c r="J29" s="2"/>
      <c r="K29" s="2"/>
    </row>
    <row r="30" spans="1:11" ht="15.75" x14ac:dyDescent="0.25">
      <c r="A30" s="79">
        <v>2350</v>
      </c>
      <c r="B30" s="65" t="s">
        <v>31</v>
      </c>
      <c r="C30" s="21">
        <v>2.99</v>
      </c>
      <c r="D30"/>
      <c r="E30"/>
      <c r="F30"/>
      <c r="G30"/>
      <c r="H30"/>
      <c r="I30"/>
      <c r="J30" s="2"/>
      <c r="K30" s="2"/>
    </row>
    <row r="31" spans="1:11" ht="15.75" x14ac:dyDescent="0.25">
      <c r="A31" s="79">
        <v>2312</v>
      </c>
      <c r="B31" s="65" t="s">
        <v>61</v>
      </c>
      <c r="C31" s="21">
        <v>0.6</v>
      </c>
      <c r="D31"/>
      <c r="E31"/>
      <c r="F31"/>
      <c r="G31"/>
      <c r="H31"/>
      <c r="I31"/>
      <c r="J31" s="2"/>
      <c r="K31" s="2"/>
    </row>
    <row r="32" spans="1:11" ht="15.75" x14ac:dyDescent="0.25">
      <c r="A32" s="79">
        <v>5200</v>
      </c>
      <c r="B32" s="65" t="s">
        <v>32</v>
      </c>
      <c r="C32" s="21">
        <v>1.35</v>
      </c>
      <c r="D32"/>
      <c r="E32"/>
      <c r="F32"/>
      <c r="G32"/>
      <c r="H32"/>
      <c r="I32"/>
      <c r="J32" s="2"/>
      <c r="K32" s="2"/>
    </row>
    <row r="33" spans="1:11" ht="15.75" x14ac:dyDescent="0.25">
      <c r="A33" s="79"/>
      <c r="B33" s="24" t="s">
        <v>33</v>
      </c>
      <c r="C33" s="23">
        <f>SUM(C19:C32)</f>
        <v>48.79</v>
      </c>
      <c r="D33"/>
      <c r="E33"/>
      <c r="F33"/>
      <c r="G33"/>
      <c r="H33"/>
      <c r="I33"/>
      <c r="J33" s="2"/>
      <c r="K33" s="2"/>
    </row>
    <row r="34" spans="1:11" ht="15.75" x14ac:dyDescent="0.25">
      <c r="A34" s="65"/>
      <c r="B34" s="24" t="s">
        <v>34</v>
      </c>
      <c r="C34" s="23">
        <f>C33+C17</f>
        <v>152.46</v>
      </c>
      <c r="D34"/>
      <c r="E34"/>
      <c r="F34"/>
      <c r="G34"/>
      <c r="H34"/>
      <c r="I34"/>
      <c r="J34" s="2"/>
      <c r="K34" s="2"/>
    </row>
    <row r="35" spans="1:11" ht="15.75" x14ac:dyDescent="0.25">
      <c r="A35" s="62"/>
      <c r="B35" s="74"/>
      <c r="C35" s="73"/>
      <c r="D35"/>
      <c r="E35"/>
      <c r="F35"/>
      <c r="G35"/>
      <c r="H35"/>
      <c r="I35"/>
      <c r="J35" s="2"/>
      <c r="K35" s="2"/>
    </row>
    <row r="36" spans="1:11" ht="15.75" customHeight="1" x14ac:dyDescent="0.25">
      <c r="A36" s="132" t="s">
        <v>35</v>
      </c>
      <c r="B36" s="132"/>
      <c r="C36" s="79">
        <v>6</v>
      </c>
      <c r="D36"/>
      <c r="E36"/>
      <c r="F36"/>
      <c r="G36"/>
      <c r="H36"/>
      <c r="I36"/>
      <c r="J36" s="2"/>
      <c r="K36" s="2"/>
    </row>
    <row r="37" spans="1:11" ht="43.9" customHeight="1" x14ac:dyDescent="0.25">
      <c r="A37" s="132" t="s">
        <v>36</v>
      </c>
      <c r="B37" s="132"/>
      <c r="C37" s="77">
        <f>C34/C36</f>
        <v>25.41</v>
      </c>
      <c r="D37"/>
      <c r="E37"/>
      <c r="F37"/>
      <c r="G37"/>
      <c r="H37"/>
      <c r="I37"/>
      <c r="J37" s="2"/>
      <c r="K37" s="2"/>
    </row>
    <row r="38" spans="1:11" x14ac:dyDescent="0.25">
      <c r="A38" s="34"/>
      <c r="B38" s="34"/>
      <c r="C38" s="34"/>
      <c r="D38"/>
      <c r="E38"/>
      <c r="F38"/>
      <c r="G38"/>
      <c r="H38"/>
      <c r="I38"/>
      <c r="J38" s="51"/>
    </row>
    <row r="39" spans="1:11" x14ac:dyDescent="0.25">
      <c r="A39" s="34"/>
      <c r="B39" s="34"/>
      <c r="C39" s="34"/>
      <c r="D39"/>
      <c r="E39"/>
      <c r="F39"/>
      <c r="G39"/>
      <c r="H39"/>
      <c r="I39"/>
      <c r="J39" s="34"/>
    </row>
    <row r="40" spans="1:11" x14ac:dyDescent="0.25">
      <c r="A40" s="124"/>
      <c r="B40" s="34"/>
      <c r="C40" s="34"/>
      <c r="D40"/>
      <c r="E40"/>
      <c r="F40"/>
      <c r="G40"/>
      <c r="H40"/>
      <c r="I40"/>
      <c r="J40" s="34"/>
    </row>
    <row r="41" spans="1:11" x14ac:dyDescent="0.25">
      <c r="A41" s="124"/>
      <c r="B41" s="34"/>
      <c r="C41" s="34"/>
      <c r="D41"/>
      <c r="E41"/>
      <c r="F41"/>
      <c r="G41"/>
      <c r="H41"/>
      <c r="I41"/>
      <c r="J41" s="34"/>
    </row>
    <row r="42" spans="1:11" x14ac:dyDescent="0.25">
      <c r="A42" s="124"/>
      <c r="B42" s="34"/>
      <c r="C42" s="34"/>
      <c r="D42"/>
      <c r="E42"/>
      <c r="F42"/>
      <c r="G42"/>
      <c r="H42"/>
      <c r="I42"/>
      <c r="J42" s="34"/>
    </row>
    <row r="43" spans="1:11" x14ac:dyDescent="0.25">
      <c r="A43" s="124"/>
      <c r="B43" s="34"/>
      <c r="C43" s="34"/>
      <c r="D43" s="34"/>
      <c r="E43" s="34"/>
      <c r="F43" s="34"/>
      <c r="G43" s="34"/>
      <c r="H43" s="34"/>
      <c r="I43" s="34"/>
      <c r="J43" s="34"/>
    </row>
    <row r="44" spans="1:11" x14ac:dyDescent="0.25">
      <c r="A44" s="34"/>
      <c r="B44" s="34"/>
      <c r="C44" s="34"/>
      <c r="D44" s="34"/>
      <c r="E44" s="34"/>
      <c r="F44" s="34"/>
      <c r="G44" s="34"/>
      <c r="H44" s="34"/>
      <c r="I44" s="34"/>
      <c r="J44" s="34"/>
    </row>
    <row r="45" spans="1:11" x14ac:dyDescent="0.25">
      <c r="A45" s="34"/>
      <c r="B45" s="34"/>
      <c r="C45" s="34"/>
      <c r="D45" s="34"/>
      <c r="E45" s="34"/>
      <c r="F45" s="34"/>
      <c r="G45" s="34"/>
      <c r="H45" s="34"/>
      <c r="I45" s="34"/>
      <c r="J45" s="34"/>
    </row>
    <row r="46" spans="1:11" x14ac:dyDescent="0.25">
      <c r="A46" s="34"/>
      <c r="B46" s="34"/>
      <c r="C46" s="34"/>
      <c r="D46" s="34"/>
      <c r="E46" s="34"/>
      <c r="F46" s="34"/>
      <c r="G46" s="34"/>
      <c r="H46" s="34"/>
      <c r="I46" s="34"/>
      <c r="J46" s="34"/>
    </row>
    <row r="47" spans="1:11" x14ac:dyDescent="0.25">
      <c r="A47" s="34"/>
      <c r="B47" s="34"/>
      <c r="C47" s="34"/>
      <c r="D47" s="34"/>
      <c r="E47" s="34"/>
      <c r="F47" s="34"/>
      <c r="G47" s="34"/>
      <c r="H47" s="34"/>
      <c r="I47" s="34"/>
      <c r="J47" s="34"/>
    </row>
    <row r="48" spans="1:11" x14ac:dyDescent="0.25">
      <c r="A48" s="34"/>
      <c r="B48" s="34"/>
      <c r="C48" s="34"/>
      <c r="D48" s="34"/>
      <c r="E48" s="34"/>
      <c r="F48" s="34"/>
      <c r="G48" s="34"/>
      <c r="H48" s="34"/>
      <c r="I48" s="34"/>
      <c r="J48" s="34"/>
    </row>
    <row r="49" spans="1:10" x14ac:dyDescent="0.25">
      <c r="A49" s="34"/>
      <c r="B49" s="34"/>
      <c r="C49" s="34"/>
      <c r="D49" s="34"/>
      <c r="E49" s="34"/>
      <c r="F49" s="34"/>
      <c r="G49" s="34"/>
      <c r="H49" s="34"/>
      <c r="I49" s="34"/>
      <c r="J49" s="34"/>
    </row>
    <row r="50" spans="1:10" x14ac:dyDescent="0.25">
      <c r="A50" s="34"/>
      <c r="B50" s="34"/>
      <c r="C50" s="34"/>
      <c r="D50" s="34"/>
      <c r="E50" s="34"/>
      <c r="F50" s="34"/>
      <c r="G50" s="34"/>
      <c r="H50" s="34"/>
      <c r="I50" s="34"/>
      <c r="J50" s="34"/>
    </row>
    <row r="51" spans="1:10" x14ac:dyDescent="0.25">
      <c r="A51" s="34"/>
      <c r="B51" s="34"/>
      <c r="C51" s="34"/>
      <c r="D51" s="34"/>
      <c r="E51" s="34"/>
      <c r="F51" s="34"/>
      <c r="G51" s="34"/>
      <c r="H51" s="34"/>
      <c r="I51" s="34"/>
      <c r="J51" s="34"/>
    </row>
    <row r="52" spans="1:10" x14ac:dyDescent="0.25">
      <c r="A52" s="34"/>
      <c r="B52" s="34"/>
      <c r="C52" s="34"/>
      <c r="D52" s="34"/>
      <c r="E52" s="34"/>
      <c r="F52" s="34"/>
      <c r="G52" s="34"/>
      <c r="H52" s="34"/>
      <c r="I52" s="34"/>
      <c r="J52" s="34"/>
    </row>
    <row r="53" spans="1:10" x14ac:dyDescent="0.25">
      <c r="A53" s="34"/>
      <c r="B53" s="34"/>
      <c r="C53" s="34"/>
      <c r="D53" s="34"/>
      <c r="E53" s="34"/>
      <c r="F53" s="34"/>
      <c r="G53" s="34"/>
      <c r="H53" s="34"/>
      <c r="I53" s="34"/>
      <c r="J53" s="34"/>
    </row>
    <row r="54" spans="1:10" x14ac:dyDescent="0.25">
      <c r="A54" s="34"/>
      <c r="B54" s="34"/>
      <c r="C54" s="34"/>
      <c r="D54" s="34"/>
      <c r="E54" s="34"/>
      <c r="F54" s="34"/>
      <c r="G54" s="34"/>
      <c r="H54" s="34"/>
      <c r="I54" s="34"/>
      <c r="J54" s="34"/>
    </row>
    <row r="55" spans="1:10" x14ac:dyDescent="0.25">
      <c r="A55" s="34"/>
      <c r="B55" s="34"/>
      <c r="C55" s="34"/>
      <c r="D55" s="34"/>
      <c r="E55" s="34"/>
      <c r="F55" s="34"/>
      <c r="G55" s="34"/>
      <c r="H55" s="34"/>
      <c r="I55" s="34"/>
      <c r="J55" s="34"/>
    </row>
    <row r="56" spans="1:10" x14ac:dyDescent="0.25">
      <c r="A56" s="34"/>
      <c r="B56" s="34"/>
      <c r="C56" s="34"/>
      <c r="D56" s="34"/>
      <c r="E56" s="34"/>
      <c r="F56" s="34"/>
      <c r="G56" s="34"/>
      <c r="H56" s="34"/>
      <c r="I56" s="34"/>
      <c r="J56" s="34"/>
    </row>
    <row r="57" spans="1:10" x14ac:dyDescent="0.25">
      <c r="A57" s="34"/>
      <c r="B57" s="34"/>
      <c r="C57" s="34"/>
      <c r="D57" s="34"/>
      <c r="E57" s="34"/>
      <c r="F57" s="34"/>
      <c r="G57" s="34"/>
      <c r="H57" s="34"/>
      <c r="I57" s="34"/>
      <c r="J57" s="34"/>
    </row>
    <row r="58" spans="1:10" x14ac:dyDescent="0.25">
      <c r="A58" s="34"/>
      <c r="B58" s="34"/>
      <c r="C58" s="34"/>
      <c r="D58" s="34"/>
      <c r="E58" s="34"/>
      <c r="F58" s="34"/>
      <c r="G58" s="34"/>
      <c r="H58" s="34"/>
      <c r="I58" s="34"/>
      <c r="J58" s="34"/>
    </row>
    <row r="59" spans="1:10" x14ac:dyDescent="0.25">
      <c r="A59" s="34"/>
      <c r="B59" s="34"/>
      <c r="C59" s="34"/>
      <c r="D59" s="34"/>
      <c r="E59" s="34"/>
      <c r="F59" s="34"/>
      <c r="G59" s="34"/>
      <c r="H59" s="34"/>
      <c r="I59" s="34"/>
      <c r="J59" s="34"/>
    </row>
    <row r="60" spans="1:10" x14ac:dyDescent="0.25">
      <c r="A60" s="34"/>
      <c r="B60" s="34"/>
      <c r="C60" s="34"/>
      <c r="D60" s="34"/>
      <c r="E60" s="34"/>
      <c r="F60" s="34"/>
      <c r="G60" s="34"/>
      <c r="H60" s="34"/>
      <c r="I60" s="34"/>
      <c r="J60" s="34"/>
    </row>
  </sheetData>
  <mergeCells count="4">
    <mergeCell ref="A6:C6"/>
    <mergeCell ref="B9:C9"/>
    <mergeCell ref="A36:B36"/>
    <mergeCell ref="A37:B37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 alignWithMargins="0">
    <oddFooter>&amp;L&amp;"Times New Roman,Regular"LMAnot_2_1_pielik_07082019_cenr; 2.1.pielikums Ministru kabineta noteikumu projekta "Ilgstošas sociālās aprūpes un sociālās rehabilitācijas iestāžu sniegto maksas pakalpojumu cenrādis" anotācijai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55F74-B1B3-431E-B023-359F03498600}">
  <sheetPr>
    <pageSetUpPr fitToPage="1"/>
  </sheetPr>
  <dimension ref="A1:L60"/>
  <sheetViews>
    <sheetView view="pageLayout" topLeftCell="A7" zoomScale="70" zoomScaleNormal="75" zoomScalePageLayoutView="70" workbookViewId="0">
      <selection activeCell="B31" sqref="B31"/>
    </sheetView>
  </sheetViews>
  <sheetFormatPr defaultRowHeight="15" x14ac:dyDescent="0.25"/>
  <cols>
    <col min="1" max="1" width="18.7109375" style="37" customWidth="1"/>
    <col min="2" max="2" width="63.28515625" style="37" bestFit="1" customWidth="1"/>
    <col min="3" max="3" width="20.140625" style="37" customWidth="1"/>
    <col min="4" max="4" width="14.140625" style="37" customWidth="1"/>
    <col min="5" max="256" width="9.140625" style="37"/>
    <col min="257" max="257" width="18.7109375" style="37" customWidth="1"/>
    <col min="258" max="258" width="42.28515625" style="37" customWidth="1"/>
    <col min="259" max="259" width="30" style="37" customWidth="1"/>
    <col min="260" max="260" width="14.140625" style="37" customWidth="1"/>
    <col min="261" max="512" width="9.140625" style="37"/>
    <col min="513" max="513" width="18.7109375" style="37" customWidth="1"/>
    <col min="514" max="514" width="42.28515625" style="37" customWidth="1"/>
    <col min="515" max="515" width="30" style="37" customWidth="1"/>
    <col min="516" max="516" width="14.140625" style="37" customWidth="1"/>
    <col min="517" max="768" width="9.140625" style="37"/>
    <col min="769" max="769" width="18.7109375" style="37" customWidth="1"/>
    <col min="770" max="770" width="42.28515625" style="37" customWidth="1"/>
    <col min="771" max="771" width="30" style="37" customWidth="1"/>
    <col min="772" max="772" width="14.140625" style="37" customWidth="1"/>
    <col min="773" max="1024" width="9.140625" style="37"/>
    <col min="1025" max="1025" width="18.7109375" style="37" customWidth="1"/>
    <col min="1026" max="1026" width="42.28515625" style="37" customWidth="1"/>
    <col min="1027" max="1027" width="30" style="37" customWidth="1"/>
    <col min="1028" max="1028" width="14.140625" style="37" customWidth="1"/>
    <col min="1029" max="1280" width="9.140625" style="37"/>
    <col min="1281" max="1281" width="18.7109375" style="37" customWidth="1"/>
    <col min="1282" max="1282" width="42.28515625" style="37" customWidth="1"/>
    <col min="1283" max="1283" width="30" style="37" customWidth="1"/>
    <col min="1284" max="1284" width="14.140625" style="37" customWidth="1"/>
    <col min="1285" max="1536" width="9.140625" style="37"/>
    <col min="1537" max="1537" width="18.7109375" style="37" customWidth="1"/>
    <col min="1538" max="1538" width="42.28515625" style="37" customWidth="1"/>
    <col min="1539" max="1539" width="30" style="37" customWidth="1"/>
    <col min="1540" max="1540" width="14.140625" style="37" customWidth="1"/>
    <col min="1541" max="1792" width="9.140625" style="37"/>
    <col min="1793" max="1793" width="18.7109375" style="37" customWidth="1"/>
    <col min="1794" max="1794" width="42.28515625" style="37" customWidth="1"/>
    <col min="1795" max="1795" width="30" style="37" customWidth="1"/>
    <col min="1796" max="1796" width="14.140625" style="37" customWidth="1"/>
    <col min="1797" max="2048" width="9.140625" style="37"/>
    <col min="2049" max="2049" width="18.7109375" style="37" customWidth="1"/>
    <col min="2050" max="2050" width="42.28515625" style="37" customWidth="1"/>
    <col min="2051" max="2051" width="30" style="37" customWidth="1"/>
    <col min="2052" max="2052" width="14.140625" style="37" customWidth="1"/>
    <col min="2053" max="2304" width="9.140625" style="37"/>
    <col min="2305" max="2305" width="18.7109375" style="37" customWidth="1"/>
    <col min="2306" max="2306" width="42.28515625" style="37" customWidth="1"/>
    <col min="2307" max="2307" width="30" style="37" customWidth="1"/>
    <col min="2308" max="2308" width="14.140625" style="37" customWidth="1"/>
    <col min="2309" max="2560" width="9.140625" style="37"/>
    <col min="2561" max="2561" width="18.7109375" style="37" customWidth="1"/>
    <col min="2562" max="2562" width="42.28515625" style="37" customWidth="1"/>
    <col min="2563" max="2563" width="30" style="37" customWidth="1"/>
    <col min="2564" max="2564" width="14.140625" style="37" customWidth="1"/>
    <col min="2565" max="2816" width="9.140625" style="37"/>
    <col min="2817" max="2817" width="18.7109375" style="37" customWidth="1"/>
    <col min="2818" max="2818" width="42.28515625" style="37" customWidth="1"/>
    <col min="2819" max="2819" width="30" style="37" customWidth="1"/>
    <col min="2820" max="2820" width="14.140625" style="37" customWidth="1"/>
    <col min="2821" max="3072" width="9.140625" style="37"/>
    <col min="3073" max="3073" width="18.7109375" style="37" customWidth="1"/>
    <col min="3074" max="3074" width="42.28515625" style="37" customWidth="1"/>
    <col min="3075" max="3075" width="30" style="37" customWidth="1"/>
    <col min="3076" max="3076" width="14.140625" style="37" customWidth="1"/>
    <col min="3077" max="3328" width="9.140625" style="37"/>
    <col min="3329" max="3329" width="18.7109375" style="37" customWidth="1"/>
    <col min="3330" max="3330" width="42.28515625" style="37" customWidth="1"/>
    <col min="3331" max="3331" width="30" style="37" customWidth="1"/>
    <col min="3332" max="3332" width="14.140625" style="37" customWidth="1"/>
    <col min="3333" max="3584" width="9.140625" style="37"/>
    <col min="3585" max="3585" width="18.7109375" style="37" customWidth="1"/>
    <col min="3586" max="3586" width="42.28515625" style="37" customWidth="1"/>
    <col min="3587" max="3587" width="30" style="37" customWidth="1"/>
    <col min="3588" max="3588" width="14.140625" style="37" customWidth="1"/>
    <col min="3589" max="3840" width="9.140625" style="37"/>
    <col min="3841" max="3841" width="18.7109375" style="37" customWidth="1"/>
    <col min="3842" max="3842" width="42.28515625" style="37" customWidth="1"/>
    <col min="3843" max="3843" width="30" style="37" customWidth="1"/>
    <col min="3844" max="3844" width="14.140625" style="37" customWidth="1"/>
    <col min="3845" max="4096" width="9.140625" style="37"/>
    <col min="4097" max="4097" width="18.7109375" style="37" customWidth="1"/>
    <col min="4098" max="4098" width="42.28515625" style="37" customWidth="1"/>
    <col min="4099" max="4099" width="30" style="37" customWidth="1"/>
    <col min="4100" max="4100" width="14.140625" style="37" customWidth="1"/>
    <col min="4101" max="4352" width="9.140625" style="37"/>
    <col min="4353" max="4353" width="18.7109375" style="37" customWidth="1"/>
    <col min="4354" max="4354" width="42.28515625" style="37" customWidth="1"/>
    <col min="4355" max="4355" width="30" style="37" customWidth="1"/>
    <col min="4356" max="4356" width="14.140625" style="37" customWidth="1"/>
    <col min="4357" max="4608" width="9.140625" style="37"/>
    <col min="4609" max="4609" width="18.7109375" style="37" customWidth="1"/>
    <col min="4610" max="4610" width="42.28515625" style="37" customWidth="1"/>
    <col min="4611" max="4611" width="30" style="37" customWidth="1"/>
    <col min="4612" max="4612" width="14.140625" style="37" customWidth="1"/>
    <col min="4613" max="4864" width="9.140625" style="37"/>
    <col min="4865" max="4865" width="18.7109375" style="37" customWidth="1"/>
    <col min="4866" max="4866" width="42.28515625" style="37" customWidth="1"/>
    <col min="4867" max="4867" width="30" style="37" customWidth="1"/>
    <col min="4868" max="4868" width="14.140625" style="37" customWidth="1"/>
    <col min="4869" max="5120" width="9.140625" style="37"/>
    <col min="5121" max="5121" width="18.7109375" style="37" customWidth="1"/>
    <col min="5122" max="5122" width="42.28515625" style="37" customWidth="1"/>
    <col min="5123" max="5123" width="30" style="37" customWidth="1"/>
    <col min="5124" max="5124" width="14.140625" style="37" customWidth="1"/>
    <col min="5125" max="5376" width="9.140625" style="37"/>
    <col min="5377" max="5377" width="18.7109375" style="37" customWidth="1"/>
    <col min="5378" max="5378" width="42.28515625" style="37" customWidth="1"/>
    <col min="5379" max="5379" width="30" style="37" customWidth="1"/>
    <col min="5380" max="5380" width="14.140625" style="37" customWidth="1"/>
    <col min="5381" max="5632" width="9.140625" style="37"/>
    <col min="5633" max="5633" width="18.7109375" style="37" customWidth="1"/>
    <col min="5634" max="5634" width="42.28515625" style="37" customWidth="1"/>
    <col min="5635" max="5635" width="30" style="37" customWidth="1"/>
    <col min="5636" max="5636" width="14.140625" style="37" customWidth="1"/>
    <col min="5637" max="5888" width="9.140625" style="37"/>
    <col min="5889" max="5889" width="18.7109375" style="37" customWidth="1"/>
    <col min="5890" max="5890" width="42.28515625" style="37" customWidth="1"/>
    <col min="5891" max="5891" width="30" style="37" customWidth="1"/>
    <col min="5892" max="5892" width="14.140625" style="37" customWidth="1"/>
    <col min="5893" max="6144" width="9.140625" style="37"/>
    <col min="6145" max="6145" width="18.7109375" style="37" customWidth="1"/>
    <col min="6146" max="6146" width="42.28515625" style="37" customWidth="1"/>
    <col min="6147" max="6147" width="30" style="37" customWidth="1"/>
    <col min="6148" max="6148" width="14.140625" style="37" customWidth="1"/>
    <col min="6149" max="6400" width="9.140625" style="37"/>
    <col min="6401" max="6401" width="18.7109375" style="37" customWidth="1"/>
    <col min="6402" max="6402" width="42.28515625" style="37" customWidth="1"/>
    <col min="6403" max="6403" width="30" style="37" customWidth="1"/>
    <col min="6404" max="6404" width="14.140625" style="37" customWidth="1"/>
    <col min="6405" max="6656" width="9.140625" style="37"/>
    <col min="6657" max="6657" width="18.7109375" style="37" customWidth="1"/>
    <col min="6658" max="6658" width="42.28515625" style="37" customWidth="1"/>
    <col min="6659" max="6659" width="30" style="37" customWidth="1"/>
    <col min="6660" max="6660" width="14.140625" style="37" customWidth="1"/>
    <col min="6661" max="6912" width="9.140625" style="37"/>
    <col min="6913" max="6913" width="18.7109375" style="37" customWidth="1"/>
    <col min="6914" max="6914" width="42.28515625" style="37" customWidth="1"/>
    <col min="6915" max="6915" width="30" style="37" customWidth="1"/>
    <col min="6916" max="6916" width="14.140625" style="37" customWidth="1"/>
    <col min="6917" max="7168" width="9.140625" style="37"/>
    <col min="7169" max="7169" width="18.7109375" style="37" customWidth="1"/>
    <col min="7170" max="7170" width="42.28515625" style="37" customWidth="1"/>
    <col min="7171" max="7171" width="30" style="37" customWidth="1"/>
    <col min="7172" max="7172" width="14.140625" style="37" customWidth="1"/>
    <col min="7173" max="7424" width="9.140625" style="37"/>
    <col min="7425" max="7425" width="18.7109375" style="37" customWidth="1"/>
    <col min="7426" max="7426" width="42.28515625" style="37" customWidth="1"/>
    <col min="7427" max="7427" width="30" style="37" customWidth="1"/>
    <col min="7428" max="7428" width="14.140625" style="37" customWidth="1"/>
    <col min="7429" max="7680" width="9.140625" style="37"/>
    <col min="7681" max="7681" width="18.7109375" style="37" customWidth="1"/>
    <col min="7682" max="7682" width="42.28515625" style="37" customWidth="1"/>
    <col min="7683" max="7683" width="30" style="37" customWidth="1"/>
    <col min="7684" max="7684" width="14.140625" style="37" customWidth="1"/>
    <col min="7685" max="7936" width="9.140625" style="37"/>
    <col min="7937" max="7937" width="18.7109375" style="37" customWidth="1"/>
    <col min="7938" max="7938" width="42.28515625" style="37" customWidth="1"/>
    <col min="7939" max="7939" width="30" style="37" customWidth="1"/>
    <col min="7940" max="7940" width="14.140625" style="37" customWidth="1"/>
    <col min="7941" max="8192" width="9.140625" style="37"/>
    <col min="8193" max="8193" width="18.7109375" style="37" customWidth="1"/>
    <col min="8194" max="8194" width="42.28515625" style="37" customWidth="1"/>
    <col min="8195" max="8195" width="30" style="37" customWidth="1"/>
    <col min="8196" max="8196" width="14.140625" style="37" customWidth="1"/>
    <col min="8197" max="8448" width="9.140625" style="37"/>
    <col min="8449" max="8449" width="18.7109375" style="37" customWidth="1"/>
    <col min="8450" max="8450" width="42.28515625" style="37" customWidth="1"/>
    <col min="8451" max="8451" width="30" style="37" customWidth="1"/>
    <col min="8452" max="8452" width="14.140625" style="37" customWidth="1"/>
    <col min="8453" max="8704" width="9.140625" style="37"/>
    <col min="8705" max="8705" width="18.7109375" style="37" customWidth="1"/>
    <col min="8706" max="8706" width="42.28515625" style="37" customWidth="1"/>
    <col min="8707" max="8707" width="30" style="37" customWidth="1"/>
    <col min="8708" max="8708" width="14.140625" style="37" customWidth="1"/>
    <col min="8709" max="8960" width="9.140625" style="37"/>
    <col min="8961" max="8961" width="18.7109375" style="37" customWidth="1"/>
    <col min="8962" max="8962" width="42.28515625" style="37" customWidth="1"/>
    <col min="8963" max="8963" width="30" style="37" customWidth="1"/>
    <col min="8964" max="8964" width="14.140625" style="37" customWidth="1"/>
    <col min="8965" max="9216" width="9.140625" style="37"/>
    <col min="9217" max="9217" width="18.7109375" style="37" customWidth="1"/>
    <col min="9218" max="9218" width="42.28515625" style="37" customWidth="1"/>
    <col min="9219" max="9219" width="30" style="37" customWidth="1"/>
    <col min="9220" max="9220" width="14.140625" style="37" customWidth="1"/>
    <col min="9221" max="9472" width="9.140625" style="37"/>
    <col min="9473" max="9473" width="18.7109375" style="37" customWidth="1"/>
    <col min="9474" max="9474" width="42.28515625" style="37" customWidth="1"/>
    <col min="9475" max="9475" width="30" style="37" customWidth="1"/>
    <col min="9476" max="9476" width="14.140625" style="37" customWidth="1"/>
    <col min="9477" max="9728" width="9.140625" style="37"/>
    <col min="9729" max="9729" width="18.7109375" style="37" customWidth="1"/>
    <col min="9730" max="9730" width="42.28515625" style="37" customWidth="1"/>
    <col min="9731" max="9731" width="30" style="37" customWidth="1"/>
    <col min="9732" max="9732" width="14.140625" style="37" customWidth="1"/>
    <col min="9733" max="9984" width="9.140625" style="37"/>
    <col min="9985" max="9985" width="18.7109375" style="37" customWidth="1"/>
    <col min="9986" max="9986" width="42.28515625" style="37" customWidth="1"/>
    <col min="9987" max="9987" width="30" style="37" customWidth="1"/>
    <col min="9988" max="9988" width="14.140625" style="37" customWidth="1"/>
    <col min="9989" max="10240" width="9.140625" style="37"/>
    <col min="10241" max="10241" width="18.7109375" style="37" customWidth="1"/>
    <col min="10242" max="10242" width="42.28515625" style="37" customWidth="1"/>
    <col min="10243" max="10243" width="30" style="37" customWidth="1"/>
    <col min="10244" max="10244" width="14.140625" style="37" customWidth="1"/>
    <col min="10245" max="10496" width="9.140625" style="37"/>
    <col min="10497" max="10497" width="18.7109375" style="37" customWidth="1"/>
    <col min="10498" max="10498" width="42.28515625" style="37" customWidth="1"/>
    <col min="10499" max="10499" width="30" style="37" customWidth="1"/>
    <col min="10500" max="10500" width="14.140625" style="37" customWidth="1"/>
    <col min="10501" max="10752" width="9.140625" style="37"/>
    <col min="10753" max="10753" width="18.7109375" style="37" customWidth="1"/>
    <col min="10754" max="10754" width="42.28515625" style="37" customWidth="1"/>
    <col min="10755" max="10755" width="30" style="37" customWidth="1"/>
    <col min="10756" max="10756" width="14.140625" style="37" customWidth="1"/>
    <col min="10757" max="11008" width="9.140625" style="37"/>
    <col min="11009" max="11009" width="18.7109375" style="37" customWidth="1"/>
    <col min="11010" max="11010" width="42.28515625" style="37" customWidth="1"/>
    <col min="11011" max="11011" width="30" style="37" customWidth="1"/>
    <col min="11012" max="11012" width="14.140625" style="37" customWidth="1"/>
    <col min="11013" max="11264" width="9.140625" style="37"/>
    <col min="11265" max="11265" width="18.7109375" style="37" customWidth="1"/>
    <col min="11266" max="11266" width="42.28515625" style="37" customWidth="1"/>
    <col min="11267" max="11267" width="30" style="37" customWidth="1"/>
    <col min="11268" max="11268" width="14.140625" style="37" customWidth="1"/>
    <col min="11269" max="11520" width="9.140625" style="37"/>
    <col min="11521" max="11521" width="18.7109375" style="37" customWidth="1"/>
    <col min="11522" max="11522" width="42.28515625" style="37" customWidth="1"/>
    <col min="11523" max="11523" width="30" style="37" customWidth="1"/>
    <col min="11524" max="11524" width="14.140625" style="37" customWidth="1"/>
    <col min="11525" max="11776" width="9.140625" style="37"/>
    <col min="11777" max="11777" width="18.7109375" style="37" customWidth="1"/>
    <col min="11778" max="11778" width="42.28515625" style="37" customWidth="1"/>
    <col min="11779" max="11779" width="30" style="37" customWidth="1"/>
    <col min="11780" max="11780" width="14.140625" style="37" customWidth="1"/>
    <col min="11781" max="12032" width="9.140625" style="37"/>
    <col min="12033" max="12033" width="18.7109375" style="37" customWidth="1"/>
    <col min="12034" max="12034" width="42.28515625" style="37" customWidth="1"/>
    <col min="12035" max="12035" width="30" style="37" customWidth="1"/>
    <col min="12036" max="12036" width="14.140625" style="37" customWidth="1"/>
    <col min="12037" max="12288" width="9.140625" style="37"/>
    <col min="12289" max="12289" width="18.7109375" style="37" customWidth="1"/>
    <col min="12290" max="12290" width="42.28515625" style="37" customWidth="1"/>
    <col min="12291" max="12291" width="30" style="37" customWidth="1"/>
    <col min="12292" max="12292" width="14.140625" style="37" customWidth="1"/>
    <col min="12293" max="12544" width="9.140625" style="37"/>
    <col min="12545" max="12545" width="18.7109375" style="37" customWidth="1"/>
    <col min="12546" max="12546" width="42.28515625" style="37" customWidth="1"/>
    <col min="12547" max="12547" width="30" style="37" customWidth="1"/>
    <col min="12548" max="12548" width="14.140625" style="37" customWidth="1"/>
    <col min="12549" max="12800" width="9.140625" style="37"/>
    <col min="12801" max="12801" width="18.7109375" style="37" customWidth="1"/>
    <col min="12802" max="12802" width="42.28515625" style="37" customWidth="1"/>
    <col min="12803" max="12803" width="30" style="37" customWidth="1"/>
    <col min="12804" max="12804" width="14.140625" style="37" customWidth="1"/>
    <col min="12805" max="13056" width="9.140625" style="37"/>
    <col min="13057" max="13057" width="18.7109375" style="37" customWidth="1"/>
    <col min="13058" max="13058" width="42.28515625" style="37" customWidth="1"/>
    <col min="13059" max="13059" width="30" style="37" customWidth="1"/>
    <col min="13060" max="13060" width="14.140625" style="37" customWidth="1"/>
    <col min="13061" max="13312" width="9.140625" style="37"/>
    <col min="13313" max="13313" width="18.7109375" style="37" customWidth="1"/>
    <col min="13314" max="13314" width="42.28515625" style="37" customWidth="1"/>
    <col min="13315" max="13315" width="30" style="37" customWidth="1"/>
    <col min="13316" max="13316" width="14.140625" style="37" customWidth="1"/>
    <col min="13317" max="13568" width="9.140625" style="37"/>
    <col min="13569" max="13569" width="18.7109375" style="37" customWidth="1"/>
    <col min="13570" max="13570" width="42.28515625" style="37" customWidth="1"/>
    <col min="13571" max="13571" width="30" style="37" customWidth="1"/>
    <col min="13572" max="13572" width="14.140625" style="37" customWidth="1"/>
    <col min="13573" max="13824" width="9.140625" style="37"/>
    <col min="13825" max="13825" width="18.7109375" style="37" customWidth="1"/>
    <col min="13826" max="13826" width="42.28515625" style="37" customWidth="1"/>
    <col min="13827" max="13827" width="30" style="37" customWidth="1"/>
    <col min="13828" max="13828" width="14.140625" style="37" customWidth="1"/>
    <col min="13829" max="14080" width="9.140625" style="37"/>
    <col min="14081" max="14081" width="18.7109375" style="37" customWidth="1"/>
    <col min="14082" max="14082" width="42.28515625" style="37" customWidth="1"/>
    <col min="14083" max="14083" width="30" style="37" customWidth="1"/>
    <col min="14084" max="14084" width="14.140625" style="37" customWidth="1"/>
    <col min="14085" max="14336" width="9.140625" style="37"/>
    <col min="14337" max="14337" width="18.7109375" style="37" customWidth="1"/>
    <col min="14338" max="14338" width="42.28515625" style="37" customWidth="1"/>
    <col min="14339" max="14339" width="30" style="37" customWidth="1"/>
    <col min="14340" max="14340" width="14.140625" style="37" customWidth="1"/>
    <col min="14341" max="14592" width="9.140625" style="37"/>
    <col min="14593" max="14593" width="18.7109375" style="37" customWidth="1"/>
    <col min="14594" max="14594" width="42.28515625" style="37" customWidth="1"/>
    <col min="14595" max="14595" width="30" style="37" customWidth="1"/>
    <col min="14596" max="14596" width="14.140625" style="37" customWidth="1"/>
    <col min="14597" max="14848" width="9.140625" style="37"/>
    <col min="14849" max="14849" width="18.7109375" style="37" customWidth="1"/>
    <col min="14850" max="14850" width="42.28515625" style="37" customWidth="1"/>
    <col min="14851" max="14851" width="30" style="37" customWidth="1"/>
    <col min="14852" max="14852" width="14.140625" style="37" customWidth="1"/>
    <col min="14853" max="15104" width="9.140625" style="37"/>
    <col min="15105" max="15105" width="18.7109375" style="37" customWidth="1"/>
    <col min="15106" max="15106" width="42.28515625" style="37" customWidth="1"/>
    <col min="15107" max="15107" width="30" style="37" customWidth="1"/>
    <col min="15108" max="15108" width="14.140625" style="37" customWidth="1"/>
    <col min="15109" max="15360" width="9.140625" style="37"/>
    <col min="15361" max="15361" width="18.7109375" style="37" customWidth="1"/>
    <col min="15362" max="15362" width="42.28515625" style="37" customWidth="1"/>
    <col min="15363" max="15363" width="30" style="37" customWidth="1"/>
    <col min="15364" max="15364" width="14.140625" style="37" customWidth="1"/>
    <col min="15365" max="15616" width="9.140625" style="37"/>
    <col min="15617" max="15617" width="18.7109375" style="37" customWidth="1"/>
    <col min="15618" max="15618" width="42.28515625" style="37" customWidth="1"/>
    <col min="15619" max="15619" width="30" style="37" customWidth="1"/>
    <col min="15620" max="15620" width="14.140625" style="37" customWidth="1"/>
    <col min="15621" max="15872" width="9.140625" style="37"/>
    <col min="15873" max="15873" width="18.7109375" style="37" customWidth="1"/>
    <col min="15874" max="15874" width="42.28515625" style="37" customWidth="1"/>
    <col min="15875" max="15875" width="30" style="37" customWidth="1"/>
    <col min="15876" max="15876" width="14.140625" style="37" customWidth="1"/>
    <col min="15877" max="16128" width="9.140625" style="37"/>
    <col min="16129" max="16129" width="18.7109375" style="37" customWidth="1"/>
    <col min="16130" max="16130" width="42.28515625" style="37" customWidth="1"/>
    <col min="16131" max="16131" width="30" style="37" customWidth="1"/>
    <col min="16132" max="16132" width="14.140625" style="37" customWidth="1"/>
    <col min="16133" max="16384" width="9.140625" style="37"/>
  </cols>
  <sheetData>
    <row r="1" spans="1:12" ht="14.25" customHeight="1" x14ac:dyDescent="0.25">
      <c r="C1" s="5" t="s">
        <v>1</v>
      </c>
    </row>
    <row r="2" spans="1:12" ht="15.75" x14ac:dyDescent="0.25">
      <c r="C2" s="13" t="s">
        <v>2</v>
      </c>
    </row>
    <row r="3" spans="1:12" ht="15.75" customHeight="1" x14ac:dyDescent="0.25">
      <c r="C3" s="7" t="s">
        <v>3</v>
      </c>
    </row>
    <row r="4" spans="1:12" ht="15.75" customHeight="1" x14ac:dyDescent="0.25">
      <c r="C4" s="48"/>
    </row>
    <row r="5" spans="1:12" ht="15.75" customHeight="1" x14ac:dyDescent="0.25">
      <c r="C5" s="40" t="s">
        <v>51</v>
      </c>
    </row>
    <row r="6" spans="1:12" ht="17.25" customHeight="1" x14ac:dyDescent="0.25">
      <c r="A6" s="134" t="s">
        <v>5</v>
      </c>
      <c r="B6" s="134"/>
      <c r="C6" s="134"/>
      <c r="D6" s="34"/>
      <c r="E6" s="34"/>
      <c r="F6" s="34"/>
      <c r="G6" s="34"/>
      <c r="H6" s="34"/>
      <c r="I6" s="34"/>
      <c r="J6" s="34"/>
    </row>
    <row r="7" spans="1:12" ht="19.5" customHeight="1" x14ac:dyDescent="0.25">
      <c r="A7" s="11"/>
      <c r="B7" s="11"/>
      <c r="C7" s="11"/>
      <c r="D7" s="34"/>
      <c r="E7" s="34"/>
      <c r="F7" s="34"/>
      <c r="G7" s="34"/>
      <c r="H7" s="34"/>
      <c r="I7" s="34"/>
      <c r="J7" s="34"/>
    </row>
    <row r="8" spans="1:12" ht="13.5" customHeight="1" x14ac:dyDescent="0.25">
      <c r="A8" s="101" t="s">
        <v>6</v>
      </c>
      <c r="B8" s="36" t="s">
        <v>7</v>
      </c>
      <c r="D8" s="34"/>
      <c r="E8" s="34"/>
      <c r="F8" s="34"/>
      <c r="G8" s="34"/>
      <c r="H8" s="34"/>
      <c r="I8" s="34"/>
      <c r="J8" s="34"/>
    </row>
    <row r="9" spans="1:12" ht="29.25" customHeight="1" x14ac:dyDescent="0.25">
      <c r="A9" s="101" t="s">
        <v>8</v>
      </c>
      <c r="B9" s="131" t="s">
        <v>77</v>
      </c>
      <c r="C9" s="131"/>
      <c r="D9" s="34"/>
      <c r="E9" s="34"/>
      <c r="F9" s="34"/>
      <c r="G9" s="34"/>
      <c r="H9" s="34"/>
      <c r="I9" s="2"/>
      <c r="J9" s="2"/>
      <c r="K9" s="2"/>
      <c r="L9" s="2"/>
    </row>
    <row r="10" spans="1:12" ht="15" customHeight="1" x14ac:dyDescent="0.25">
      <c r="A10" s="101" t="s">
        <v>10</v>
      </c>
      <c r="B10" s="36" t="s">
        <v>11</v>
      </c>
      <c r="D10"/>
      <c r="E10"/>
      <c r="F10"/>
      <c r="G10"/>
      <c r="H10"/>
      <c r="I10"/>
      <c r="J10"/>
      <c r="K10" s="2"/>
      <c r="L10" s="2"/>
    </row>
    <row r="11" spans="1:12" ht="15.75" customHeight="1" x14ac:dyDescent="0.25">
      <c r="A11" s="11"/>
      <c r="B11" s="11"/>
      <c r="C11" s="11"/>
      <c r="D11"/>
      <c r="E11"/>
      <c r="F11"/>
      <c r="G11"/>
      <c r="H11"/>
      <c r="I11"/>
      <c r="J11"/>
      <c r="K11" s="2"/>
      <c r="L11" s="2"/>
    </row>
    <row r="12" spans="1:12" ht="75" x14ac:dyDescent="0.25">
      <c r="A12" s="102" t="s">
        <v>12</v>
      </c>
      <c r="B12" s="102" t="s">
        <v>13</v>
      </c>
      <c r="C12" s="102" t="s">
        <v>14</v>
      </c>
      <c r="D12"/>
      <c r="E12"/>
      <c r="F12"/>
      <c r="G12"/>
      <c r="H12"/>
      <c r="I12"/>
      <c r="J12"/>
      <c r="K12" s="2"/>
      <c r="L12" s="2"/>
    </row>
    <row r="13" spans="1:12" ht="12.6" customHeight="1" x14ac:dyDescent="0.25">
      <c r="A13" s="79">
        <v>1</v>
      </c>
      <c r="B13" s="79">
        <v>2</v>
      </c>
      <c r="C13" s="79">
        <v>3</v>
      </c>
      <c r="D13"/>
      <c r="E13"/>
      <c r="F13"/>
      <c r="G13"/>
      <c r="H13"/>
      <c r="I13"/>
      <c r="J13"/>
      <c r="K13" s="2"/>
      <c r="L13" s="2"/>
    </row>
    <row r="14" spans="1:12" ht="14.45" customHeight="1" x14ac:dyDescent="0.25">
      <c r="A14" s="65"/>
      <c r="B14" s="79" t="s">
        <v>15</v>
      </c>
      <c r="C14" s="79" t="s">
        <v>16</v>
      </c>
      <c r="D14"/>
      <c r="E14"/>
      <c r="F14"/>
      <c r="G14"/>
      <c r="H14"/>
      <c r="I14"/>
      <c r="J14"/>
      <c r="K14" s="2"/>
      <c r="L14" s="2"/>
    </row>
    <row r="15" spans="1:12" ht="16.5" customHeight="1" x14ac:dyDescent="0.25">
      <c r="A15" s="79">
        <v>1100</v>
      </c>
      <c r="B15" s="65" t="s">
        <v>17</v>
      </c>
      <c r="C15" s="21">
        <v>199.19</v>
      </c>
      <c r="D15" s="113"/>
      <c r="E15"/>
      <c r="F15"/>
      <c r="G15"/>
      <c r="H15"/>
      <c r="I15"/>
      <c r="J15"/>
      <c r="K15" s="2"/>
      <c r="L15" s="2"/>
    </row>
    <row r="16" spans="1:12" ht="31.5" x14ac:dyDescent="0.25">
      <c r="A16" s="79">
        <v>1200</v>
      </c>
      <c r="B16" s="66" t="s">
        <v>18</v>
      </c>
      <c r="C16" s="21">
        <v>47.98</v>
      </c>
      <c r="D16" s="113"/>
      <c r="E16"/>
      <c r="F16"/>
      <c r="G16"/>
      <c r="H16"/>
      <c r="I16"/>
      <c r="J16"/>
      <c r="K16" s="2"/>
      <c r="L16" s="2"/>
    </row>
    <row r="17" spans="1:12" ht="15.75" x14ac:dyDescent="0.25">
      <c r="A17" s="79"/>
      <c r="B17" s="24" t="s">
        <v>23</v>
      </c>
      <c r="C17" s="23">
        <f>SUM(C15:C16)</f>
        <v>247.17</v>
      </c>
      <c r="D17" s="113"/>
      <c r="E17"/>
      <c r="F17"/>
      <c r="G17"/>
      <c r="H17"/>
      <c r="I17"/>
      <c r="J17"/>
      <c r="K17" s="2"/>
      <c r="L17" s="2"/>
    </row>
    <row r="18" spans="1:12" ht="15.75" x14ac:dyDescent="0.25">
      <c r="A18" s="79"/>
      <c r="B18" s="24" t="s">
        <v>24</v>
      </c>
      <c r="C18" s="24" t="s">
        <v>16</v>
      </c>
      <c r="D18" s="113"/>
      <c r="E18"/>
      <c r="F18"/>
      <c r="G18"/>
      <c r="H18"/>
      <c r="I18"/>
      <c r="J18"/>
      <c r="K18" s="2"/>
      <c r="L18" s="2"/>
    </row>
    <row r="19" spans="1:12" ht="15.75" x14ac:dyDescent="0.25">
      <c r="A19" s="79">
        <v>1100</v>
      </c>
      <c r="B19" s="65" t="s">
        <v>17</v>
      </c>
      <c r="C19" s="21">
        <v>12.1</v>
      </c>
      <c r="D19" s="113"/>
      <c r="E19"/>
      <c r="F19"/>
      <c r="G19"/>
      <c r="H19"/>
      <c r="I19"/>
      <c r="J19"/>
      <c r="K19" s="2"/>
      <c r="L19" s="2"/>
    </row>
    <row r="20" spans="1:12" ht="31.5" x14ac:dyDescent="0.25">
      <c r="A20" s="79">
        <v>1200</v>
      </c>
      <c r="B20" s="66" t="s">
        <v>18</v>
      </c>
      <c r="C20" s="21">
        <v>2.92</v>
      </c>
      <c r="D20"/>
      <c r="E20"/>
      <c r="F20"/>
      <c r="G20"/>
      <c r="H20"/>
      <c r="I20"/>
      <c r="J20"/>
      <c r="K20" s="2"/>
      <c r="L20" s="2"/>
    </row>
    <row r="21" spans="1:12" ht="15.75" x14ac:dyDescent="0.25">
      <c r="A21" s="79">
        <v>2210</v>
      </c>
      <c r="B21" s="65" t="s">
        <v>25</v>
      </c>
      <c r="C21" s="21">
        <v>0.82</v>
      </c>
      <c r="D21"/>
      <c r="E21"/>
      <c r="F21"/>
      <c r="G21"/>
      <c r="H21"/>
      <c r="I21"/>
      <c r="J21"/>
      <c r="K21" s="2"/>
      <c r="L21" s="2"/>
    </row>
    <row r="22" spans="1:12" ht="15.75" x14ac:dyDescent="0.25">
      <c r="A22" s="79">
        <v>2220</v>
      </c>
      <c r="B22" s="65" t="s">
        <v>56</v>
      </c>
      <c r="C22" s="21">
        <v>30.35</v>
      </c>
      <c r="D22"/>
      <c r="E22"/>
      <c r="F22"/>
      <c r="G22"/>
      <c r="H22"/>
      <c r="I22"/>
      <c r="J22"/>
      <c r="K22" s="2"/>
      <c r="L22" s="2"/>
    </row>
    <row r="23" spans="1:12" ht="15.75" x14ac:dyDescent="0.25">
      <c r="A23" s="79">
        <v>2240</v>
      </c>
      <c r="B23" s="65" t="s">
        <v>72</v>
      </c>
      <c r="C23" s="21">
        <v>25.01</v>
      </c>
      <c r="D23"/>
      <c r="E23"/>
      <c r="F23"/>
      <c r="G23"/>
      <c r="H23"/>
      <c r="I23"/>
      <c r="J23"/>
      <c r="K23" s="2"/>
      <c r="L23" s="2"/>
    </row>
    <row r="24" spans="1:12" ht="15.75" x14ac:dyDescent="0.25">
      <c r="A24" s="79">
        <v>2243</v>
      </c>
      <c r="B24" s="83" t="s">
        <v>58</v>
      </c>
      <c r="C24" s="21">
        <v>9.1</v>
      </c>
      <c r="D24"/>
      <c r="E24"/>
      <c r="F24"/>
      <c r="G24"/>
      <c r="H24"/>
      <c r="I24"/>
      <c r="J24"/>
      <c r="K24" s="2"/>
      <c r="L24" s="2"/>
    </row>
    <row r="25" spans="1:12" ht="15.75" x14ac:dyDescent="0.25">
      <c r="A25" s="79">
        <v>2244</v>
      </c>
      <c r="B25" s="65" t="s">
        <v>59</v>
      </c>
      <c r="C25" s="21">
        <v>3.5</v>
      </c>
      <c r="D25"/>
      <c r="E25"/>
      <c r="F25"/>
      <c r="G25"/>
      <c r="H25"/>
      <c r="I25"/>
      <c r="J25"/>
      <c r="K25" s="2"/>
      <c r="L25" s="2"/>
    </row>
    <row r="26" spans="1:12" ht="15.75" x14ac:dyDescent="0.25">
      <c r="A26" s="79">
        <v>2249</v>
      </c>
      <c r="B26" s="66" t="s">
        <v>60</v>
      </c>
      <c r="C26" s="21">
        <v>1.18</v>
      </c>
      <c r="D26"/>
      <c r="E26"/>
      <c r="F26"/>
      <c r="G26"/>
      <c r="H26"/>
      <c r="I26"/>
      <c r="J26"/>
      <c r="K26" s="2"/>
      <c r="L26" s="2"/>
    </row>
    <row r="27" spans="1:12" ht="15.75" x14ac:dyDescent="0.25">
      <c r="A27" s="79">
        <v>2311</v>
      </c>
      <c r="B27" s="65" t="s">
        <v>27</v>
      </c>
      <c r="C27" s="21">
        <f>2.75+0.02</f>
        <v>2.77</v>
      </c>
      <c r="D27"/>
      <c r="E27"/>
      <c r="F27"/>
      <c r="G27"/>
      <c r="H27"/>
      <c r="I27"/>
      <c r="J27"/>
      <c r="K27" s="2"/>
      <c r="L27" s="2"/>
    </row>
    <row r="28" spans="1:12" ht="15.75" x14ac:dyDescent="0.25">
      <c r="A28" s="79">
        <v>2322</v>
      </c>
      <c r="B28" s="65" t="s">
        <v>29</v>
      </c>
      <c r="C28" s="21">
        <v>7.23</v>
      </c>
      <c r="D28"/>
      <c r="E28"/>
      <c r="F28"/>
      <c r="G28"/>
      <c r="H28"/>
      <c r="I28"/>
      <c r="J28"/>
      <c r="K28" s="2"/>
      <c r="L28" s="2"/>
    </row>
    <row r="29" spans="1:12" ht="15.75" x14ac:dyDescent="0.25">
      <c r="A29" s="79">
        <v>2341</v>
      </c>
      <c r="B29" s="65" t="s">
        <v>73</v>
      </c>
      <c r="C29" s="21">
        <v>8.5399999999999991</v>
      </c>
      <c r="D29"/>
      <c r="E29"/>
      <c r="F29"/>
      <c r="G29"/>
      <c r="H29"/>
      <c r="I29"/>
      <c r="J29"/>
      <c r="K29" s="2"/>
      <c r="L29" s="2"/>
    </row>
    <row r="30" spans="1:12" ht="15.75" x14ac:dyDescent="0.25">
      <c r="A30" s="79">
        <v>2350</v>
      </c>
      <c r="B30" s="65" t="s">
        <v>31</v>
      </c>
      <c r="C30" s="21">
        <v>7</v>
      </c>
      <c r="D30"/>
      <c r="E30"/>
      <c r="F30"/>
      <c r="G30"/>
      <c r="H30"/>
      <c r="I30"/>
      <c r="J30"/>
      <c r="K30" s="2"/>
      <c r="L30" s="2"/>
    </row>
    <row r="31" spans="1:12" ht="15.75" x14ac:dyDescent="0.25">
      <c r="A31" s="79">
        <v>2312</v>
      </c>
      <c r="B31" s="65" t="s">
        <v>74</v>
      </c>
      <c r="C31" s="21">
        <v>1.31</v>
      </c>
      <c r="D31"/>
      <c r="E31"/>
      <c r="F31"/>
      <c r="G31"/>
      <c r="H31"/>
      <c r="I31"/>
      <c r="J31"/>
      <c r="K31" s="2"/>
      <c r="L31" s="2"/>
    </row>
    <row r="32" spans="1:12" ht="15.75" x14ac:dyDescent="0.25">
      <c r="A32" s="79">
        <v>5200</v>
      </c>
      <c r="B32" s="65" t="s">
        <v>32</v>
      </c>
      <c r="C32" s="21">
        <v>3.2</v>
      </c>
      <c r="D32"/>
      <c r="E32"/>
      <c r="F32"/>
      <c r="G32"/>
      <c r="H32"/>
      <c r="I32"/>
      <c r="J32"/>
      <c r="K32" s="2"/>
      <c r="L32" s="2"/>
    </row>
    <row r="33" spans="1:12" ht="15.75" x14ac:dyDescent="0.25">
      <c r="A33" s="79"/>
      <c r="B33" s="24" t="s">
        <v>33</v>
      </c>
      <c r="C33" s="23">
        <f>SUM(C19:C32)</f>
        <v>115.03000000000002</v>
      </c>
      <c r="D33"/>
      <c r="E33"/>
      <c r="F33"/>
      <c r="G33"/>
      <c r="H33"/>
      <c r="I33"/>
      <c r="J33"/>
      <c r="K33" s="2"/>
      <c r="L33" s="2"/>
    </row>
    <row r="34" spans="1:12" ht="15.75" x14ac:dyDescent="0.25">
      <c r="A34" s="65"/>
      <c r="B34" s="24" t="s">
        <v>34</v>
      </c>
      <c r="C34" s="23">
        <f>C33+C17</f>
        <v>362.2</v>
      </c>
      <c r="D34"/>
      <c r="E34"/>
      <c r="F34"/>
      <c r="G34"/>
      <c r="H34"/>
      <c r="I34"/>
      <c r="J34"/>
      <c r="K34" s="2"/>
      <c r="L34" s="2"/>
    </row>
    <row r="35" spans="1:12" ht="15.75" x14ac:dyDescent="0.25">
      <c r="A35" s="62"/>
      <c r="B35" s="74"/>
      <c r="C35" s="73"/>
      <c r="D35"/>
      <c r="E35"/>
      <c r="F35"/>
      <c r="G35"/>
      <c r="H35"/>
      <c r="I35"/>
      <c r="J35"/>
      <c r="K35" s="2"/>
      <c r="L35" s="2"/>
    </row>
    <row r="36" spans="1:12" ht="15.75" customHeight="1" x14ac:dyDescent="0.25">
      <c r="A36" s="132" t="s">
        <v>35</v>
      </c>
      <c r="B36" s="132"/>
      <c r="C36" s="79">
        <v>20</v>
      </c>
      <c r="D36"/>
      <c r="E36"/>
      <c r="F36"/>
      <c r="G36"/>
      <c r="H36"/>
      <c r="I36"/>
      <c r="J36"/>
      <c r="K36" s="2"/>
      <c r="L36" s="2"/>
    </row>
    <row r="37" spans="1:12" ht="38.25" customHeight="1" x14ac:dyDescent="0.25">
      <c r="A37" s="132" t="s">
        <v>36</v>
      </c>
      <c r="B37" s="132"/>
      <c r="C37" s="77">
        <f>C34/C36</f>
        <v>18.11</v>
      </c>
      <c r="D37"/>
      <c r="E37"/>
      <c r="F37"/>
      <c r="G37"/>
      <c r="H37"/>
      <c r="I37"/>
      <c r="J37"/>
      <c r="K37" s="2"/>
      <c r="L37" s="2"/>
    </row>
    <row r="38" spans="1:12" x14ac:dyDescent="0.25">
      <c r="A38" s="34"/>
      <c r="B38" s="34"/>
      <c r="C38" s="34"/>
      <c r="D38"/>
      <c r="E38"/>
      <c r="F38"/>
      <c r="G38"/>
      <c r="H38"/>
      <c r="I38"/>
      <c r="J38"/>
      <c r="K38" s="2"/>
      <c r="L38" s="2"/>
    </row>
    <row r="39" spans="1:12" x14ac:dyDescent="0.25">
      <c r="A39" s="124"/>
      <c r="B39" s="34"/>
      <c r="C39" s="34"/>
      <c r="D39"/>
      <c r="E39"/>
      <c r="F39"/>
      <c r="G39"/>
      <c r="H39"/>
      <c r="I39"/>
      <c r="J39"/>
      <c r="K39" s="2"/>
      <c r="L39" s="2"/>
    </row>
    <row r="40" spans="1:12" x14ac:dyDescent="0.25">
      <c r="A40" s="124"/>
      <c r="B40" s="34"/>
      <c r="C40" s="34"/>
      <c r="D40"/>
      <c r="E40"/>
      <c r="F40"/>
      <c r="G40"/>
      <c r="H40"/>
      <c r="I40"/>
      <c r="J40"/>
      <c r="K40" s="2"/>
      <c r="L40" s="2"/>
    </row>
    <row r="41" spans="1:12" x14ac:dyDescent="0.25">
      <c r="A41" s="124"/>
      <c r="B41" s="34"/>
      <c r="C41" s="34"/>
      <c r="D41"/>
      <c r="E41"/>
      <c r="F41"/>
      <c r="G41"/>
      <c r="H41"/>
      <c r="I41"/>
      <c r="J41"/>
      <c r="K41" s="2"/>
      <c r="L41" s="2"/>
    </row>
    <row r="42" spans="1:12" x14ac:dyDescent="0.25">
      <c r="A42" s="124"/>
      <c r="B42" s="34"/>
      <c r="C42" s="34"/>
      <c r="D42" s="34"/>
      <c r="E42" s="34"/>
      <c r="F42" s="34"/>
      <c r="G42" s="34"/>
      <c r="H42" s="34"/>
      <c r="I42" s="2"/>
      <c r="J42" s="2"/>
      <c r="K42" s="2"/>
      <c r="L42" s="2"/>
    </row>
    <row r="43" spans="1:12" x14ac:dyDescent="0.25">
      <c r="A43" s="34"/>
      <c r="B43" s="34"/>
      <c r="C43" s="34"/>
      <c r="D43" s="34"/>
      <c r="E43" s="34"/>
      <c r="F43" s="34"/>
      <c r="G43" s="34"/>
      <c r="H43" s="34"/>
      <c r="I43" s="2"/>
      <c r="J43" s="2"/>
      <c r="K43" s="2"/>
      <c r="L43" s="2"/>
    </row>
    <row r="44" spans="1:12" x14ac:dyDescent="0.25">
      <c r="A44" s="34"/>
      <c r="B44" s="34"/>
      <c r="C44" s="34"/>
      <c r="D44" s="34"/>
      <c r="E44" s="34"/>
      <c r="F44" s="34"/>
      <c r="G44" s="34"/>
      <c r="H44" s="34"/>
      <c r="I44" s="2"/>
      <c r="J44" s="2"/>
      <c r="K44" s="2"/>
      <c r="L44" s="2"/>
    </row>
    <row r="45" spans="1:12" x14ac:dyDescent="0.25">
      <c r="A45" s="34"/>
      <c r="B45" s="34"/>
      <c r="C45" s="34"/>
      <c r="D45" s="34"/>
      <c r="E45" s="34"/>
      <c r="F45" s="34"/>
      <c r="G45" s="34"/>
      <c r="H45" s="34"/>
      <c r="I45" s="34"/>
      <c r="J45" s="34"/>
    </row>
    <row r="46" spans="1:12" x14ac:dyDescent="0.25">
      <c r="A46" s="34"/>
      <c r="B46" s="34"/>
      <c r="C46" s="34"/>
      <c r="D46" s="34"/>
      <c r="E46" s="34"/>
      <c r="F46" s="34"/>
      <c r="G46" s="34"/>
      <c r="H46" s="34"/>
      <c r="I46" s="34"/>
      <c r="J46" s="34"/>
    </row>
    <row r="47" spans="1:12" x14ac:dyDescent="0.25">
      <c r="A47" s="34"/>
      <c r="B47" s="34"/>
      <c r="C47" s="34"/>
      <c r="D47" s="34"/>
      <c r="E47" s="34"/>
      <c r="F47" s="34"/>
      <c r="G47" s="34"/>
      <c r="H47" s="34"/>
      <c r="I47" s="34"/>
      <c r="J47" s="34"/>
    </row>
    <row r="48" spans="1:12" x14ac:dyDescent="0.25">
      <c r="A48" s="34"/>
      <c r="B48" s="34"/>
      <c r="C48" s="34"/>
      <c r="D48" s="34"/>
      <c r="E48" s="34"/>
      <c r="F48" s="34"/>
      <c r="G48" s="34"/>
      <c r="H48" s="34"/>
      <c r="I48" s="34"/>
      <c r="J48" s="34"/>
    </row>
    <row r="49" spans="1:10" x14ac:dyDescent="0.25">
      <c r="A49" s="34"/>
      <c r="B49" s="34"/>
      <c r="C49" s="34"/>
      <c r="D49" s="34"/>
      <c r="E49" s="34"/>
      <c r="F49" s="34"/>
      <c r="G49" s="34"/>
      <c r="H49" s="34"/>
      <c r="I49" s="34"/>
      <c r="J49" s="34"/>
    </row>
    <row r="50" spans="1:10" x14ac:dyDescent="0.25">
      <c r="A50" s="34"/>
      <c r="B50" s="34"/>
      <c r="C50" s="34"/>
      <c r="D50" s="34"/>
      <c r="E50" s="34"/>
      <c r="F50" s="34"/>
      <c r="G50" s="34"/>
      <c r="H50" s="34"/>
      <c r="I50" s="34"/>
      <c r="J50" s="34"/>
    </row>
    <row r="51" spans="1:10" x14ac:dyDescent="0.25">
      <c r="A51" s="34"/>
      <c r="B51" s="34"/>
      <c r="C51" s="34"/>
      <c r="D51" s="34"/>
      <c r="E51" s="34"/>
      <c r="F51" s="34"/>
      <c r="G51" s="34"/>
      <c r="H51" s="34"/>
      <c r="I51" s="34"/>
      <c r="J51" s="34"/>
    </row>
    <row r="52" spans="1:10" x14ac:dyDescent="0.25">
      <c r="A52" s="34"/>
      <c r="B52" s="34"/>
      <c r="C52" s="34"/>
      <c r="D52" s="34"/>
      <c r="E52" s="34"/>
      <c r="F52" s="34"/>
      <c r="G52" s="34"/>
      <c r="H52" s="34"/>
      <c r="I52" s="34"/>
      <c r="J52" s="34"/>
    </row>
    <row r="53" spans="1:10" x14ac:dyDescent="0.25">
      <c r="A53" s="34"/>
      <c r="B53" s="34"/>
      <c r="C53" s="34"/>
      <c r="D53" s="34"/>
      <c r="E53" s="34"/>
      <c r="F53" s="34"/>
      <c r="G53" s="34"/>
      <c r="H53" s="34"/>
      <c r="I53" s="34"/>
      <c r="J53" s="34"/>
    </row>
    <row r="54" spans="1:10" x14ac:dyDescent="0.25">
      <c r="A54" s="34"/>
      <c r="B54" s="34"/>
      <c r="C54" s="34"/>
      <c r="D54" s="34"/>
      <c r="E54" s="34"/>
      <c r="F54" s="34"/>
      <c r="G54" s="34"/>
      <c r="H54" s="34"/>
      <c r="I54" s="34"/>
      <c r="J54" s="34"/>
    </row>
    <row r="55" spans="1:10" x14ac:dyDescent="0.25">
      <c r="A55" s="34"/>
      <c r="B55" s="34"/>
      <c r="C55" s="34"/>
      <c r="D55" s="34"/>
      <c r="E55" s="34"/>
      <c r="F55" s="34"/>
      <c r="G55" s="34"/>
      <c r="H55" s="34"/>
      <c r="I55" s="34"/>
      <c r="J55" s="34"/>
    </row>
    <row r="56" spans="1:10" x14ac:dyDescent="0.25">
      <c r="A56" s="34"/>
      <c r="B56" s="34"/>
      <c r="C56" s="34"/>
      <c r="D56" s="34"/>
      <c r="E56" s="34"/>
      <c r="F56" s="34"/>
      <c r="G56" s="34"/>
      <c r="H56" s="34"/>
      <c r="I56" s="34"/>
      <c r="J56" s="34"/>
    </row>
    <row r="57" spans="1:10" x14ac:dyDescent="0.25">
      <c r="A57" s="34"/>
      <c r="B57" s="34"/>
      <c r="C57" s="34"/>
      <c r="D57" s="34"/>
      <c r="E57" s="34"/>
      <c r="F57" s="34"/>
      <c r="G57" s="34"/>
      <c r="H57" s="34"/>
      <c r="I57" s="34"/>
      <c r="J57" s="34"/>
    </row>
    <row r="58" spans="1:10" x14ac:dyDescent="0.25">
      <c r="A58" s="34"/>
      <c r="B58" s="34"/>
      <c r="C58" s="34"/>
      <c r="D58" s="34"/>
      <c r="E58" s="34"/>
      <c r="F58" s="34"/>
      <c r="G58" s="34"/>
      <c r="H58" s="34"/>
      <c r="I58" s="34"/>
      <c r="J58" s="34"/>
    </row>
    <row r="59" spans="1:10" x14ac:dyDescent="0.25">
      <c r="A59" s="34"/>
      <c r="B59" s="34"/>
      <c r="C59" s="34"/>
      <c r="D59" s="34"/>
      <c r="E59" s="34"/>
      <c r="F59" s="34"/>
      <c r="G59" s="34"/>
      <c r="H59" s="34"/>
      <c r="I59" s="34"/>
      <c r="J59" s="34"/>
    </row>
    <row r="60" spans="1:10" x14ac:dyDescent="0.25">
      <c r="A60" s="34"/>
      <c r="B60" s="34"/>
      <c r="C60" s="34"/>
      <c r="D60" s="34"/>
      <c r="E60" s="34"/>
      <c r="F60" s="34"/>
      <c r="G60" s="34"/>
      <c r="H60" s="34"/>
      <c r="I60" s="34"/>
      <c r="J60" s="34"/>
    </row>
  </sheetData>
  <mergeCells count="4">
    <mergeCell ref="A6:C6"/>
    <mergeCell ref="B9:C9"/>
    <mergeCell ref="A36:B36"/>
    <mergeCell ref="A37:B37"/>
  </mergeCells>
  <pageMargins left="0.7" right="0.7" top="0.75" bottom="0.75" header="0.3" footer="0.3"/>
  <pageSetup scale="88" orientation="portrait" r:id="rId1"/>
  <headerFooter alignWithMargins="0">
    <oddFooter>&amp;L&amp;"Times New Roman,Regular"LMAnot_2_1_pielik_07082019_cenr; 2.1.pielikums Ministru kabineta noteikumu projekta "Ilgstošas sociālās aprūpes un sociālās rehabilitācijas iestāžu sniegto maksas pakalpojumu cenrādis" anotācijai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EDC2A-7443-45B0-8573-1C3172571B00}">
  <sheetPr>
    <pageSetUpPr fitToPage="1"/>
  </sheetPr>
  <dimension ref="A1:L60"/>
  <sheetViews>
    <sheetView view="pageLayout" topLeftCell="A10" zoomScale="70" zoomScaleNormal="75" zoomScalePageLayoutView="70" workbookViewId="0">
      <selection activeCell="D14" sqref="D14:D27"/>
    </sheetView>
  </sheetViews>
  <sheetFormatPr defaultRowHeight="15" x14ac:dyDescent="0.25"/>
  <cols>
    <col min="1" max="1" width="17" style="37" customWidth="1"/>
    <col min="2" max="2" width="56.7109375" style="37" customWidth="1"/>
    <col min="3" max="3" width="25.85546875" style="37" customWidth="1"/>
    <col min="4" max="4" width="14.140625" style="37" customWidth="1"/>
    <col min="5" max="256" width="9.140625" style="37"/>
    <col min="257" max="257" width="17" style="37" customWidth="1"/>
    <col min="258" max="258" width="43.28515625" style="37" customWidth="1"/>
    <col min="259" max="259" width="30" style="37" customWidth="1"/>
    <col min="260" max="260" width="14.140625" style="37" customWidth="1"/>
    <col min="261" max="512" width="9.140625" style="37"/>
    <col min="513" max="513" width="17" style="37" customWidth="1"/>
    <col min="514" max="514" width="43.28515625" style="37" customWidth="1"/>
    <col min="515" max="515" width="30" style="37" customWidth="1"/>
    <col min="516" max="516" width="14.140625" style="37" customWidth="1"/>
    <col min="517" max="768" width="9.140625" style="37"/>
    <col min="769" max="769" width="17" style="37" customWidth="1"/>
    <col min="770" max="770" width="43.28515625" style="37" customWidth="1"/>
    <col min="771" max="771" width="30" style="37" customWidth="1"/>
    <col min="772" max="772" width="14.140625" style="37" customWidth="1"/>
    <col min="773" max="1024" width="9.140625" style="37"/>
    <col min="1025" max="1025" width="17" style="37" customWidth="1"/>
    <col min="1026" max="1026" width="43.28515625" style="37" customWidth="1"/>
    <col min="1027" max="1027" width="30" style="37" customWidth="1"/>
    <col min="1028" max="1028" width="14.140625" style="37" customWidth="1"/>
    <col min="1029" max="1280" width="9.140625" style="37"/>
    <col min="1281" max="1281" width="17" style="37" customWidth="1"/>
    <col min="1282" max="1282" width="43.28515625" style="37" customWidth="1"/>
    <col min="1283" max="1283" width="30" style="37" customWidth="1"/>
    <col min="1284" max="1284" width="14.140625" style="37" customWidth="1"/>
    <col min="1285" max="1536" width="9.140625" style="37"/>
    <col min="1537" max="1537" width="17" style="37" customWidth="1"/>
    <col min="1538" max="1538" width="43.28515625" style="37" customWidth="1"/>
    <col min="1539" max="1539" width="30" style="37" customWidth="1"/>
    <col min="1540" max="1540" width="14.140625" style="37" customWidth="1"/>
    <col min="1541" max="1792" width="9.140625" style="37"/>
    <col min="1793" max="1793" width="17" style="37" customWidth="1"/>
    <col min="1794" max="1794" width="43.28515625" style="37" customWidth="1"/>
    <col min="1795" max="1795" width="30" style="37" customWidth="1"/>
    <col min="1796" max="1796" width="14.140625" style="37" customWidth="1"/>
    <col min="1797" max="2048" width="9.140625" style="37"/>
    <col min="2049" max="2049" width="17" style="37" customWidth="1"/>
    <col min="2050" max="2050" width="43.28515625" style="37" customWidth="1"/>
    <col min="2051" max="2051" width="30" style="37" customWidth="1"/>
    <col min="2052" max="2052" width="14.140625" style="37" customWidth="1"/>
    <col min="2053" max="2304" width="9.140625" style="37"/>
    <col min="2305" max="2305" width="17" style="37" customWidth="1"/>
    <col min="2306" max="2306" width="43.28515625" style="37" customWidth="1"/>
    <col min="2307" max="2307" width="30" style="37" customWidth="1"/>
    <col min="2308" max="2308" width="14.140625" style="37" customWidth="1"/>
    <col min="2309" max="2560" width="9.140625" style="37"/>
    <col min="2561" max="2561" width="17" style="37" customWidth="1"/>
    <col min="2562" max="2562" width="43.28515625" style="37" customWidth="1"/>
    <col min="2563" max="2563" width="30" style="37" customWidth="1"/>
    <col min="2564" max="2564" width="14.140625" style="37" customWidth="1"/>
    <col min="2565" max="2816" width="9.140625" style="37"/>
    <col min="2817" max="2817" width="17" style="37" customWidth="1"/>
    <col min="2818" max="2818" width="43.28515625" style="37" customWidth="1"/>
    <col min="2819" max="2819" width="30" style="37" customWidth="1"/>
    <col min="2820" max="2820" width="14.140625" style="37" customWidth="1"/>
    <col min="2821" max="3072" width="9.140625" style="37"/>
    <col min="3073" max="3073" width="17" style="37" customWidth="1"/>
    <col min="3074" max="3074" width="43.28515625" style="37" customWidth="1"/>
    <col min="3075" max="3075" width="30" style="37" customWidth="1"/>
    <col min="3076" max="3076" width="14.140625" style="37" customWidth="1"/>
    <col min="3077" max="3328" width="9.140625" style="37"/>
    <col min="3329" max="3329" width="17" style="37" customWidth="1"/>
    <col min="3330" max="3330" width="43.28515625" style="37" customWidth="1"/>
    <col min="3331" max="3331" width="30" style="37" customWidth="1"/>
    <col min="3332" max="3332" width="14.140625" style="37" customWidth="1"/>
    <col min="3333" max="3584" width="9.140625" style="37"/>
    <col min="3585" max="3585" width="17" style="37" customWidth="1"/>
    <col min="3586" max="3586" width="43.28515625" style="37" customWidth="1"/>
    <col min="3587" max="3587" width="30" style="37" customWidth="1"/>
    <col min="3588" max="3588" width="14.140625" style="37" customWidth="1"/>
    <col min="3589" max="3840" width="9.140625" style="37"/>
    <col min="3841" max="3841" width="17" style="37" customWidth="1"/>
    <col min="3842" max="3842" width="43.28515625" style="37" customWidth="1"/>
    <col min="3843" max="3843" width="30" style="37" customWidth="1"/>
    <col min="3844" max="3844" width="14.140625" style="37" customWidth="1"/>
    <col min="3845" max="4096" width="9.140625" style="37"/>
    <col min="4097" max="4097" width="17" style="37" customWidth="1"/>
    <col min="4098" max="4098" width="43.28515625" style="37" customWidth="1"/>
    <col min="4099" max="4099" width="30" style="37" customWidth="1"/>
    <col min="4100" max="4100" width="14.140625" style="37" customWidth="1"/>
    <col min="4101" max="4352" width="9.140625" style="37"/>
    <col min="4353" max="4353" width="17" style="37" customWidth="1"/>
    <col min="4354" max="4354" width="43.28515625" style="37" customWidth="1"/>
    <col min="4355" max="4355" width="30" style="37" customWidth="1"/>
    <col min="4356" max="4356" width="14.140625" style="37" customWidth="1"/>
    <col min="4357" max="4608" width="9.140625" style="37"/>
    <col min="4609" max="4609" width="17" style="37" customWidth="1"/>
    <col min="4610" max="4610" width="43.28515625" style="37" customWidth="1"/>
    <col min="4611" max="4611" width="30" style="37" customWidth="1"/>
    <col min="4612" max="4612" width="14.140625" style="37" customWidth="1"/>
    <col min="4613" max="4864" width="9.140625" style="37"/>
    <col min="4865" max="4865" width="17" style="37" customWidth="1"/>
    <col min="4866" max="4866" width="43.28515625" style="37" customWidth="1"/>
    <col min="4867" max="4867" width="30" style="37" customWidth="1"/>
    <col min="4868" max="4868" width="14.140625" style="37" customWidth="1"/>
    <col min="4869" max="5120" width="9.140625" style="37"/>
    <col min="5121" max="5121" width="17" style="37" customWidth="1"/>
    <col min="5122" max="5122" width="43.28515625" style="37" customWidth="1"/>
    <col min="5123" max="5123" width="30" style="37" customWidth="1"/>
    <col min="5124" max="5124" width="14.140625" style="37" customWidth="1"/>
    <col min="5125" max="5376" width="9.140625" style="37"/>
    <col min="5377" max="5377" width="17" style="37" customWidth="1"/>
    <col min="5378" max="5378" width="43.28515625" style="37" customWidth="1"/>
    <col min="5379" max="5379" width="30" style="37" customWidth="1"/>
    <col min="5380" max="5380" width="14.140625" style="37" customWidth="1"/>
    <col min="5381" max="5632" width="9.140625" style="37"/>
    <col min="5633" max="5633" width="17" style="37" customWidth="1"/>
    <col min="5634" max="5634" width="43.28515625" style="37" customWidth="1"/>
    <col min="5635" max="5635" width="30" style="37" customWidth="1"/>
    <col min="5636" max="5636" width="14.140625" style="37" customWidth="1"/>
    <col min="5637" max="5888" width="9.140625" style="37"/>
    <col min="5889" max="5889" width="17" style="37" customWidth="1"/>
    <col min="5890" max="5890" width="43.28515625" style="37" customWidth="1"/>
    <col min="5891" max="5891" width="30" style="37" customWidth="1"/>
    <col min="5892" max="5892" width="14.140625" style="37" customWidth="1"/>
    <col min="5893" max="6144" width="9.140625" style="37"/>
    <col min="6145" max="6145" width="17" style="37" customWidth="1"/>
    <col min="6146" max="6146" width="43.28515625" style="37" customWidth="1"/>
    <col min="6147" max="6147" width="30" style="37" customWidth="1"/>
    <col min="6148" max="6148" width="14.140625" style="37" customWidth="1"/>
    <col min="6149" max="6400" width="9.140625" style="37"/>
    <col min="6401" max="6401" width="17" style="37" customWidth="1"/>
    <col min="6402" max="6402" width="43.28515625" style="37" customWidth="1"/>
    <col min="6403" max="6403" width="30" style="37" customWidth="1"/>
    <col min="6404" max="6404" width="14.140625" style="37" customWidth="1"/>
    <col min="6405" max="6656" width="9.140625" style="37"/>
    <col min="6657" max="6657" width="17" style="37" customWidth="1"/>
    <col min="6658" max="6658" width="43.28515625" style="37" customWidth="1"/>
    <col min="6659" max="6659" width="30" style="37" customWidth="1"/>
    <col min="6660" max="6660" width="14.140625" style="37" customWidth="1"/>
    <col min="6661" max="6912" width="9.140625" style="37"/>
    <col min="6913" max="6913" width="17" style="37" customWidth="1"/>
    <col min="6914" max="6914" width="43.28515625" style="37" customWidth="1"/>
    <col min="6915" max="6915" width="30" style="37" customWidth="1"/>
    <col min="6916" max="6916" width="14.140625" style="37" customWidth="1"/>
    <col min="6917" max="7168" width="9.140625" style="37"/>
    <col min="7169" max="7169" width="17" style="37" customWidth="1"/>
    <col min="7170" max="7170" width="43.28515625" style="37" customWidth="1"/>
    <col min="7171" max="7171" width="30" style="37" customWidth="1"/>
    <col min="7172" max="7172" width="14.140625" style="37" customWidth="1"/>
    <col min="7173" max="7424" width="9.140625" style="37"/>
    <col min="7425" max="7425" width="17" style="37" customWidth="1"/>
    <col min="7426" max="7426" width="43.28515625" style="37" customWidth="1"/>
    <col min="7427" max="7427" width="30" style="37" customWidth="1"/>
    <col min="7428" max="7428" width="14.140625" style="37" customWidth="1"/>
    <col min="7429" max="7680" width="9.140625" style="37"/>
    <col min="7681" max="7681" width="17" style="37" customWidth="1"/>
    <col min="7682" max="7682" width="43.28515625" style="37" customWidth="1"/>
    <col min="7683" max="7683" width="30" style="37" customWidth="1"/>
    <col min="7684" max="7684" width="14.140625" style="37" customWidth="1"/>
    <col min="7685" max="7936" width="9.140625" style="37"/>
    <col min="7937" max="7937" width="17" style="37" customWidth="1"/>
    <col min="7938" max="7938" width="43.28515625" style="37" customWidth="1"/>
    <col min="7939" max="7939" width="30" style="37" customWidth="1"/>
    <col min="7940" max="7940" width="14.140625" style="37" customWidth="1"/>
    <col min="7941" max="8192" width="9.140625" style="37"/>
    <col min="8193" max="8193" width="17" style="37" customWidth="1"/>
    <col min="8194" max="8194" width="43.28515625" style="37" customWidth="1"/>
    <col min="8195" max="8195" width="30" style="37" customWidth="1"/>
    <col min="8196" max="8196" width="14.140625" style="37" customWidth="1"/>
    <col min="8197" max="8448" width="9.140625" style="37"/>
    <col min="8449" max="8449" width="17" style="37" customWidth="1"/>
    <col min="8450" max="8450" width="43.28515625" style="37" customWidth="1"/>
    <col min="8451" max="8451" width="30" style="37" customWidth="1"/>
    <col min="8452" max="8452" width="14.140625" style="37" customWidth="1"/>
    <col min="8453" max="8704" width="9.140625" style="37"/>
    <col min="8705" max="8705" width="17" style="37" customWidth="1"/>
    <col min="8706" max="8706" width="43.28515625" style="37" customWidth="1"/>
    <col min="8707" max="8707" width="30" style="37" customWidth="1"/>
    <col min="8708" max="8708" width="14.140625" style="37" customWidth="1"/>
    <col min="8709" max="8960" width="9.140625" style="37"/>
    <col min="8961" max="8961" width="17" style="37" customWidth="1"/>
    <col min="8962" max="8962" width="43.28515625" style="37" customWidth="1"/>
    <col min="8963" max="8963" width="30" style="37" customWidth="1"/>
    <col min="8964" max="8964" width="14.140625" style="37" customWidth="1"/>
    <col min="8965" max="9216" width="9.140625" style="37"/>
    <col min="9217" max="9217" width="17" style="37" customWidth="1"/>
    <col min="9218" max="9218" width="43.28515625" style="37" customWidth="1"/>
    <col min="9219" max="9219" width="30" style="37" customWidth="1"/>
    <col min="9220" max="9220" width="14.140625" style="37" customWidth="1"/>
    <col min="9221" max="9472" width="9.140625" style="37"/>
    <col min="9473" max="9473" width="17" style="37" customWidth="1"/>
    <col min="9474" max="9474" width="43.28515625" style="37" customWidth="1"/>
    <col min="9475" max="9475" width="30" style="37" customWidth="1"/>
    <col min="9476" max="9476" width="14.140625" style="37" customWidth="1"/>
    <col min="9477" max="9728" width="9.140625" style="37"/>
    <col min="9729" max="9729" width="17" style="37" customWidth="1"/>
    <col min="9730" max="9730" width="43.28515625" style="37" customWidth="1"/>
    <col min="9731" max="9731" width="30" style="37" customWidth="1"/>
    <col min="9732" max="9732" width="14.140625" style="37" customWidth="1"/>
    <col min="9733" max="9984" width="9.140625" style="37"/>
    <col min="9985" max="9985" width="17" style="37" customWidth="1"/>
    <col min="9986" max="9986" width="43.28515625" style="37" customWidth="1"/>
    <col min="9987" max="9987" width="30" style="37" customWidth="1"/>
    <col min="9988" max="9988" width="14.140625" style="37" customWidth="1"/>
    <col min="9989" max="10240" width="9.140625" style="37"/>
    <col min="10241" max="10241" width="17" style="37" customWidth="1"/>
    <col min="10242" max="10242" width="43.28515625" style="37" customWidth="1"/>
    <col min="10243" max="10243" width="30" style="37" customWidth="1"/>
    <col min="10244" max="10244" width="14.140625" style="37" customWidth="1"/>
    <col min="10245" max="10496" width="9.140625" style="37"/>
    <col min="10497" max="10497" width="17" style="37" customWidth="1"/>
    <col min="10498" max="10498" width="43.28515625" style="37" customWidth="1"/>
    <col min="10499" max="10499" width="30" style="37" customWidth="1"/>
    <col min="10500" max="10500" width="14.140625" style="37" customWidth="1"/>
    <col min="10501" max="10752" width="9.140625" style="37"/>
    <col min="10753" max="10753" width="17" style="37" customWidth="1"/>
    <col min="10754" max="10754" width="43.28515625" style="37" customWidth="1"/>
    <col min="10755" max="10755" width="30" style="37" customWidth="1"/>
    <col min="10756" max="10756" width="14.140625" style="37" customWidth="1"/>
    <col min="10757" max="11008" width="9.140625" style="37"/>
    <col min="11009" max="11009" width="17" style="37" customWidth="1"/>
    <col min="11010" max="11010" width="43.28515625" style="37" customWidth="1"/>
    <col min="11011" max="11011" width="30" style="37" customWidth="1"/>
    <col min="11012" max="11012" width="14.140625" style="37" customWidth="1"/>
    <col min="11013" max="11264" width="9.140625" style="37"/>
    <col min="11265" max="11265" width="17" style="37" customWidth="1"/>
    <col min="11266" max="11266" width="43.28515625" style="37" customWidth="1"/>
    <col min="11267" max="11267" width="30" style="37" customWidth="1"/>
    <col min="11268" max="11268" width="14.140625" style="37" customWidth="1"/>
    <col min="11269" max="11520" width="9.140625" style="37"/>
    <col min="11521" max="11521" width="17" style="37" customWidth="1"/>
    <col min="11522" max="11522" width="43.28515625" style="37" customWidth="1"/>
    <col min="11523" max="11523" width="30" style="37" customWidth="1"/>
    <col min="11524" max="11524" width="14.140625" style="37" customWidth="1"/>
    <col min="11525" max="11776" width="9.140625" style="37"/>
    <col min="11777" max="11777" width="17" style="37" customWidth="1"/>
    <col min="11778" max="11778" width="43.28515625" style="37" customWidth="1"/>
    <col min="11779" max="11779" width="30" style="37" customWidth="1"/>
    <col min="11780" max="11780" width="14.140625" style="37" customWidth="1"/>
    <col min="11781" max="12032" width="9.140625" style="37"/>
    <col min="12033" max="12033" width="17" style="37" customWidth="1"/>
    <col min="12034" max="12034" width="43.28515625" style="37" customWidth="1"/>
    <col min="12035" max="12035" width="30" style="37" customWidth="1"/>
    <col min="12036" max="12036" width="14.140625" style="37" customWidth="1"/>
    <col min="12037" max="12288" width="9.140625" style="37"/>
    <col min="12289" max="12289" width="17" style="37" customWidth="1"/>
    <col min="12290" max="12290" width="43.28515625" style="37" customWidth="1"/>
    <col min="12291" max="12291" width="30" style="37" customWidth="1"/>
    <col min="12292" max="12292" width="14.140625" style="37" customWidth="1"/>
    <col min="12293" max="12544" width="9.140625" style="37"/>
    <col min="12545" max="12545" width="17" style="37" customWidth="1"/>
    <col min="12546" max="12546" width="43.28515625" style="37" customWidth="1"/>
    <col min="12547" max="12547" width="30" style="37" customWidth="1"/>
    <col min="12548" max="12548" width="14.140625" style="37" customWidth="1"/>
    <col min="12549" max="12800" width="9.140625" style="37"/>
    <col min="12801" max="12801" width="17" style="37" customWidth="1"/>
    <col min="12802" max="12802" width="43.28515625" style="37" customWidth="1"/>
    <col min="12803" max="12803" width="30" style="37" customWidth="1"/>
    <col min="12804" max="12804" width="14.140625" style="37" customWidth="1"/>
    <col min="12805" max="13056" width="9.140625" style="37"/>
    <col min="13057" max="13057" width="17" style="37" customWidth="1"/>
    <col min="13058" max="13058" width="43.28515625" style="37" customWidth="1"/>
    <col min="13059" max="13059" width="30" style="37" customWidth="1"/>
    <col min="13060" max="13060" width="14.140625" style="37" customWidth="1"/>
    <col min="13061" max="13312" width="9.140625" style="37"/>
    <col min="13313" max="13313" width="17" style="37" customWidth="1"/>
    <col min="13314" max="13314" width="43.28515625" style="37" customWidth="1"/>
    <col min="13315" max="13315" width="30" style="37" customWidth="1"/>
    <col min="13316" max="13316" width="14.140625" style="37" customWidth="1"/>
    <col min="13317" max="13568" width="9.140625" style="37"/>
    <col min="13569" max="13569" width="17" style="37" customWidth="1"/>
    <col min="13570" max="13570" width="43.28515625" style="37" customWidth="1"/>
    <col min="13571" max="13571" width="30" style="37" customWidth="1"/>
    <col min="13572" max="13572" width="14.140625" style="37" customWidth="1"/>
    <col min="13573" max="13824" width="9.140625" style="37"/>
    <col min="13825" max="13825" width="17" style="37" customWidth="1"/>
    <col min="13826" max="13826" width="43.28515625" style="37" customWidth="1"/>
    <col min="13827" max="13827" width="30" style="37" customWidth="1"/>
    <col min="13828" max="13828" width="14.140625" style="37" customWidth="1"/>
    <col min="13829" max="14080" width="9.140625" style="37"/>
    <col min="14081" max="14081" width="17" style="37" customWidth="1"/>
    <col min="14082" max="14082" width="43.28515625" style="37" customWidth="1"/>
    <col min="14083" max="14083" width="30" style="37" customWidth="1"/>
    <col min="14084" max="14084" width="14.140625" style="37" customWidth="1"/>
    <col min="14085" max="14336" width="9.140625" style="37"/>
    <col min="14337" max="14337" width="17" style="37" customWidth="1"/>
    <col min="14338" max="14338" width="43.28515625" style="37" customWidth="1"/>
    <col min="14339" max="14339" width="30" style="37" customWidth="1"/>
    <col min="14340" max="14340" width="14.140625" style="37" customWidth="1"/>
    <col min="14341" max="14592" width="9.140625" style="37"/>
    <col min="14593" max="14593" width="17" style="37" customWidth="1"/>
    <col min="14594" max="14594" width="43.28515625" style="37" customWidth="1"/>
    <col min="14595" max="14595" width="30" style="37" customWidth="1"/>
    <col min="14596" max="14596" width="14.140625" style="37" customWidth="1"/>
    <col min="14597" max="14848" width="9.140625" style="37"/>
    <col min="14849" max="14849" width="17" style="37" customWidth="1"/>
    <col min="14850" max="14850" width="43.28515625" style="37" customWidth="1"/>
    <col min="14851" max="14851" width="30" style="37" customWidth="1"/>
    <col min="14852" max="14852" width="14.140625" style="37" customWidth="1"/>
    <col min="14853" max="15104" width="9.140625" style="37"/>
    <col min="15105" max="15105" width="17" style="37" customWidth="1"/>
    <col min="15106" max="15106" width="43.28515625" style="37" customWidth="1"/>
    <col min="15107" max="15107" width="30" style="37" customWidth="1"/>
    <col min="15108" max="15108" width="14.140625" style="37" customWidth="1"/>
    <col min="15109" max="15360" width="9.140625" style="37"/>
    <col min="15361" max="15361" width="17" style="37" customWidth="1"/>
    <col min="15362" max="15362" width="43.28515625" style="37" customWidth="1"/>
    <col min="15363" max="15363" width="30" style="37" customWidth="1"/>
    <col min="15364" max="15364" width="14.140625" style="37" customWidth="1"/>
    <col min="15365" max="15616" width="9.140625" style="37"/>
    <col min="15617" max="15617" width="17" style="37" customWidth="1"/>
    <col min="15618" max="15618" width="43.28515625" style="37" customWidth="1"/>
    <col min="15619" max="15619" width="30" style="37" customWidth="1"/>
    <col min="15620" max="15620" width="14.140625" style="37" customWidth="1"/>
    <col min="15621" max="15872" width="9.140625" style="37"/>
    <col min="15873" max="15873" width="17" style="37" customWidth="1"/>
    <col min="15874" max="15874" width="43.28515625" style="37" customWidth="1"/>
    <col min="15875" max="15875" width="30" style="37" customWidth="1"/>
    <col min="15876" max="15876" width="14.140625" style="37" customWidth="1"/>
    <col min="15877" max="16128" width="9.140625" style="37"/>
    <col min="16129" max="16129" width="17" style="37" customWidth="1"/>
    <col min="16130" max="16130" width="43.28515625" style="37" customWidth="1"/>
    <col min="16131" max="16131" width="30" style="37" customWidth="1"/>
    <col min="16132" max="16132" width="14.140625" style="37" customWidth="1"/>
    <col min="16133" max="16384" width="9.140625" style="37"/>
  </cols>
  <sheetData>
    <row r="1" spans="1:12" ht="14.25" customHeight="1" x14ac:dyDescent="0.25">
      <c r="C1" s="5" t="s">
        <v>1</v>
      </c>
    </row>
    <row r="2" spans="1:12" ht="15.75" x14ac:dyDescent="0.25">
      <c r="C2" s="13" t="s">
        <v>2</v>
      </c>
    </row>
    <row r="3" spans="1:12" ht="15.75" customHeight="1" x14ac:dyDescent="0.25">
      <c r="C3" s="7" t="s">
        <v>3</v>
      </c>
    </row>
    <row r="4" spans="1:12" ht="15.75" customHeight="1" x14ac:dyDescent="0.25">
      <c r="C4" s="48"/>
    </row>
    <row r="5" spans="1:12" ht="15.75" customHeight="1" x14ac:dyDescent="0.25">
      <c r="C5" s="40" t="s">
        <v>51</v>
      </c>
    </row>
    <row r="6" spans="1:12" ht="17.25" customHeight="1" x14ac:dyDescent="0.25">
      <c r="A6" s="134" t="s">
        <v>5</v>
      </c>
      <c r="B6" s="134"/>
      <c r="C6" s="134"/>
      <c r="D6" s="34"/>
      <c r="E6" s="34"/>
      <c r="F6" s="34"/>
      <c r="G6" s="34"/>
      <c r="H6" s="34"/>
      <c r="I6" s="34"/>
      <c r="J6" s="34"/>
    </row>
    <row r="7" spans="1:12" ht="19.5" customHeight="1" x14ac:dyDescent="0.25">
      <c r="A7" s="11"/>
      <c r="B7" s="11"/>
      <c r="C7" s="11"/>
      <c r="D7" s="34"/>
      <c r="E7" s="34"/>
      <c r="F7" s="34"/>
      <c r="G7" s="34"/>
      <c r="H7" s="34"/>
      <c r="I7" s="34"/>
      <c r="J7" s="34"/>
    </row>
    <row r="8" spans="1:12" ht="13.5" customHeight="1" x14ac:dyDescent="0.25">
      <c r="A8" s="101" t="s">
        <v>6</v>
      </c>
      <c r="B8" s="36" t="s">
        <v>7</v>
      </c>
      <c r="D8" s="34"/>
      <c r="E8" s="34"/>
      <c r="F8" s="34"/>
      <c r="G8" s="34"/>
      <c r="H8" s="34"/>
      <c r="I8" s="34"/>
      <c r="J8" s="34"/>
    </row>
    <row r="9" spans="1:12" ht="29.25" customHeight="1" x14ac:dyDescent="0.25">
      <c r="A9" s="101" t="s">
        <v>8</v>
      </c>
      <c r="B9" s="131" t="s">
        <v>78</v>
      </c>
      <c r="C9" s="131"/>
      <c r="D9" s="51"/>
      <c r="E9" s="51"/>
      <c r="F9" s="51"/>
      <c r="G9" s="51"/>
      <c r="H9" s="51"/>
      <c r="I9" s="51"/>
      <c r="J9" s="51"/>
    </row>
    <row r="10" spans="1:12" ht="15" customHeight="1" x14ac:dyDescent="0.25">
      <c r="A10" s="101" t="s">
        <v>10</v>
      </c>
      <c r="B10" s="36" t="s">
        <v>11</v>
      </c>
      <c r="D10"/>
      <c r="E10"/>
      <c r="F10"/>
      <c r="G10"/>
      <c r="H10"/>
      <c r="I10"/>
      <c r="J10"/>
      <c r="K10" s="2"/>
      <c r="L10" s="2"/>
    </row>
    <row r="11" spans="1:12" ht="15.75" customHeight="1" x14ac:dyDescent="0.25">
      <c r="A11" s="11"/>
      <c r="B11" s="11"/>
      <c r="C11" s="11"/>
      <c r="D11"/>
      <c r="E11"/>
      <c r="F11"/>
      <c r="G11"/>
      <c r="H11"/>
      <c r="I11"/>
      <c r="J11"/>
      <c r="K11" s="2"/>
      <c r="L11" s="2"/>
    </row>
    <row r="12" spans="1:12" ht="60" x14ac:dyDescent="0.25">
      <c r="A12" s="102" t="s">
        <v>12</v>
      </c>
      <c r="B12" s="102" t="s">
        <v>13</v>
      </c>
      <c r="C12" s="102" t="s">
        <v>14</v>
      </c>
      <c r="D12"/>
      <c r="E12"/>
      <c r="F12"/>
      <c r="G12"/>
      <c r="H12"/>
      <c r="I12"/>
      <c r="J12"/>
      <c r="K12" s="2"/>
      <c r="L12" s="2"/>
    </row>
    <row r="13" spans="1:12" ht="12.6" customHeight="1" x14ac:dyDescent="0.25">
      <c r="A13" s="79">
        <v>1</v>
      </c>
      <c r="B13" s="79">
        <v>2</v>
      </c>
      <c r="C13" s="79">
        <v>3</v>
      </c>
      <c r="D13"/>
      <c r="E13"/>
      <c r="F13"/>
      <c r="G13"/>
      <c r="H13"/>
      <c r="I13"/>
      <c r="J13"/>
      <c r="K13" s="2"/>
      <c r="L13" s="2"/>
    </row>
    <row r="14" spans="1:12" ht="14.45" customHeight="1" x14ac:dyDescent="0.25">
      <c r="A14" s="65"/>
      <c r="B14" s="79" t="s">
        <v>15</v>
      </c>
      <c r="C14" s="79" t="s">
        <v>16</v>
      </c>
      <c r="D14"/>
      <c r="E14"/>
      <c r="F14"/>
      <c r="G14"/>
      <c r="H14"/>
      <c r="I14"/>
      <c r="J14"/>
      <c r="K14" s="2"/>
      <c r="L14" s="2"/>
    </row>
    <row r="15" spans="1:12" ht="16.5" customHeight="1" x14ac:dyDescent="0.25">
      <c r="A15" s="79">
        <v>1100</v>
      </c>
      <c r="B15" s="65" t="s">
        <v>17</v>
      </c>
      <c r="C15" s="21">
        <v>157.35</v>
      </c>
      <c r="D15" s="113"/>
      <c r="E15"/>
      <c r="F15"/>
      <c r="G15"/>
      <c r="H15"/>
      <c r="I15"/>
      <c r="J15"/>
      <c r="K15" s="2"/>
      <c r="L15" s="2"/>
    </row>
    <row r="16" spans="1:12" ht="31.5" x14ac:dyDescent="0.25">
      <c r="A16" s="79">
        <v>1200</v>
      </c>
      <c r="B16" s="66" t="s">
        <v>18</v>
      </c>
      <c r="C16" s="21">
        <v>37.909999999999997</v>
      </c>
      <c r="D16" s="113"/>
      <c r="E16"/>
      <c r="F16"/>
      <c r="G16"/>
      <c r="H16"/>
      <c r="I16"/>
      <c r="J16"/>
      <c r="K16" s="2"/>
      <c r="L16" s="2"/>
    </row>
    <row r="17" spans="1:12" ht="15.75" x14ac:dyDescent="0.25">
      <c r="A17" s="79"/>
      <c r="B17" s="24" t="s">
        <v>23</v>
      </c>
      <c r="C17" s="23">
        <f>SUM(C15:C16)</f>
        <v>195.26</v>
      </c>
      <c r="D17" s="113"/>
      <c r="E17"/>
      <c r="F17"/>
      <c r="G17"/>
      <c r="H17"/>
      <c r="I17"/>
      <c r="J17"/>
      <c r="K17" s="2"/>
      <c r="L17" s="2"/>
    </row>
    <row r="18" spans="1:12" ht="15.75" x14ac:dyDescent="0.25">
      <c r="A18" s="79"/>
      <c r="B18" s="24" t="s">
        <v>24</v>
      </c>
      <c r="C18" s="24" t="s">
        <v>16</v>
      </c>
      <c r="D18" s="113"/>
      <c r="E18"/>
      <c r="F18"/>
      <c r="G18"/>
      <c r="H18"/>
      <c r="I18"/>
      <c r="J18"/>
      <c r="K18" s="2"/>
      <c r="L18" s="2"/>
    </row>
    <row r="19" spans="1:12" ht="15.75" x14ac:dyDescent="0.25">
      <c r="A19" s="79">
        <v>1100</v>
      </c>
      <c r="B19" s="65" t="s">
        <v>17</v>
      </c>
      <c r="C19" s="21">
        <v>9.56</v>
      </c>
      <c r="D19" s="113"/>
      <c r="E19"/>
      <c r="F19"/>
      <c r="G19"/>
      <c r="H19"/>
      <c r="I19"/>
      <c r="J19"/>
      <c r="K19" s="2"/>
      <c r="L19" s="2"/>
    </row>
    <row r="20" spans="1:12" ht="31.5" x14ac:dyDescent="0.25">
      <c r="A20" s="79">
        <v>1200</v>
      </c>
      <c r="B20" s="66" t="s">
        <v>18</v>
      </c>
      <c r="C20" s="21">
        <v>2.2999999999999998</v>
      </c>
      <c r="D20"/>
      <c r="E20"/>
      <c r="F20"/>
      <c r="G20"/>
      <c r="H20"/>
      <c r="I20"/>
      <c r="J20"/>
      <c r="K20" s="2"/>
      <c r="L20" s="2"/>
    </row>
    <row r="21" spans="1:12" ht="15.75" x14ac:dyDescent="0.25">
      <c r="A21" s="79">
        <v>2210</v>
      </c>
      <c r="B21" s="65" t="s">
        <v>25</v>
      </c>
      <c r="C21" s="21">
        <v>0.68</v>
      </c>
      <c r="D21"/>
      <c r="E21"/>
      <c r="F21"/>
      <c r="G21"/>
      <c r="H21"/>
      <c r="I21"/>
      <c r="J21"/>
      <c r="K21" s="2"/>
      <c r="L21" s="2"/>
    </row>
    <row r="22" spans="1:12" ht="15.75" x14ac:dyDescent="0.25">
      <c r="A22" s="79">
        <v>2220</v>
      </c>
      <c r="B22" s="65" t="s">
        <v>56</v>
      </c>
      <c r="C22" s="21">
        <v>27.23</v>
      </c>
      <c r="D22"/>
      <c r="E22"/>
      <c r="F22"/>
      <c r="G22"/>
      <c r="H22"/>
      <c r="I22"/>
      <c r="J22"/>
      <c r="K22" s="2"/>
      <c r="L22" s="2"/>
    </row>
    <row r="23" spans="1:12" ht="15.75" x14ac:dyDescent="0.25">
      <c r="A23" s="79">
        <v>2240</v>
      </c>
      <c r="B23" s="65" t="s">
        <v>72</v>
      </c>
      <c r="C23" s="21">
        <v>20.12</v>
      </c>
      <c r="D23"/>
      <c r="E23"/>
      <c r="F23"/>
      <c r="G23"/>
      <c r="H23"/>
      <c r="I23"/>
      <c r="J23"/>
      <c r="K23" s="2"/>
      <c r="L23" s="2"/>
    </row>
    <row r="24" spans="1:12" ht="31.5" x14ac:dyDescent="0.25">
      <c r="A24" s="79">
        <v>2243</v>
      </c>
      <c r="B24" s="83" t="s">
        <v>58</v>
      </c>
      <c r="C24" s="21">
        <f>7.42-0.07</f>
        <v>7.35</v>
      </c>
      <c r="D24"/>
      <c r="E24"/>
      <c r="F24"/>
      <c r="G24"/>
      <c r="H24"/>
      <c r="I24"/>
      <c r="J24"/>
      <c r="K24" s="2"/>
      <c r="L24" s="2"/>
    </row>
    <row r="25" spans="1:12" ht="15.75" x14ac:dyDescent="0.25">
      <c r="A25" s="79">
        <v>2244</v>
      </c>
      <c r="B25" s="65" t="s">
        <v>59</v>
      </c>
      <c r="C25" s="21">
        <v>2.87</v>
      </c>
      <c r="D25"/>
      <c r="E25"/>
      <c r="F25"/>
      <c r="G25"/>
      <c r="H25"/>
      <c r="I25"/>
      <c r="J25"/>
      <c r="K25" s="2"/>
      <c r="L25" s="2"/>
    </row>
    <row r="26" spans="1:12" ht="15.75" x14ac:dyDescent="0.25">
      <c r="A26" s="79">
        <v>2249</v>
      </c>
      <c r="B26" s="66" t="s">
        <v>60</v>
      </c>
      <c r="C26" s="21">
        <v>0.96</v>
      </c>
      <c r="D26"/>
      <c r="E26"/>
      <c r="F26"/>
      <c r="G26"/>
      <c r="H26"/>
      <c r="I26"/>
      <c r="J26"/>
      <c r="K26" s="2"/>
      <c r="L26" s="2"/>
    </row>
    <row r="27" spans="1:12" ht="15.75" x14ac:dyDescent="0.25">
      <c r="A27" s="79">
        <v>2311</v>
      </c>
      <c r="B27" s="65" t="s">
        <v>27</v>
      </c>
      <c r="C27" s="21">
        <v>2.19</v>
      </c>
      <c r="D27"/>
      <c r="E27"/>
      <c r="F27"/>
      <c r="G27"/>
      <c r="H27"/>
      <c r="I27"/>
      <c r="J27"/>
      <c r="K27" s="2"/>
      <c r="L27" s="2"/>
    </row>
    <row r="28" spans="1:12" ht="15.75" x14ac:dyDescent="0.25">
      <c r="A28" s="79">
        <v>2322</v>
      </c>
      <c r="B28" s="65" t="s">
        <v>29</v>
      </c>
      <c r="C28" s="21">
        <v>6.3</v>
      </c>
      <c r="D28"/>
      <c r="E28"/>
      <c r="F28"/>
      <c r="G28"/>
      <c r="H28"/>
      <c r="I28"/>
      <c r="J28"/>
      <c r="K28" s="2"/>
      <c r="L28" s="2"/>
    </row>
    <row r="29" spans="1:12" ht="15.75" x14ac:dyDescent="0.25">
      <c r="A29" s="79">
        <v>2341</v>
      </c>
      <c r="B29" s="65" t="s">
        <v>73</v>
      </c>
      <c r="C29" s="21">
        <v>6.87</v>
      </c>
      <c r="D29"/>
      <c r="E29"/>
      <c r="F29"/>
      <c r="G29"/>
      <c r="H29"/>
      <c r="I29"/>
      <c r="J29"/>
      <c r="K29" s="2"/>
      <c r="L29" s="2"/>
    </row>
    <row r="30" spans="1:12" ht="15.75" x14ac:dyDescent="0.25">
      <c r="A30" s="79">
        <v>2350</v>
      </c>
      <c r="B30" s="65" t="s">
        <v>31</v>
      </c>
      <c r="C30" s="21">
        <v>5.58</v>
      </c>
      <c r="D30"/>
      <c r="E30"/>
      <c r="F30"/>
      <c r="G30"/>
      <c r="H30"/>
      <c r="I30"/>
      <c r="J30"/>
      <c r="K30" s="2"/>
      <c r="L30" s="2"/>
    </row>
    <row r="31" spans="1:12" ht="15.75" x14ac:dyDescent="0.25">
      <c r="A31" s="79">
        <v>2312</v>
      </c>
      <c r="B31" s="65" t="s">
        <v>61</v>
      </c>
      <c r="C31" s="21">
        <v>1</v>
      </c>
      <c r="D31"/>
      <c r="E31"/>
      <c r="F31"/>
      <c r="G31"/>
      <c r="H31"/>
      <c r="I31"/>
      <c r="J31"/>
      <c r="K31" s="2"/>
      <c r="L31" s="2"/>
    </row>
    <row r="32" spans="1:12" ht="15.75" x14ac:dyDescent="0.25">
      <c r="A32" s="79">
        <v>5200</v>
      </c>
      <c r="B32" s="65" t="s">
        <v>32</v>
      </c>
      <c r="C32" s="21">
        <v>3.33</v>
      </c>
      <c r="D32"/>
      <c r="E32"/>
      <c r="F32"/>
      <c r="G32"/>
      <c r="H32"/>
      <c r="I32"/>
      <c r="J32"/>
      <c r="K32" s="2"/>
      <c r="L32" s="2"/>
    </row>
    <row r="33" spans="1:12" ht="15.75" x14ac:dyDescent="0.25">
      <c r="A33" s="79"/>
      <c r="B33" s="24" t="s">
        <v>33</v>
      </c>
      <c r="C33" s="23">
        <f>SUM(C19:C32)</f>
        <v>96.339999999999989</v>
      </c>
      <c r="D33"/>
      <c r="E33"/>
      <c r="F33"/>
      <c r="G33"/>
      <c r="H33"/>
      <c r="I33"/>
      <c r="J33"/>
      <c r="K33" s="2"/>
      <c r="L33" s="2"/>
    </row>
    <row r="34" spans="1:12" ht="15.75" x14ac:dyDescent="0.25">
      <c r="A34" s="65"/>
      <c r="B34" s="24" t="s">
        <v>34</v>
      </c>
      <c r="C34" s="23">
        <f>C33+C17</f>
        <v>291.59999999999997</v>
      </c>
      <c r="D34"/>
      <c r="E34"/>
      <c r="F34"/>
      <c r="G34"/>
      <c r="H34"/>
      <c r="I34"/>
      <c r="J34"/>
      <c r="K34" s="2"/>
      <c r="L34" s="2"/>
    </row>
    <row r="35" spans="1:12" ht="20.25" customHeight="1" x14ac:dyDescent="0.25">
      <c r="A35" s="62"/>
      <c r="B35" s="62"/>
      <c r="C35" s="62"/>
      <c r="D35"/>
      <c r="E35"/>
      <c r="F35"/>
      <c r="G35"/>
      <c r="H35"/>
      <c r="I35"/>
      <c r="J35"/>
      <c r="K35" s="2"/>
      <c r="L35" s="2"/>
    </row>
    <row r="36" spans="1:12" ht="15.75" customHeight="1" x14ac:dyDescent="0.25">
      <c r="A36" s="132" t="s">
        <v>35</v>
      </c>
      <c r="B36" s="132"/>
      <c r="C36" s="79">
        <v>20</v>
      </c>
      <c r="D36"/>
      <c r="E36"/>
      <c r="F36"/>
      <c r="G36"/>
      <c r="H36"/>
      <c r="I36"/>
      <c r="J36"/>
      <c r="K36" s="2"/>
      <c r="L36" s="2"/>
    </row>
    <row r="37" spans="1:12" ht="42.6" customHeight="1" x14ac:dyDescent="0.25">
      <c r="A37" s="132" t="s">
        <v>36</v>
      </c>
      <c r="B37" s="132"/>
      <c r="C37" s="77">
        <f>C34/C36</f>
        <v>14.579999999999998</v>
      </c>
      <c r="D37"/>
      <c r="E37"/>
      <c r="F37"/>
      <c r="G37"/>
      <c r="H37"/>
      <c r="I37"/>
      <c r="J37"/>
      <c r="K37" s="2"/>
      <c r="L37" s="2"/>
    </row>
    <row r="38" spans="1:12" x14ac:dyDescent="0.25">
      <c r="A38" s="124"/>
      <c r="B38" s="34"/>
      <c r="C38" s="34"/>
      <c r="D38"/>
      <c r="E38"/>
      <c r="F38"/>
      <c r="G38"/>
      <c r="H38"/>
      <c r="I38"/>
      <c r="J38"/>
      <c r="K38" s="2"/>
      <c r="L38" s="2"/>
    </row>
    <row r="39" spans="1:12" x14ac:dyDescent="0.25">
      <c r="A39" s="124"/>
      <c r="B39" s="34"/>
      <c r="C39" s="34"/>
      <c r="D39"/>
      <c r="E39"/>
      <c r="F39"/>
      <c r="G39"/>
      <c r="H39"/>
      <c r="I39"/>
      <c r="J39"/>
      <c r="K39" s="2"/>
      <c r="L39" s="2"/>
    </row>
    <row r="40" spans="1:12" x14ac:dyDescent="0.25">
      <c r="A40" s="55"/>
      <c r="B40" s="34"/>
      <c r="C40" s="34"/>
      <c r="D40"/>
      <c r="E40"/>
      <c r="F40"/>
      <c r="G40"/>
      <c r="H40"/>
      <c r="I40"/>
      <c r="J40"/>
      <c r="K40" s="2"/>
      <c r="L40" s="2"/>
    </row>
    <row r="41" spans="1:12" x14ac:dyDescent="0.25">
      <c r="A41" s="124"/>
      <c r="B41" s="34"/>
      <c r="C41" s="34"/>
      <c r="D41" s="34"/>
      <c r="E41" s="34"/>
      <c r="F41" s="34"/>
      <c r="G41" s="34"/>
      <c r="H41" s="34"/>
      <c r="I41" s="34"/>
      <c r="J41" s="34"/>
    </row>
    <row r="42" spans="1:12" x14ac:dyDescent="0.25">
      <c r="A42" s="34"/>
      <c r="B42" s="34"/>
      <c r="C42" s="34"/>
      <c r="D42" s="34"/>
      <c r="E42" s="34"/>
      <c r="F42" s="34"/>
      <c r="G42" s="34"/>
      <c r="H42" s="34"/>
      <c r="I42" s="34"/>
      <c r="J42" s="34"/>
    </row>
    <row r="43" spans="1:12" x14ac:dyDescent="0.25">
      <c r="A43" s="34"/>
      <c r="B43" s="34"/>
      <c r="C43" s="34"/>
      <c r="D43" s="34"/>
      <c r="E43" s="34"/>
      <c r="F43" s="34"/>
      <c r="G43" s="34"/>
      <c r="H43" s="34"/>
      <c r="I43" s="34"/>
      <c r="J43" s="34"/>
    </row>
    <row r="44" spans="1:12" x14ac:dyDescent="0.25">
      <c r="A44" s="34"/>
      <c r="B44" s="34"/>
      <c r="C44" s="34"/>
      <c r="D44" s="34"/>
      <c r="E44" s="34"/>
      <c r="F44" s="34"/>
      <c r="G44" s="34"/>
      <c r="H44" s="34"/>
      <c r="I44" s="34"/>
      <c r="J44" s="34"/>
    </row>
    <row r="45" spans="1:12" x14ac:dyDescent="0.25">
      <c r="A45" s="34"/>
      <c r="B45" s="34"/>
      <c r="C45" s="34"/>
      <c r="D45" s="34"/>
      <c r="E45" s="34"/>
      <c r="F45" s="34"/>
      <c r="G45" s="34"/>
      <c r="H45" s="34"/>
      <c r="I45" s="34"/>
      <c r="J45" s="34"/>
    </row>
    <row r="46" spans="1:12" x14ac:dyDescent="0.25">
      <c r="A46" s="34"/>
      <c r="B46" s="34"/>
      <c r="C46" s="34"/>
      <c r="D46" s="34"/>
      <c r="E46" s="34"/>
      <c r="F46" s="34"/>
      <c r="G46" s="34"/>
      <c r="H46" s="34"/>
      <c r="I46" s="34"/>
      <c r="J46" s="34"/>
    </row>
    <row r="47" spans="1:12" x14ac:dyDescent="0.25">
      <c r="A47" s="34"/>
      <c r="B47" s="34"/>
      <c r="C47" s="34"/>
      <c r="D47" s="34"/>
      <c r="E47" s="34"/>
      <c r="F47" s="34"/>
      <c r="G47" s="34"/>
      <c r="H47" s="34"/>
      <c r="I47" s="34"/>
      <c r="J47" s="34"/>
    </row>
    <row r="48" spans="1:12" x14ac:dyDescent="0.25">
      <c r="A48" s="34"/>
      <c r="B48" s="34"/>
      <c r="C48" s="34"/>
      <c r="D48" s="34"/>
      <c r="E48" s="34"/>
      <c r="F48" s="34"/>
      <c r="G48" s="34"/>
      <c r="H48" s="34"/>
      <c r="I48" s="34"/>
      <c r="J48" s="34"/>
    </row>
    <row r="49" spans="1:10" x14ac:dyDescent="0.25">
      <c r="A49" s="34"/>
      <c r="B49" s="34"/>
      <c r="C49" s="34"/>
      <c r="D49" s="34"/>
      <c r="E49" s="34"/>
      <c r="F49" s="34"/>
      <c r="G49" s="34"/>
      <c r="H49" s="34"/>
      <c r="I49" s="34"/>
      <c r="J49" s="34"/>
    </row>
    <row r="50" spans="1:10" x14ac:dyDescent="0.25">
      <c r="A50" s="34"/>
      <c r="B50" s="34"/>
      <c r="C50" s="34"/>
      <c r="D50" s="34"/>
      <c r="E50" s="34"/>
      <c r="F50" s="34"/>
      <c r="G50" s="34"/>
      <c r="H50" s="34"/>
      <c r="I50" s="34"/>
      <c r="J50" s="34"/>
    </row>
    <row r="51" spans="1:10" x14ac:dyDescent="0.25">
      <c r="A51" s="34"/>
      <c r="B51" s="34"/>
      <c r="C51" s="34"/>
      <c r="D51" s="34"/>
      <c r="E51" s="34"/>
      <c r="F51" s="34"/>
      <c r="G51" s="34"/>
      <c r="H51" s="34"/>
      <c r="I51" s="34"/>
      <c r="J51" s="34"/>
    </row>
    <row r="52" spans="1:10" x14ac:dyDescent="0.25">
      <c r="A52" s="34"/>
      <c r="B52" s="34"/>
      <c r="C52" s="34"/>
      <c r="D52" s="34"/>
      <c r="E52" s="34"/>
      <c r="F52" s="34"/>
      <c r="G52" s="34"/>
      <c r="H52" s="34"/>
      <c r="I52" s="34"/>
      <c r="J52" s="34"/>
    </row>
    <row r="53" spans="1:10" x14ac:dyDescent="0.25">
      <c r="A53" s="34"/>
      <c r="B53" s="34"/>
      <c r="C53" s="34"/>
      <c r="D53" s="34"/>
      <c r="E53" s="34"/>
      <c r="F53" s="34"/>
      <c r="G53" s="34"/>
      <c r="H53" s="34"/>
      <c r="I53" s="34"/>
      <c r="J53" s="34"/>
    </row>
    <row r="54" spans="1:10" x14ac:dyDescent="0.25">
      <c r="A54" s="34"/>
      <c r="B54" s="34"/>
      <c r="C54" s="34"/>
      <c r="D54" s="34"/>
      <c r="E54" s="34"/>
      <c r="F54" s="34"/>
      <c r="G54" s="34"/>
      <c r="H54" s="34"/>
      <c r="I54" s="34"/>
      <c r="J54" s="34"/>
    </row>
    <row r="55" spans="1:10" x14ac:dyDescent="0.25">
      <c r="A55" s="34"/>
      <c r="B55" s="34"/>
      <c r="C55" s="34"/>
      <c r="D55" s="34"/>
      <c r="E55" s="34"/>
      <c r="F55" s="34"/>
      <c r="G55" s="34"/>
      <c r="H55" s="34"/>
      <c r="I55" s="34"/>
      <c r="J55" s="34"/>
    </row>
    <row r="56" spans="1:10" x14ac:dyDescent="0.25">
      <c r="A56" s="34"/>
      <c r="B56" s="34"/>
      <c r="C56" s="34"/>
      <c r="D56" s="34"/>
      <c r="E56" s="34"/>
      <c r="F56" s="34"/>
      <c r="G56" s="34"/>
      <c r="H56" s="34"/>
      <c r="I56" s="34"/>
      <c r="J56" s="34"/>
    </row>
    <row r="57" spans="1:10" x14ac:dyDescent="0.25">
      <c r="A57" s="34"/>
      <c r="B57" s="34"/>
      <c r="C57" s="34"/>
      <c r="D57" s="34"/>
      <c r="E57" s="34"/>
      <c r="F57" s="34"/>
      <c r="G57" s="34"/>
      <c r="H57" s="34"/>
      <c r="I57" s="34"/>
      <c r="J57" s="34"/>
    </row>
    <row r="58" spans="1:10" x14ac:dyDescent="0.25">
      <c r="A58" s="34"/>
      <c r="B58" s="34"/>
      <c r="C58" s="34"/>
      <c r="D58" s="34"/>
      <c r="E58" s="34"/>
      <c r="F58" s="34"/>
      <c r="G58" s="34"/>
      <c r="H58" s="34"/>
      <c r="I58" s="34"/>
      <c r="J58" s="34"/>
    </row>
    <row r="59" spans="1:10" x14ac:dyDescent="0.25">
      <c r="A59" s="34"/>
      <c r="B59" s="34"/>
      <c r="C59" s="34"/>
      <c r="D59" s="34"/>
      <c r="E59" s="34"/>
      <c r="F59" s="34"/>
      <c r="G59" s="34"/>
      <c r="H59" s="34"/>
      <c r="I59" s="34"/>
      <c r="J59" s="34"/>
    </row>
    <row r="60" spans="1:10" x14ac:dyDescent="0.25">
      <c r="A60" s="34"/>
      <c r="B60" s="34"/>
      <c r="C60" s="34"/>
      <c r="D60" s="34"/>
      <c r="E60" s="34"/>
      <c r="F60" s="34"/>
      <c r="G60" s="34"/>
      <c r="H60" s="34"/>
      <c r="I60" s="34"/>
      <c r="J60" s="34"/>
    </row>
  </sheetData>
  <mergeCells count="4">
    <mergeCell ref="A6:C6"/>
    <mergeCell ref="B9:C9"/>
    <mergeCell ref="A36:B36"/>
    <mergeCell ref="A37:B37"/>
  </mergeCells>
  <pageMargins left="0.7" right="0.7" top="0.75" bottom="0.75" header="0.3" footer="0.3"/>
  <pageSetup scale="90" orientation="portrait" r:id="rId1"/>
  <headerFooter alignWithMargins="0">
    <oddFooter>&amp;L&amp;"Times New Roman,Regular"LMAnot_2_1_pielik_07082019_cenr; 2.1.pielikums Ministru kabineta noteikumu projekta "Ilgstošas sociālās aprūpes un sociālās rehabilitācijas iestāžu sniegto maksas pakalpojumu cenrādis" anotācijai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C90F9-C111-4605-AA5A-623E493ECEC5}">
  <sheetPr>
    <pageSetUpPr fitToPage="1"/>
  </sheetPr>
  <dimension ref="A1:K60"/>
  <sheetViews>
    <sheetView view="pageLayout" topLeftCell="A4" zoomScale="60" zoomScaleNormal="75" zoomScalePageLayoutView="60" workbookViewId="0">
      <selection activeCell="B43" sqref="B43"/>
    </sheetView>
  </sheetViews>
  <sheetFormatPr defaultRowHeight="15" x14ac:dyDescent="0.25"/>
  <cols>
    <col min="1" max="1" width="19.42578125" style="37" customWidth="1"/>
    <col min="2" max="2" width="66.140625" style="37" customWidth="1"/>
    <col min="3" max="3" width="25.28515625" style="37" customWidth="1"/>
    <col min="4" max="4" width="14.140625" style="37" customWidth="1"/>
    <col min="5" max="256" width="9.140625" style="37"/>
    <col min="257" max="257" width="19.42578125" style="37" customWidth="1"/>
    <col min="258" max="258" width="42.28515625" style="37" customWidth="1"/>
    <col min="259" max="259" width="30" style="37" customWidth="1"/>
    <col min="260" max="260" width="14.140625" style="37" customWidth="1"/>
    <col min="261" max="512" width="9.140625" style="37"/>
    <col min="513" max="513" width="19.42578125" style="37" customWidth="1"/>
    <col min="514" max="514" width="42.28515625" style="37" customWidth="1"/>
    <col min="515" max="515" width="30" style="37" customWidth="1"/>
    <col min="516" max="516" width="14.140625" style="37" customWidth="1"/>
    <col min="517" max="768" width="9.140625" style="37"/>
    <col min="769" max="769" width="19.42578125" style="37" customWidth="1"/>
    <col min="770" max="770" width="42.28515625" style="37" customWidth="1"/>
    <col min="771" max="771" width="30" style="37" customWidth="1"/>
    <col min="772" max="772" width="14.140625" style="37" customWidth="1"/>
    <col min="773" max="1024" width="9.140625" style="37"/>
    <col min="1025" max="1025" width="19.42578125" style="37" customWidth="1"/>
    <col min="1026" max="1026" width="42.28515625" style="37" customWidth="1"/>
    <col min="1027" max="1027" width="30" style="37" customWidth="1"/>
    <col min="1028" max="1028" width="14.140625" style="37" customWidth="1"/>
    <col min="1029" max="1280" width="9.140625" style="37"/>
    <col min="1281" max="1281" width="19.42578125" style="37" customWidth="1"/>
    <col min="1282" max="1282" width="42.28515625" style="37" customWidth="1"/>
    <col min="1283" max="1283" width="30" style="37" customWidth="1"/>
    <col min="1284" max="1284" width="14.140625" style="37" customWidth="1"/>
    <col min="1285" max="1536" width="9.140625" style="37"/>
    <col min="1537" max="1537" width="19.42578125" style="37" customWidth="1"/>
    <col min="1538" max="1538" width="42.28515625" style="37" customWidth="1"/>
    <col min="1539" max="1539" width="30" style="37" customWidth="1"/>
    <col min="1540" max="1540" width="14.140625" style="37" customWidth="1"/>
    <col min="1541" max="1792" width="9.140625" style="37"/>
    <col min="1793" max="1793" width="19.42578125" style="37" customWidth="1"/>
    <col min="1794" max="1794" width="42.28515625" style="37" customWidth="1"/>
    <col min="1795" max="1795" width="30" style="37" customWidth="1"/>
    <col min="1796" max="1796" width="14.140625" style="37" customWidth="1"/>
    <col min="1797" max="2048" width="9.140625" style="37"/>
    <col min="2049" max="2049" width="19.42578125" style="37" customWidth="1"/>
    <col min="2050" max="2050" width="42.28515625" style="37" customWidth="1"/>
    <col min="2051" max="2051" width="30" style="37" customWidth="1"/>
    <col min="2052" max="2052" width="14.140625" style="37" customWidth="1"/>
    <col min="2053" max="2304" width="9.140625" style="37"/>
    <col min="2305" max="2305" width="19.42578125" style="37" customWidth="1"/>
    <col min="2306" max="2306" width="42.28515625" style="37" customWidth="1"/>
    <col min="2307" max="2307" width="30" style="37" customWidth="1"/>
    <col min="2308" max="2308" width="14.140625" style="37" customWidth="1"/>
    <col min="2309" max="2560" width="9.140625" style="37"/>
    <col min="2561" max="2561" width="19.42578125" style="37" customWidth="1"/>
    <col min="2562" max="2562" width="42.28515625" style="37" customWidth="1"/>
    <col min="2563" max="2563" width="30" style="37" customWidth="1"/>
    <col min="2564" max="2564" width="14.140625" style="37" customWidth="1"/>
    <col min="2565" max="2816" width="9.140625" style="37"/>
    <col min="2817" max="2817" width="19.42578125" style="37" customWidth="1"/>
    <col min="2818" max="2818" width="42.28515625" style="37" customWidth="1"/>
    <col min="2819" max="2819" width="30" style="37" customWidth="1"/>
    <col min="2820" max="2820" width="14.140625" style="37" customWidth="1"/>
    <col min="2821" max="3072" width="9.140625" style="37"/>
    <col min="3073" max="3073" width="19.42578125" style="37" customWidth="1"/>
    <col min="3074" max="3074" width="42.28515625" style="37" customWidth="1"/>
    <col min="3075" max="3075" width="30" style="37" customWidth="1"/>
    <col min="3076" max="3076" width="14.140625" style="37" customWidth="1"/>
    <col min="3077" max="3328" width="9.140625" style="37"/>
    <col min="3329" max="3329" width="19.42578125" style="37" customWidth="1"/>
    <col min="3330" max="3330" width="42.28515625" style="37" customWidth="1"/>
    <col min="3331" max="3331" width="30" style="37" customWidth="1"/>
    <col min="3332" max="3332" width="14.140625" style="37" customWidth="1"/>
    <col min="3333" max="3584" width="9.140625" style="37"/>
    <col min="3585" max="3585" width="19.42578125" style="37" customWidth="1"/>
    <col min="3586" max="3586" width="42.28515625" style="37" customWidth="1"/>
    <col min="3587" max="3587" width="30" style="37" customWidth="1"/>
    <col min="3588" max="3588" width="14.140625" style="37" customWidth="1"/>
    <col min="3589" max="3840" width="9.140625" style="37"/>
    <col min="3841" max="3841" width="19.42578125" style="37" customWidth="1"/>
    <col min="3842" max="3842" width="42.28515625" style="37" customWidth="1"/>
    <col min="3843" max="3843" width="30" style="37" customWidth="1"/>
    <col min="3844" max="3844" width="14.140625" style="37" customWidth="1"/>
    <col min="3845" max="4096" width="9.140625" style="37"/>
    <col min="4097" max="4097" width="19.42578125" style="37" customWidth="1"/>
    <col min="4098" max="4098" width="42.28515625" style="37" customWidth="1"/>
    <col min="4099" max="4099" width="30" style="37" customWidth="1"/>
    <col min="4100" max="4100" width="14.140625" style="37" customWidth="1"/>
    <col min="4101" max="4352" width="9.140625" style="37"/>
    <col min="4353" max="4353" width="19.42578125" style="37" customWidth="1"/>
    <col min="4354" max="4354" width="42.28515625" style="37" customWidth="1"/>
    <col min="4355" max="4355" width="30" style="37" customWidth="1"/>
    <col min="4356" max="4356" width="14.140625" style="37" customWidth="1"/>
    <col min="4357" max="4608" width="9.140625" style="37"/>
    <col min="4609" max="4609" width="19.42578125" style="37" customWidth="1"/>
    <col min="4610" max="4610" width="42.28515625" style="37" customWidth="1"/>
    <col min="4611" max="4611" width="30" style="37" customWidth="1"/>
    <col min="4612" max="4612" width="14.140625" style="37" customWidth="1"/>
    <col min="4613" max="4864" width="9.140625" style="37"/>
    <col min="4865" max="4865" width="19.42578125" style="37" customWidth="1"/>
    <col min="4866" max="4866" width="42.28515625" style="37" customWidth="1"/>
    <col min="4867" max="4867" width="30" style="37" customWidth="1"/>
    <col min="4868" max="4868" width="14.140625" style="37" customWidth="1"/>
    <col min="4869" max="5120" width="9.140625" style="37"/>
    <col min="5121" max="5121" width="19.42578125" style="37" customWidth="1"/>
    <col min="5122" max="5122" width="42.28515625" style="37" customWidth="1"/>
    <col min="5123" max="5123" width="30" style="37" customWidth="1"/>
    <col min="5124" max="5124" width="14.140625" style="37" customWidth="1"/>
    <col min="5125" max="5376" width="9.140625" style="37"/>
    <col min="5377" max="5377" width="19.42578125" style="37" customWidth="1"/>
    <col min="5378" max="5378" width="42.28515625" style="37" customWidth="1"/>
    <col min="5379" max="5379" width="30" style="37" customWidth="1"/>
    <col min="5380" max="5380" width="14.140625" style="37" customWidth="1"/>
    <col min="5381" max="5632" width="9.140625" style="37"/>
    <col min="5633" max="5633" width="19.42578125" style="37" customWidth="1"/>
    <col min="5634" max="5634" width="42.28515625" style="37" customWidth="1"/>
    <col min="5635" max="5635" width="30" style="37" customWidth="1"/>
    <col min="5636" max="5636" width="14.140625" style="37" customWidth="1"/>
    <col min="5637" max="5888" width="9.140625" style="37"/>
    <col min="5889" max="5889" width="19.42578125" style="37" customWidth="1"/>
    <col min="5890" max="5890" width="42.28515625" style="37" customWidth="1"/>
    <col min="5891" max="5891" width="30" style="37" customWidth="1"/>
    <col min="5892" max="5892" width="14.140625" style="37" customWidth="1"/>
    <col min="5893" max="6144" width="9.140625" style="37"/>
    <col min="6145" max="6145" width="19.42578125" style="37" customWidth="1"/>
    <col min="6146" max="6146" width="42.28515625" style="37" customWidth="1"/>
    <col min="6147" max="6147" width="30" style="37" customWidth="1"/>
    <col min="6148" max="6148" width="14.140625" style="37" customWidth="1"/>
    <col min="6149" max="6400" width="9.140625" style="37"/>
    <col min="6401" max="6401" width="19.42578125" style="37" customWidth="1"/>
    <col min="6402" max="6402" width="42.28515625" style="37" customWidth="1"/>
    <col min="6403" max="6403" width="30" style="37" customWidth="1"/>
    <col min="6404" max="6404" width="14.140625" style="37" customWidth="1"/>
    <col min="6405" max="6656" width="9.140625" style="37"/>
    <col min="6657" max="6657" width="19.42578125" style="37" customWidth="1"/>
    <col min="6658" max="6658" width="42.28515625" style="37" customWidth="1"/>
    <col min="6659" max="6659" width="30" style="37" customWidth="1"/>
    <col min="6660" max="6660" width="14.140625" style="37" customWidth="1"/>
    <col min="6661" max="6912" width="9.140625" style="37"/>
    <col min="6913" max="6913" width="19.42578125" style="37" customWidth="1"/>
    <col min="6914" max="6914" width="42.28515625" style="37" customWidth="1"/>
    <col min="6915" max="6915" width="30" style="37" customWidth="1"/>
    <col min="6916" max="6916" width="14.140625" style="37" customWidth="1"/>
    <col min="6917" max="7168" width="9.140625" style="37"/>
    <col min="7169" max="7169" width="19.42578125" style="37" customWidth="1"/>
    <col min="7170" max="7170" width="42.28515625" style="37" customWidth="1"/>
    <col min="7171" max="7171" width="30" style="37" customWidth="1"/>
    <col min="7172" max="7172" width="14.140625" style="37" customWidth="1"/>
    <col min="7173" max="7424" width="9.140625" style="37"/>
    <col min="7425" max="7425" width="19.42578125" style="37" customWidth="1"/>
    <col min="7426" max="7426" width="42.28515625" style="37" customWidth="1"/>
    <col min="7427" max="7427" width="30" style="37" customWidth="1"/>
    <col min="7428" max="7428" width="14.140625" style="37" customWidth="1"/>
    <col min="7429" max="7680" width="9.140625" style="37"/>
    <col min="7681" max="7681" width="19.42578125" style="37" customWidth="1"/>
    <col min="7682" max="7682" width="42.28515625" style="37" customWidth="1"/>
    <col min="7683" max="7683" width="30" style="37" customWidth="1"/>
    <col min="7684" max="7684" width="14.140625" style="37" customWidth="1"/>
    <col min="7685" max="7936" width="9.140625" style="37"/>
    <col min="7937" max="7937" width="19.42578125" style="37" customWidth="1"/>
    <col min="7938" max="7938" width="42.28515625" style="37" customWidth="1"/>
    <col min="7939" max="7939" width="30" style="37" customWidth="1"/>
    <col min="7940" max="7940" width="14.140625" style="37" customWidth="1"/>
    <col min="7941" max="8192" width="9.140625" style="37"/>
    <col min="8193" max="8193" width="19.42578125" style="37" customWidth="1"/>
    <col min="8194" max="8194" width="42.28515625" style="37" customWidth="1"/>
    <col min="8195" max="8195" width="30" style="37" customWidth="1"/>
    <col min="8196" max="8196" width="14.140625" style="37" customWidth="1"/>
    <col min="8197" max="8448" width="9.140625" style="37"/>
    <col min="8449" max="8449" width="19.42578125" style="37" customWidth="1"/>
    <col min="8450" max="8450" width="42.28515625" style="37" customWidth="1"/>
    <col min="8451" max="8451" width="30" style="37" customWidth="1"/>
    <col min="8452" max="8452" width="14.140625" style="37" customWidth="1"/>
    <col min="8453" max="8704" width="9.140625" style="37"/>
    <col min="8705" max="8705" width="19.42578125" style="37" customWidth="1"/>
    <col min="8706" max="8706" width="42.28515625" style="37" customWidth="1"/>
    <col min="8707" max="8707" width="30" style="37" customWidth="1"/>
    <col min="8708" max="8708" width="14.140625" style="37" customWidth="1"/>
    <col min="8709" max="8960" width="9.140625" style="37"/>
    <col min="8961" max="8961" width="19.42578125" style="37" customWidth="1"/>
    <col min="8962" max="8962" width="42.28515625" style="37" customWidth="1"/>
    <col min="8963" max="8963" width="30" style="37" customWidth="1"/>
    <col min="8964" max="8964" width="14.140625" style="37" customWidth="1"/>
    <col min="8965" max="9216" width="9.140625" style="37"/>
    <col min="9217" max="9217" width="19.42578125" style="37" customWidth="1"/>
    <col min="9218" max="9218" width="42.28515625" style="37" customWidth="1"/>
    <col min="9219" max="9219" width="30" style="37" customWidth="1"/>
    <col min="9220" max="9220" width="14.140625" style="37" customWidth="1"/>
    <col min="9221" max="9472" width="9.140625" style="37"/>
    <col min="9473" max="9473" width="19.42578125" style="37" customWidth="1"/>
    <col min="9474" max="9474" width="42.28515625" style="37" customWidth="1"/>
    <col min="9475" max="9475" width="30" style="37" customWidth="1"/>
    <col min="9476" max="9476" width="14.140625" style="37" customWidth="1"/>
    <col min="9477" max="9728" width="9.140625" style="37"/>
    <col min="9729" max="9729" width="19.42578125" style="37" customWidth="1"/>
    <col min="9730" max="9730" width="42.28515625" style="37" customWidth="1"/>
    <col min="9731" max="9731" width="30" style="37" customWidth="1"/>
    <col min="9732" max="9732" width="14.140625" style="37" customWidth="1"/>
    <col min="9733" max="9984" width="9.140625" style="37"/>
    <col min="9985" max="9985" width="19.42578125" style="37" customWidth="1"/>
    <col min="9986" max="9986" width="42.28515625" style="37" customWidth="1"/>
    <col min="9987" max="9987" width="30" style="37" customWidth="1"/>
    <col min="9988" max="9988" width="14.140625" style="37" customWidth="1"/>
    <col min="9989" max="10240" width="9.140625" style="37"/>
    <col min="10241" max="10241" width="19.42578125" style="37" customWidth="1"/>
    <col min="10242" max="10242" width="42.28515625" style="37" customWidth="1"/>
    <col min="10243" max="10243" width="30" style="37" customWidth="1"/>
    <col min="10244" max="10244" width="14.140625" style="37" customWidth="1"/>
    <col min="10245" max="10496" width="9.140625" style="37"/>
    <col min="10497" max="10497" width="19.42578125" style="37" customWidth="1"/>
    <col min="10498" max="10498" width="42.28515625" style="37" customWidth="1"/>
    <col min="10499" max="10499" width="30" style="37" customWidth="1"/>
    <col min="10500" max="10500" width="14.140625" style="37" customWidth="1"/>
    <col min="10501" max="10752" width="9.140625" style="37"/>
    <col min="10753" max="10753" width="19.42578125" style="37" customWidth="1"/>
    <col min="10754" max="10754" width="42.28515625" style="37" customWidth="1"/>
    <col min="10755" max="10755" width="30" style="37" customWidth="1"/>
    <col min="10756" max="10756" width="14.140625" style="37" customWidth="1"/>
    <col min="10757" max="11008" width="9.140625" style="37"/>
    <col min="11009" max="11009" width="19.42578125" style="37" customWidth="1"/>
    <col min="11010" max="11010" width="42.28515625" style="37" customWidth="1"/>
    <col min="11011" max="11011" width="30" style="37" customWidth="1"/>
    <col min="11012" max="11012" width="14.140625" style="37" customWidth="1"/>
    <col min="11013" max="11264" width="9.140625" style="37"/>
    <col min="11265" max="11265" width="19.42578125" style="37" customWidth="1"/>
    <col min="11266" max="11266" width="42.28515625" style="37" customWidth="1"/>
    <col min="11267" max="11267" width="30" style="37" customWidth="1"/>
    <col min="11268" max="11268" width="14.140625" style="37" customWidth="1"/>
    <col min="11269" max="11520" width="9.140625" style="37"/>
    <col min="11521" max="11521" width="19.42578125" style="37" customWidth="1"/>
    <col min="11522" max="11522" width="42.28515625" style="37" customWidth="1"/>
    <col min="11523" max="11523" width="30" style="37" customWidth="1"/>
    <col min="11524" max="11524" width="14.140625" style="37" customWidth="1"/>
    <col min="11525" max="11776" width="9.140625" style="37"/>
    <col min="11777" max="11777" width="19.42578125" style="37" customWidth="1"/>
    <col min="11778" max="11778" width="42.28515625" style="37" customWidth="1"/>
    <col min="11779" max="11779" width="30" style="37" customWidth="1"/>
    <col min="11780" max="11780" width="14.140625" style="37" customWidth="1"/>
    <col min="11781" max="12032" width="9.140625" style="37"/>
    <col min="12033" max="12033" width="19.42578125" style="37" customWidth="1"/>
    <col min="12034" max="12034" width="42.28515625" style="37" customWidth="1"/>
    <col min="12035" max="12035" width="30" style="37" customWidth="1"/>
    <col min="12036" max="12036" width="14.140625" style="37" customWidth="1"/>
    <col min="12037" max="12288" width="9.140625" style="37"/>
    <col min="12289" max="12289" width="19.42578125" style="37" customWidth="1"/>
    <col min="12290" max="12290" width="42.28515625" style="37" customWidth="1"/>
    <col min="12291" max="12291" width="30" style="37" customWidth="1"/>
    <col min="12292" max="12292" width="14.140625" style="37" customWidth="1"/>
    <col min="12293" max="12544" width="9.140625" style="37"/>
    <col min="12545" max="12545" width="19.42578125" style="37" customWidth="1"/>
    <col min="12546" max="12546" width="42.28515625" style="37" customWidth="1"/>
    <col min="12547" max="12547" width="30" style="37" customWidth="1"/>
    <col min="12548" max="12548" width="14.140625" style="37" customWidth="1"/>
    <col min="12549" max="12800" width="9.140625" style="37"/>
    <col min="12801" max="12801" width="19.42578125" style="37" customWidth="1"/>
    <col min="12802" max="12802" width="42.28515625" style="37" customWidth="1"/>
    <col min="12803" max="12803" width="30" style="37" customWidth="1"/>
    <col min="12804" max="12804" width="14.140625" style="37" customWidth="1"/>
    <col min="12805" max="13056" width="9.140625" style="37"/>
    <col min="13057" max="13057" width="19.42578125" style="37" customWidth="1"/>
    <col min="13058" max="13058" width="42.28515625" style="37" customWidth="1"/>
    <col min="13059" max="13059" width="30" style="37" customWidth="1"/>
    <col min="13060" max="13060" width="14.140625" style="37" customWidth="1"/>
    <col min="13061" max="13312" width="9.140625" style="37"/>
    <col min="13313" max="13313" width="19.42578125" style="37" customWidth="1"/>
    <col min="13314" max="13314" width="42.28515625" style="37" customWidth="1"/>
    <col min="13315" max="13315" width="30" style="37" customWidth="1"/>
    <col min="13316" max="13316" width="14.140625" style="37" customWidth="1"/>
    <col min="13317" max="13568" width="9.140625" style="37"/>
    <col min="13569" max="13569" width="19.42578125" style="37" customWidth="1"/>
    <col min="13570" max="13570" width="42.28515625" style="37" customWidth="1"/>
    <col min="13571" max="13571" width="30" style="37" customWidth="1"/>
    <col min="13572" max="13572" width="14.140625" style="37" customWidth="1"/>
    <col min="13573" max="13824" width="9.140625" style="37"/>
    <col min="13825" max="13825" width="19.42578125" style="37" customWidth="1"/>
    <col min="13826" max="13826" width="42.28515625" style="37" customWidth="1"/>
    <col min="13827" max="13827" width="30" style="37" customWidth="1"/>
    <col min="13828" max="13828" width="14.140625" style="37" customWidth="1"/>
    <col min="13829" max="14080" width="9.140625" style="37"/>
    <col min="14081" max="14081" width="19.42578125" style="37" customWidth="1"/>
    <col min="14082" max="14082" width="42.28515625" style="37" customWidth="1"/>
    <col min="14083" max="14083" width="30" style="37" customWidth="1"/>
    <col min="14084" max="14084" width="14.140625" style="37" customWidth="1"/>
    <col min="14085" max="14336" width="9.140625" style="37"/>
    <col min="14337" max="14337" width="19.42578125" style="37" customWidth="1"/>
    <col min="14338" max="14338" width="42.28515625" style="37" customWidth="1"/>
    <col min="14339" max="14339" width="30" style="37" customWidth="1"/>
    <col min="14340" max="14340" width="14.140625" style="37" customWidth="1"/>
    <col min="14341" max="14592" width="9.140625" style="37"/>
    <col min="14593" max="14593" width="19.42578125" style="37" customWidth="1"/>
    <col min="14594" max="14594" width="42.28515625" style="37" customWidth="1"/>
    <col min="14595" max="14595" width="30" style="37" customWidth="1"/>
    <col min="14596" max="14596" width="14.140625" style="37" customWidth="1"/>
    <col min="14597" max="14848" width="9.140625" style="37"/>
    <col min="14849" max="14849" width="19.42578125" style="37" customWidth="1"/>
    <col min="14850" max="14850" width="42.28515625" style="37" customWidth="1"/>
    <col min="14851" max="14851" width="30" style="37" customWidth="1"/>
    <col min="14852" max="14852" width="14.140625" style="37" customWidth="1"/>
    <col min="14853" max="15104" width="9.140625" style="37"/>
    <col min="15105" max="15105" width="19.42578125" style="37" customWidth="1"/>
    <col min="15106" max="15106" width="42.28515625" style="37" customWidth="1"/>
    <col min="15107" max="15107" width="30" style="37" customWidth="1"/>
    <col min="15108" max="15108" width="14.140625" style="37" customWidth="1"/>
    <col min="15109" max="15360" width="9.140625" style="37"/>
    <col min="15361" max="15361" width="19.42578125" style="37" customWidth="1"/>
    <col min="15362" max="15362" width="42.28515625" style="37" customWidth="1"/>
    <col min="15363" max="15363" width="30" style="37" customWidth="1"/>
    <col min="15364" max="15364" width="14.140625" style="37" customWidth="1"/>
    <col min="15365" max="15616" width="9.140625" style="37"/>
    <col min="15617" max="15617" width="19.42578125" style="37" customWidth="1"/>
    <col min="15618" max="15618" width="42.28515625" style="37" customWidth="1"/>
    <col min="15619" max="15619" width="30" style="37" customWidth="1"/>
    <col min="15620" max="15620" width="14.140625" style="37" customWidth="1"/>
    <col min="15621" max="15872" width="9.140625" style="37"/>
    <col min="15873" max="15873" width="19.42578125" style="37" customWidth="1"/>
    <col min="15874" max="15874" width="42.28515625" style="37" customWidth="1"/>
    <col min="15875" max="15875" width="30" style="37" customWidth="1"/>
    <col min="15876" max="15876" width="14.140625" style="37" customWidth="1"/>
    <col min="15877" max="16128" width="9.140625" style="37"/>
    <col min="16129" max="16129" width="19.42578125" style="37" customWidth="1"/>
    <col min="16130" max="16130" width="42.28515625" style="37" customWidth="1"/>
    <col min="16131" max="16131" width="30" style="37" customWidth="1"/>
    <col min="16132" max="16132" width="14.140625" style="37" customWidth="1"/>
    <col min="16133" max="16384" width="9.140625" style="37"/>
  </cols>
  <sheetData>
    <row r="1" spans="1:11" ht="14.25" customHeight="1" x14ac:dyDescent="0.25">
      <c r="C1" s="5" t="s">
        <v>1</v>
      </c>
    </row>
    <row r="2" spans="1:11" ht="15.75" x14ac:dyDescent="0.25">
      <c r="C2" s="13" t="s">
        <v>2</v>
      </c>
    </row>
    <row r="3" spans="1:11" ht="15.75" customHeight="1" x14ac:dyDescent="0.25">
      <c r="C3" s="7" t="s">
        <v>3</v>
      </c>
    </row>
    <row r="4" spans="1:11" ht="15.75" customHeight="1" x14ac:dyDescent="0.25">
      <c r="C4" s="48"/>
    </row>
    <row r="5" spans="1:11" ht="15.75" customHeight="1" x14ac:dyDescent="0.25">
      <c r="C5" s="45" t="s">
        <v>51</v>
      </c>
    </row>
    <row r="6" spans="1:11" ht="17.25" customHeight="1" x14ac:dyDescent="0.25">
      <c r="A6" s="134" t="s">
        <v>5</v>
      </c>
      <c r="B6" s="134"/>
      <c r="C6" s="134"/>
      <c r="D6" s="34"/>
      <c r="E6" s="34"/>
      <c r="F6" s="34"/>
      <c r="G6" s="34"/>
      <c r="H6" s="34"/>
      <c r="I6" s="34"/>
      <c r="J6" s="34"/>
    </row>
    <row r="7" spans="1:11" ht="19.5" customHeight="1" x14ac:dyDescent="0.25">
      <c r="A7" s="11"/>
      <c r="B7" s="11"/>
      <c r="C7" s="11"/>
      <c r="D7" s="34"/>
      <c r="E7" s="34"/>
      <c r="F7" s="34"/>
      <c r="G7" s="34"/>
      <c r="H7" s="34"/>
      <c r="I7" s="34"/>
      <c r="J7" s="34"/>
    </row>
    <row r="8" spans="1:11" ht="13.5" customHeight="1" x14ac:dyDescent="0.25">
      <c r="A8" s="101" t="s">
        <v>6</v>
      </c>
      <c r="B8" s="36" t="s">
        <v>7</v>
      </c>
      <c r="D8" s="34"/>
      <c r="E8" s="34"/>
      <c r="F8" s="34"/>
      <c r="G8" s="34"/>
      <c r="H8" s="34"/>
      <c r="I8" s="34"/>
      <c r="J8" s="34"/>
    </row>
    <row r="9" spans="1:11" ht="29.25" customHeight="1" x14ac:dyDescent="0.25">
      <c r="A9" s="101" t="s">
        <v>8</v>
      </c>
      <c r="B9" s="131" t="s">
        <v>79</v>
      </c>
      <c r="C9" s="131"/>
      <c r="D9"/>
      <c r="E9"/>
      <c r="F9"/>
      <c r="G9"/>
      <c r="H9"/>
      <c r="I9"/>
      <c r="J9" s="51"/>
    </row>
    <row r="10" spans="1:11" ht="15" customHeight="1" x14ac:dyDescent="0.25">
      <c r="A10" s="101" t="s">
        <v>10</v>
      </c>
      <c r="B10" s="36" t="s">
        <v>11</v>
      </c>
      <c r="D10"/>
      <c r="E10"/>
      <c r="F10"/>
      <c r="G10"/>
      <c r="H10"/>
      <c r="I10"/>
      <c r="J10" s="2"/>
      <c r="K10" s="2"/>
    </row>
    <row r="11" spans="1:11" ht="15.75" customHeight="1" x14ac:dyDescent="0.25">
      <c r="A11" s="11"/>
      <c r="D11"/>
      <c r="E11"/>
      <c r="F11"/>
      <c r="G11"/>
      <c r="H11"/>
      <c r="I11"/>
      <c r="J11" s="2"/>
      <c r="K11" s="2"/>
    </row>
    <row r="12" spans="1:11" ht="60" x14ac:dyDescent="0.25">
      <c r="A12" s="102" t="s">
        <v>12</v>
      </c>
      <c r="B12" s="102" t="s">
        <v>13</v>
      </c>
      <c r="C12" s="102" t="s">
        <v>14</v>
      </c>
      <c r="D12"/>
      <c r="E12"/>
      <c r="F12"/>
      <c r="G12"/>
      <c r="H12"/>
      <c r="I12"/>
      <c r="J12" s="2"/>
      <c r="K12" s="2"/>
    </row>
    <row r="13" spans="1:11" ht="12.6" customHeight="1" x14ac:dyDescent="0.25">
      <c r="A13" s="79">
        <v>1</v>
      </c>
      <c r="B13" s="79">
        <v>2</v>
      </c>
      <c r="C13" s="79">
        <v>3</v>
      </c>
      <c r="D13"/>
      <c r="E13"/>
      <c r="F13"/>
      <c r="G13"/>
      <c r="H13"/>
      <c r="I13"/>
      <c r="J13" s="2"/>
      <c r="K13" s="2"/>
    </row>
    <row r="14" spans="1:11" ht="14.45" customHeight="1" x14ac:dyDescent="0.25">
      <c r="A14" s="65"/>
      <c r="B14" s="79" t="s">
        <v>15</v>
      </c>
      <c r="C14" s="79" t="s">
        <v>16</v>
      </c>
      <c r="D14" s="113"/>
      <c r="E14"/>
      <c r="F14"/>
      <c r="G14"/>
      <c r="H14"/>
      <c r="I14"/>
      <c r="J14" s="2"/>
      <c r="K14" s="2"/>
    </row>
    <row r="15" spans="1:11" ht="16.5" customHeight="1" x14ac:dyDescent="0.25">
      <c r="A15" s="79">
        <v>1100</v>
      </c>
      <c r="B15" s="65" t="s">
        <v>17</v>
      </c>
      <c r="C15" s="21">
        <v>83</v>
      </c>
      <c r="D15" s="113"/>
      <c r="E15"/>
      <c r="F15"/>
      <c r="G15"/>
      <c r="H15"/>
      <c r="I15"/>
      <c r="J15" s="2"/>
      <c r="K15" s="2"/>
    </row>
    <row r="16" spans="1:11" ht="31.5" x14ac:dyDescent="0.25">
      <c r="A16" s="79">
        <v>1200</v>
      </c>
      <c r="B16" s="66" t="s">
        <v>18</v>
      </c>
      <c r="C16" s="21">
        <v>19.989999999999998</v>
      </c>
      <c r="D16" s="113"/>
      <c r="E16"/>
      <c r="F16"/>
      <c r="G16"/>
      <c r="H16"/>
      <c r="I16"/>
      <c r="J16" s="2"/>
      <c r="K16" s="2"/>
    </row>
    <row r="17" spans="1:11" ht="15" customHeight="1" x14ac:dyDescent="0.25">
      <c r="A17" s="79"/>
      <c r="B17" s="24" t="s">
        <v>23</v>
      </c>
      <c r="C17" s="23">
        <f>SUM(C15:C16)</f>
        <v>102.99</v>
      </c>
      <c r="D17" s="113"/>
      <c r="E17"/>
      <c r="F17"/>
      <c r="G17"/>
      <c r="H17"/>
      <c r="I17"/>
      <c r="J17" s="2"/>
      <c r="K17" s="2"/>
    </row>
    <row r="18" spans="1:11" ht="13.9" customHeight="1" x14ac:dyDescent="0.25">
      <c r="A18" s="79"/>
      <c r="B18" s="24" t="s">
        <v>24</v>
      </c>
      <c r="C18" s="24" t="s">
        <v>16</v>
      </c>
      <c r="D18" s="113"/>
      <c r="E18"/>
      <c r="F18"/>
      <c r="G18"/>
      <c r="H18"/>
      <c r="I18"/>
      <c r="J18" s="2"/>
      <c r="K18" s="2"/>
    </row>
    <row r="19" spans="1:11" ht="15.75" customHeight="1" x14ac:dyDescent="0.25">
      <c r="A19" s="79">
        <v>1100</v>
      </c>
      <c r="B19" s="65" t="s">
        <v>17</v>
      </c>
      <c r="C19" s="21">
        <v>5.04</v>
      </c>
      <c r="D19"/>
      <c r="E19"/>
      <c r="F19"/>
      <c r="G19"/>
      <c r="H19"/>
      <c r="I19"/>
      <c r="J19" s="2"/>
      <c r="K19" s="2"/>
    </row>
    <row r="20" spans="1:11" ht="31.5" x14ac:dyDescent="0.25">
      <c r="A20" s="79">
        <v>1200</v>
      </c>
      <c r="B20" s="66" t="s">
        <v>18</v>
      </c>
      <c r="C20" s="21">
        <v>1.22</v>
      </c>
      <c r="D20"/>
      <c r="E20"/>
      <c r="F20"/>
      <c r="G20"/>
      <c r="H20"/>
      <c r="I20"/>
      <c r="J20" s="2"/>
      <c r="K20" s="2"/>
    </row>
    <row r="21" spans="1:11" ht="14.25" customHeight="1" x14ac:dyDescent="0.25">
      <c r="A21" s="79">
        <v>2210</v>
      </c>
      <c r="B21" s="65" t="s">
        <v>25</v>
      </c>
      <c r="C21" s="21">
        <v>0.4</v>
      </c>
      <c r="D21"/>
      <c r="E21"/>
      <c r="F21"/>
      <c r="G21"/>
      <c r="H21"/>
      <c r="I21"/>
      <c r="J21" s="2"/>
      <c r="K21" s="2"/>
    </row>
    <row r="22" spans="1:11" ht="15.75" x14ac:dyDescent="0.25">
      <c r="A22" s="79">
        <v>2220</v>
      </c>
      <c r="B22" s="65" t="s">
        <v>56</v>
      </c>
      <c r="C22" s="21">
        <v>18.559999999999999</v>
      </c>
      <c r="D22"/>
      <c r="E22"/>
      <c r="F22"/>
      <c r="G22"/>
      <c r="H22"/>
      <c r="I22"/>
      <c r="J22" s="2"/>
      <c r="K22" s="2"/>
    </row>
    <row r="23" spans="1:11" ht="15" customHeight="1" x14ac:dyDescent="0.25">
      <c r="A23" s="79">
        <v>2240</v>
      </c>
      <c r="B23" s="65" t="s">
        <v>72</v>
      </c>
      <c r="C23" s="21">
        <v>12.64</v>
      </c>
      <c r="D23"/>
      <c r="E23"/>
      <c r="F23"/>
      <c r="G23"/>
      <c r="H23"/>
      <c r="I23"/>
      <c r="J23" s="2"/>
      <c r="K23" s="2"/>
    </row>
    <row r="24" spans="1:11" ht="15.75" x14ac:dyDescent="0.25">
      <c r="A24" s="79">
        <v>2243</v>
      </c>
      <c r="B24" s="83" t="s">
        <v>58</v>
      </c>
      <c r="C24" s="21">
        <v>4.3499999999999996</v>
      </c>
      <c r="D24"/>
      <c r="E24"/>
      <c r="F24"/>
      <c r="G24"/>
      <c r="H24"/>
      <c r="I24"/>
      <c r="J24" s="2"/>
      <c r="K24" s="2"/>
    </row>
    <row r="25" spans="1:11" ht="15.75" x14ac:dyDescent="0.25">
      <c r="A25" s="79">
        <v>2244</v>
      </c>
      <c r="B25" s="65" t="s">
        <v>59</v>
      </c>
      <c r="C25" s="21">
        <v>1.56</v>
      </c>
      <c r="D25"/>
      <c r="E25"/>
      <c r="F25"/>
      <c r="G25"/>
      <c r="H25"/>
      <c r="I25"/>
      <c r="J25" s="2"/>
      <c r="K25" s="2"/>
    </row>
    <row r="26" spans="1:11" ht="15.75" x14ac:dyDescent="0.25">
      <c r="A26" s="79">
        <v>2249</v>
      </c>
      <c r="B26" s="66" t="s">
        <v>60</v>
      </c>
      <c r="C26" s="21">
        <v>0.63</v>
      </c>
      <c r="D26"/>
      <c r="E26"/>
      <c r="F26"/>
      <c r="G26"/>
      <c r="H26"/>
      <c r="I26"/>
      <c r="J26" s="2"/>
      <c r="K26" s="2"/>
    </row>
    <row r="27" spans="1:11" ht="15.75" x14ac:dyDescent="0.25">
      <c r="A27" s="79">
        <v>2311</v>
      </c>
      <c r="B27" s="65" t="s">
        <v>27</v>
      </c>
      <c r="C27" s="21">
        <v>1.2</v>
      </c>
      <c r="D27"/>
      <c r="E27"/>
      <c r="F27"/>
      <c r="G27"/>
      <c r="H27"/>
      <c r="I27"/>
      <c r="J27" s="2"/>
      <c r="K27" s="2"/>
    </row>
    <row r="28" spans="1:11" ht="15" customHeight="1" x14ac:dyDescent="0.25">
      <c r="A28" s="79">
        <v>2322</v>
      </c>
      <c r="B28" s="65" t="s">
        <v>29</v>
      </c>
      <c r="C28" s="21">
        <v>3.4</v>
      </c>
      <c r="D28"/>
      <c r="E28"/>
      <c r="F28"/>
      <c r="G28"/>
      <c r="H28"/>
      <c r="I28"/>
      <c r="J28" s="2"/>
      <c r="K28" s="2"/>
    </row>
    <row r="29" spans="1:11" ht="17.25" customHeight="1" x14ac:dyDescent="0.25">
      <c r="A29" s="79">
        <v>2341</v>
      </c>
      <c r="B29" s="65" t="s">
        <v>73</v>
      </c>
      <c r="C29" s="21">
        <v>3.79</v>
      </c>
      <c r="D29"/>
      <c r="E29"/>
      <c r="F29"/>
      <c r="G29"/>
      <c r="H29"/>
      <c r="I29"/>
      <c r="J29" s="2"/>
      <c r="K29" s="2"/>
    </row>
    <row r="30" spans="1:11" ht="15.75" x14ac:dyDescent="0.25">
      <c r="A30" s="79">
        <v>2350</v>
      </c>
      <c r="B30" s="65" t="s">
        <v>31</v>
      </c>
      <c r="C30" s="21">
        <v>3.09</v>
      </c>
      <c r="D30"/>
      <c r="E30"/>
      <c r="F30"/>
      <c r="G30"/>
      <c r="H30"/>
      <c r="I30"/>
      <c r="J30" s="2"/>
      <c r="K30" s="2"/>
    </row>
    <row r="31" spans="1:11" ht="14.25" customHeight="1" x14ac:dyDescent="0.25">
      <c r="A31" s="79">
        <v>2312</v>
      </c>
      <c r="B31" s="65" t="s">
        <v>61</v>
      </c>
      <c r="C31" s="21">
        <f>0.65+0.02</f>
        <v>0.67</v>
      </c>
      <c r="D31"/>
      <c r="E31"/>
      <c r="F31"/>
      <c r="G31"/>
      <c r="H31"/>
      <c r="I31"/>
      <c r="J31" s="2"/>
      <c r="K31" s="2"/>
    </row>
    <row r="32" spans="1:11" ht="15.75" customHeight="1" x14ac:dyDescent="0.25">
      <c r="A32" s="79">
        <v>5200</v>
      </c>
      <c r="B32" s="65" t="s">
        <v>32</v>
      </c>
      <c r="C32" s="21">
        <v>1.5</v>
      </c>
      <c r="D32"/>
      <c r="E32"/>
      <c r="F32"/>
      <c r="G32"/>
      <c r="H32"/>
      <c r="I32"/>
      <c r="J32" s="2"/>
      <c r="K32" s="2"/>
    </row>
    <row r="33" spans="1:11" ht="15.75" x14ac:dyDescent="0.25">
      <c r="A33" s="79"/>
      <c r="B33" s="24" t="s">
        <v>33</v>
      </c>
      <c r="C33" s="23">
        <f>SUM(C19:C32)</f>
        <v>58.050000000000011</v>
      </c>
      <c r="D33"/>
      <c r="E33"/>
      <c r="F33"/>
      <c r="G33"/>
      <c r="H33"/>
      <c r="I33"/>
      <c r="J33" s="2"/>
      <c r="K33" s="2"/>
    </row>
    <row r="34" spans="1:11" ht="15.75" x14ac:dyDescent="0.25">
      <c r="A34" s="65"/>
      <c r="B34" s="24" t="s">
        <v>34</v>
      </c>
      <c r="C34" s="23">
        <f>C33+C17</f>
        <v>161.04000000000002</v>
      </c>
      <c r="D34"/>
      <c r="E34"/>
      <c r="F34"/>
      <c r="G34"/>
      <c r="H34"/>
      <c r="I34"/>
      <c r="J34" s="2"/>
      <c r="K34" s="2"/>
    </row>
    <row r="35" spans="1:11" ht="20.25" customHeight="1" x14ac:dyDescent="0.25">
      <c r="A35" s="62"/>
      <c r="B35" s="62"/>
      <c r="C35" s="62"/>
      <c r="D35"/>
      <c r="E35"/>
      <c r="F35"/>
      <c r="G35"/>
      <c r="H35"/>
      <c r="I35"/>
      <c r="J35" s="2"/>
      <c r="K35" s="2"/>
    </row>
    <row r="36" spans="1:11" ht="15.75" customHeight="1" x14ac:dyDescent="0.25">
      <c r="A36" s="132" t="s">
        <v>35</v>
      </c>
      <c r="B36" s="132"/>
      <c r="C36" s="79">
        <v>6</v>
      </c>
      <c r="D36"/>
      <c r="E36"/>
      <c r="F36"/>
      <c r="G36"/>
      <c r="H36"/>
      <c r="I36"/>
      <c r="J36" s="2"/>
      <c r="K36" s="2"/>
    </row>
    <row r="37" spans="1:11" ht="43.9" customHeight="1" x14ac:dyDescent="0.25">
      <c r="A37" s="132" t="s">
        <v>36</v>
      </c>
      <c r="B37" s="132"/>
      <c r="C37" s="77">
        <f>C34/C36</f>
        <v>26.840000000000003</v>
      </c>
      <c r="D37"/>
      <c r="E37"/>
      <c r="F37"/>
      <c r="G37"/>
      <c r="H37"/>
      <c r="I37"/>
      <c r="J37" s="2"/>
      <c r="K37" s="2"/>
    </row>
    <row r="38" spans="1:11" x14ac:dyDescent="0.25">
      <c r="A38" s="34"/>
      <c r="B38" s="34"/>
      <c r="C38" s="34"/>
      <c r="D38"/>
      <c r="E38"/>
      <c r="F38"/>
      <c r="G38"/>
      <c r="H38"/>
      <c r="I38"/>
      <c r="J38" s="34"/>
    </row>
    <row r="39" spans="1:11" x14ac:dyDescent="0.25">
      <c r="A39" s="34"/>
      <c r="B39" s="34"/>
      <c r="C39" s="34"/>
      <c r="D39"/>
      <c r="E39"/>
      <c r="F39"/>
      <c r="G39"/>
      <c r="H39"/>
      <c r="I39"/>
      <c r="J39" s="34"/>
    </row>
    <row r="40" spans="1:11" x14ac:dyDescent="0.25">
      <c r="A40" s="34"/>
      <c r="B40" s="34"/>
      <c r="C40" s="34"/>
      <c r="D40"/>
      <c r="E40"/>
      <c r="F40"/>
      <c r="G40"/>
      <c r="H40"/>
      <c r="I40"/>
      <c r="J40" s="34"/>
    </row>
    <row r="41" spans="1:11" x14ac:dyDescent="0.25">
      <c r="A41" s="124"/>
      <c r="B41" s="34"/>
      <c r="C41" s="34"/>
      <c r="D41" s="34"/>
      <c r="E41" s="34"/>
      <c r="F41" s="34"/>
      <c r="G41" s="34"/>
      <c r="H41" s="34"/>
      <c r="I41" s="34"/>
      <c r="J41" s="34"/>
    </row>
    <row r="42" spans="1:11" x14ac:dyDescent="0.25">
      <c r="A42" s="124"/>
      <c r="B42" s="34"/>
      <c r="C42" s="34"/>
      <c r="D42" s="34"/>
      <c r="E42" s="34"/>
      <c r="F42" s="34"/>
      <c r="G42" s="34"/>
      <c r="H42" s="34"/>
      <c r="I42" s="34"/>
      <c r="J42" s="34"/>
    </row>
    <row r="43" spans="1:11" x14ac:dyDescent="0.25">
      <c r="A43" s="124"/>
      <c r="B43" s="34"/>
      <c r="C43" s="34"/>
      <c r="D43" s="34"/>
      <c r="E43" s="34"/>
      <c r="F43" s="34"/>
      <c r="G43" s="34"/>
      <c r="H43" s="34"/>
      <c r="I43" s="34"/>
      <c r="J43" s="34"/>
    </row>
    <row r="44" spans="1:11" x14ac:dyDescent="0.25">
      <c r="A44" s="124"/>
      <c r="B44" s="34"/>
      <c r="C44" s="34"/>
      <c r="D44" s="34"/>
      <c r="E44" s="34"/>
      <c r="F44" s="34"/>
      <c r="G44" s="34"/>
      <c r="H44" s="34"/>
      <c r="I44" s="34"/>
      <c r="J44" s="34"/>
    </row>
    <row r="45" spans="1:11" x14ac:dyDescent="0.25">
      <c r="A45" s="34"/>
      <c r="B45" s="34"/>
      <c r="C45" s="34"/>
      <c r="D45" s="34"/>
      <c r="E45" s="34"/>
      <c r="F45" s="34"/>
      <c r="G45" s="34"/>
      <c r="H45" s="34"/>
      <c r="I45" s="34"/>
      <c r="J45" s="34"/>
    </row>
    <row r="46" spans="1:11" x14ac:dyDescent="0.25">
      <c r="A46" s="34"/>
      <c r="B46" s="34"/>
      <c r="C46" s="34"/>
      <c r="D46" s="34"/>
      <c r="E46" s="34"/>
      <c r="F46" s="34"/>
      <c r="G46" s="34"/>
      <c r="H46" s="34"/>
      <c r="I46" s="34"/>
      <c r="J46" s="34"/>
    </row>
    <row r="47" spans="1:11" x14ac:dyDescent="0.25">
      <c r="A47" s="34"/>
      <c r="B47" s="34"/>
      <c r="C47" s="34"/>
      <c r="D47" s="34"/>
      <c r="E47" s="34"/>
      <c r="F47" s="34"/>
      <c r="G47" s="34"/>
      <c r="H47" s="34"/>
      <c r="I47" s="34"/>
      <c r="J47" s="34"/>
    </row>
    <row r="48" spans="1:11" x14ac:dyDescent="0.25">
      <c r="A48" s="34"/>
      <c r="B48" s="34"/>
      <c r="C48" s="34"/>
      <c r="D48" s="34"/>
      <c r="E48" s="34"/>
      <c r="F48" s="34"/>
      <c r="G48" s="34"/>
      <c r="H48" s="34"/>
      <c r="I48" s="34"/>
      <c r="J48" s="34"/>
    </row>
    <row r="49" spans="1:10" x14ac:dyDescent="0.25">
      <c r="A49" s="34"/>
      <c r="B49" s="34"/>
      <c r="C49" s="34"/>
      <c r="D49" s="34"/>
      <c r="E49" s="34"/>
      <c r="F49" s="34"/>
      <c r="G49" s="34"/>
      <c r="H49" s="34"/>
      <c r="I49" s="34"/>
      <c r="J49" s="34"/>
    </row>
    <row r="50" spans="1:10" x14ac:dyDescent="0.25">
      <c r="A50" s="34"/>
      <c r="B50" s="34"/>
      <c r="C50" s="34"/>
      <c r="D50" s="34"/>
      <c r="E50" s="34"/>
      <c r="F50" s="34"/>
      <c r="G50" s="34"/>
      <c r="H50" s="34"/>
      <c r="I50" s="34"/>
      <c r="J50" s="34"/>
    </row>
    <row r="51" spans="1:10" x14ac:dyDescent="0.25">
      <c r="A51" s="34"/>
      <c r="B51" s="34"/>
      <c r="C51" s="34"/>
      <c r="D51" s="34"/>
      <c r="E51" s="34"/>
      <c r="F51" s="34"/>
      <c r="G51" s="34"/>
      <c r="H51" s="34"/>
      <c r="I51" s="34"/>
      <c r="J51" s="34"/>
    </row>
    <row r="52" spans="1:10" x14ac:dyDescent="0.25">
      <c r="A52" s="34"/>
      <c r="B52" s="34"/>
      <c r="C52" s="34"/>
      <c r="D52" s="34"/>
      <c r="E52" s="34"/>
      <c r="F52" s="34"/>
      <c r="G52" s="34"/>
      <c r="H52" s="34"/>
      <c r="I52" s="34"/>
      <c r="J52" s="34"/>
    </row>
    <row r="53" spans="1:10" x14ac:dyDescent="0.25">
      <c r="A53" s="34"/>
      <c r="B53" s="34"/>
      <c r="C53" s="34"/>
      <c r="D53" s="34"/>
      <c r="E53" s="34"/>
      <c r="F53" s="34"/>
      <c r="G53" s="34"/>
      <c r="H53" s="34"/>
      <c r="I53" s="34"/>
      <c r="J53" s="34"/>
    </row>
    <row r="54" spans="1:10" x14ac:dyDescent="0.25">
      <c r="A54" s="34"/>
      <c r="B54" s="34"/>
      <c r="C54" s="34"/>
      <c r="D54" s="34"/>
      <c r="E54" s="34"/>
      <c r="F54" s="34"/>
      <c r="G54" s="34"/>
      <c r="H54" s="34"/>
      <c r="I54" s="34"/>
      <c r="J54" s="34"/>
    </row>
    <row r="55" spans="1:10" x14ac:dyDescent="0.25">
      <c r="A55" s="34"/>
      <c r="B55" s="34"/>
      <c r="C55" s="34"/>
      <c r="D55" s="34"/>
      <c r="E55" s="34"/>
      <c r="F55" s="34"/>
      <c r="G55" s="34"/>
      <c r="H55" s="34"/>
      <c r="I55" s="34"/>
      <c r="J55" s="34"/>
    </row>
    <row r="56" spans="1:10" x14ac:dyDescent="0.25">
      <c r="A56" s="34"/>
      <c r="B56" s="34"/>
      <c r="C56" s="34"/>
      <c r="D56" s="34"/>
      <c r="E56" s="34"/>
      <c r="F56" s="34"/>
      <c r="G56" s="34"/>
      <c r="H56" s="34"/>
      <c r="I56" s="34"/>
      <c r="J56" s="34"/>
    </row>
    <row r="57" spans="1:10" x14ac:dyDescent="0.25">
      <c r="A57" s="34"/>
      <c r="B57" s="34"/>
      <c r="C57" s="34"/>
      <c r="D57" s="34"/>
      <c r="E57" s="34"/>
      <c r="F57" s="34"/>
      <c r="G57" s="34"/>
      <c r="H57" s="34"/>
      <c r="I57" s="34"/>
      <c r="J57" s="34"/>
    </row>
    <row r="58" spans="1:10" x14ac:dyDescent="0.25">
      <c r="A58" s="34"/>
      <c r="B58" s="34"/>
      <c r="C58" s="34"/>
      <c r="D58" s="34"/>
      <c r="E58" s="34"/>
      <c r="F58" s="34"/>
      <c r="G58" s="34"/>
      <c r="H58" s="34"/>
      <c r="I58" s="34"/>
      <c r="J58" s="34"/>
    </row>
    <row r="59" spans="1:10" x14ac:dyDescent="0.25">
      <c r="A59" s="34"/>
      <c r="B59" s="34"/>
      <c r="C59" s="34"/>
      <c r="D59" s="34"/>
      <c r="E59" s="34"/>
      <c r="F59" s="34"/>
      <c r="G59" s="34"/>
      <c r="H59" s="34"/>
      <c r="I59" s="34"/>
      <c r="J59" s="34"/>
    </row>
    <row r="60" spans="1:10" x14ac:dyDescent="0.25">
      <c r="A60" s="34"/>
      <c r="B60" s="34"/>
      <c r="C60" s="34"/>
      <c r="D60" s="34"/>
      <c r="E60" s="34"/>
      <c r="F60" s="34"/>
      <c r="G60" s="34"/>
      <c r="H60" s="34"/>
      <c r="I60" s="34"/>
      <c r="J60" s="34"/>
    </row>
  </sheetData>
  <mergeCells count="4">
    <mergeCell ref="A6:C6"/>
    <mergeCell ref="B9:C9"/>
    <mergeCell ref="A36:B36"/>
    <mergeCell ref="A37:B37"/>
  </mergeCells>
  <pageMargins left="0.7" right="0.30375000000000002" top="0.75" bottom="0.75" header="0.3" footer="0.3"/>
  <pageSetup scale="86" orientation="portrait" r:id="rId1"/>
  <headerFooter alignWithMargins="0">
    <oddFooter>&amp;L&amp;"Times New Roman,Regular"LMAnot_2_1_pielik_07082019_cenr; 2.1.pielikums Ministru kabineta noteikumu projekta "Ilgstošas sociālās aprūpes un sociālās rehabilitācijas iestāžu sniegto maksas pakalpojumu cenrādis" anotācijai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6CA6D-4163-4408-9832-7F46BDAE6D29}">
  <sheetPr>
    <pageSetUpPr fitToPage="1"/>
  </sheetPr>
  <dimension ref="A1:K60"/>
  <sheetViews>
    <sheetView view="pageLayout" topLeftCell="A4" zoomScale="80" zoomScaleNormal="75" zoomScalePageLayoutView="80" workbookViewId="0">
      <selection activeCell="C41" sqref="C40:C41"/>
    </sheetView>
  </sheetViews>
  <sheetFormatPr defaultRowHeight="15" x14ac:dyDescent="0.25"/>
  <cols>
    <col min="1" max="1" width="19.42578125" style="37" customWidth="1"/>
    <col min="2" max="2" width="56.7109375" style="37" customWidth="1"/>
    <col min="3" max="3" width="30" style="37" customWidth="1"/>
    <col min="4" max="256" width="9.140625" style="37"/>
    <col min="257" max="257" width="19.42578125" style="37" customWidth="1"/>
    <col min="258" max="258" width="43.7109375" style="37" customWidth="1"/>
    <col min="259" max="259" width="30" style="37" customWidth="1"/>
    <col min="260" max="512" width="9.140625" style="37"/>
    <col min="513" max="513" width="19.42578125" style="37" customWidth="1"/>
    <col min="514" max="514" width="43.7109375" style="37" customWidth="1"/>
    <col min="515" max="515" width="30" style="37" customWidth="1"/>
    <col min="516" max="768" width="9.140625" style="37"/>
    <col min="769" max="769" width="19.42578125" style="37" customWidth="1"/>
    <col min="770" max="770" width="43.7109375" style="37" customWidth="1"/>
    <col min="771" max="771" width="30" style="37" customWidth="1"/>
    <col min="772" max="1024" width="9.140625" style="37"/>
    <col min="1025" max="1025" width="19.42578125" style="37" customWidth="1"/>
    <col min="1026" max="1026" width="43.7109375" style="37" customWidth="1"/>
    <col min="1027" max="1027" width="30" style="37" customWidth="1"/>
    <col min="1028" max="1280" width="9.140625" style="37"/>
    <col min="1281" max="1281" width="19.42578125" style="37" customWidth="1"/>
    <col min="1282" max="1282" width="43.7109375" style="37" customWidth="1"/>
    <col min="1283" max="1283" width="30" style="37" customWidth="1"/>
    <col min="1284" max="1536" width="9.140625" style="37"/>
    <col min="1537" max="1537" width="19.42578125" style="37" customWidth="1"/>
    <col min="1538" max="1538" width="43.7109375" style="37" customWidth="1"/>
    <col min="1539" max="1539" width="30" style="37" customWidth="1"/>
    <col min="1540" max="1792" width="9.140625" style="37"/>
    <col min="1793" max="1793" width="19.42578125" style="37" customWidth="1"/>
    <col min="1794" max="1794" width="43.7109375" style="37" customWidth="1"/>
    <col min="1795" max="1795" width="30" style="37" customWidth="1"/>
    <col min="1796" max="2048" width="9.140625" style="37"/>
    <col min="2049" max="2049" width="19.42578125" style="37" customWidth="1"/>
    <col min="2050" max="2050" width="43.7109375" style="37" customWidth="1"/>
    <col min="2051" max="2051" width="30" style="37" customWidth="1"/>
    <col min="2052" max="2304" width="9.140625" style="37"/>
    <col min="2305" max="2305" width="19.42578125" style="37" customWidth="1"/>
    <col min="2306" max="2306" width="43.7109375" style="37" customWidth="1"/>
    <col min="2307" max="2307" width="30" style="37" customWidth="1"/>
    <col min="2308" max="2560" width="9.140625" style="37"/>
    <col min="2561" max="2561" width="19.42578125" style="37" customWidth="1"/>
    <col min="2562" max="2562" width="43.7109375" style="37" customWidth="1"/>
    <col min="2563" max="2563" width="30" style="37" customWidth="1"/>
    <col min="2564" max="2816" width="9.140625" style="37"/>
    <col min="2817" max="2817" width="19.42578125" style="37" customWidth="1"/>
    <col min="2818" max="2818" width="43.7109375" style="37" customWidth="1"/>
    <col min="2819" max="2819" width="30" style="37" customWidth="1"/>
    <col min="2820" max="3072" width="9.140625" style="37"/>
    <col min="3073" max="3073" width="19.42578125" style="37" customWidth="1"/>
    <col min="3074" max="3074" width="43.7109375" style="37" customWidth="1"/>
    <col min="3075" max="3075" width="30" style="37" customWidth="1"/>
    <col min="3076" max="3328" width="9.140625" style="37"/>
    <col min="3329" max="3329" width="19.42578125" style="37" customWidth="1"/>
    <col min="3330" max="3330" width="43.7109375" style="37" customWidth="1"/>
    <col min="3331" max="3331" width="30" style="37" customWidth="1"/>
    <col min="3332" max="3584" width="9.140625" style="37"/>
    <col min="3585" max="3585" width="19.42578125" style="37" customWidth="1"/>
    <col min="3586" max="3586" width="43.7109375" style="37" customWidth="1"/>
    <col min="3587" max="3587" width="30" style="37" customWidth="1"/>
    <col min="3588" max="3840" width="9.140625" style="37"/>
    <col min="3841" max="3841" width="19.42578125" style="37" customWidth="1"/>
    <col min="3842" max="3842" width="43.7109375" style="37" customWidth="1"/>
    <col min="3843" max="3843" width="30" style="37" customWidth="1"/>
    <col min="3844" max="4096" width="9.140625" style="37"/>
    <col min="4097" max="4097" width="19.42578125" style="37" customWidth="1"/>
    <col min="4098" max="4098" width="43.7109375" style="37" customWidth="1"/>
    <col min="4099" max="4099" width="30" style="37" customWidth="1"/>
    <col min="4100" max="4352" width="9.140625" style="37"/>
    <col min="4353" max="4353" width="19.42578125" style="37" customWidth="1"/>
    <col min="4354" max="4354" width="43.7109375" style="37" customWidth="1"/>
    <col min="4355" max="4355" width="30" style="37" customWidth="1"/>
    <col min="4356" max="4608" width="9.140625" style="37"/>
    <col min="4609" max="4609" width="19.42578125" style="37" customWidth="1"/>
    <col min="4610" max="4610" width="43.7109375" style="37" customWidth="1"/>
    <col min="4611" max="4611" width="30" style="37" customWidth="1"/>
    <col min="4612" max="4864" width="9.140625" style="37"/>
    <col min="4865" max="4865" width="19.42578125" style="37" customWidth="1"/>
    <col min="4866" max="4866" width="43.7109375" style="37" customWidth="1"/>
    <col min="4867" max="4867" width="30" style="37" customWidth="1"/>
    <col min="4868" max="5120" width="9.140625" style="37"/>
    <col min="5121" max="5121" width="19.42578125" style="37" customWidth="1"/>
    <col min="5122" max="5122" width="43.7109375" style="37" customWidth="1"/>
    <col min="5123" max="5123" width="30" style="37" customWidth="1"/>
    <col min="5124" max="5376" width="9.140625" style="37"/>
    <col min="5377" max="5377" width="19.42578125" style="37" customWidth="1"/>
    <col min="5378" max="5378" width="43.7109375" style="37" customWidth="1"/>
    <col min="5379" max="5379" width="30" style="37" customWidth="1"/>
    <col min="5380" max="5632" width="9.140625" style="37"/>
    <col min="5633" max="5633" width="19.42578125" style="37" customWidth="1"/>
    <col min="5634" max="5634" width="43.7109375" style="37" customWidth="1"/>
    <col min="5635" max="5635" width="30" style="37" customWidth="1"/>
    <col min="5636" max="5888" width="9.140625" style="37"/>
    <col min="5889" max="5889" width="19.42578125" style="37" customWidth="1"/>
    <col min="5890" max="5890" width="43.7109375" style="37" customWidth="1"/>
    <col min="5891" max="5891" width="30" style="37" customWidth="1"/>
    <col min="5892" max="6144" width="9.140625" style="37"/>
    <col min="6145" max="6145" width="19.42578125" style="37" customWidth="1"/>
    <col min="6146" max="6146" width="43.7109375" style="37" customWidth="1"/>
    <col min="6147" max="6147" width="30" style="37" customWidth="1"/>
    <col min="6148" max="6400" width="9.140625" style="37"/>
    <col min="6401" max="6401" width="19.42578125" style="37" customWidth="1"/>
    <col min="6402" max="6402" width="43.7109375" style="37" customWidth="1"/>
    <col min="6403" max="6403" width="30" style="37" customWidth="1"/>
    <col min="6404" max="6656" width="9.140625" style="37"/>
    <col min="6657" max="6657" width="19.42578125" style="37" customWidth="1"/>
    <col min="6658" max="6658" width="43.7109375" style="37" customWidth="1"/>
    <col min="6659" max="6659" width="30" style="37" customWidth="1"/>
    <col min="6660" max="6912" width="9.140625" style="37"/>
    <col min="6913" max="6913" width="19.42578125" style="37" customWidth="1"/>
    <col min="6914" max="6914" width="43.7109375" style="37" customWidth="1"/>
    <col min="6915" max="6915" width="30" style="37" customWidth="1"/>
    <col min="6916" max="7168" width="9.140625" style="37"/>
    <col min="7169" max="7169" width="19.42578125" style="37" customWidth="1"/>
    <col min="7170" max="7170" width="43.7109375" style="37" customWidth="1"/>
    <col min="7171" max="7171" width="30" style="37" customWidth="1"/>
    <col min="7172" max="7424" width="9.140625" style="37"/>
    <col min="7425" max="7425" width="19.42578125" style="37" customWidth="1"/>
    <col min="7426" max="7426" width="43.7109375" style="37" customWidth="1"/>
    <col min="7427" max="7427" width="30" style="37" customWidth="1"/>
    <col min="7428" max="7680" width="9.140625" style="37"/>
    <col min="7681" max="7681" width="19.42578125" style="37" customWidth="1"/>
    <col min="7682" max="7682" width="43.7109375" style="37" customWidth="1"/>
    <col min="7683" max="7683" width="30" style="37" customWidth="1"/>
    <col min="7684" max="7936" width="9.140625" style="37"/>
    <col min="7937" max="7937" width="19.42578125" style="37" customWidth="1"/>
    <col min="7938" max="7938" width="43.7109375" style="37" customWidth="1"/>
    <col min="7939" max="7939" width="30" style="37" customWidth="1"/>
    <col min="7940" max="8192" width="9.140625" style="37"/>
    <col min="8193" max="8193" width="19.42578125" style="37" customWidth="1"/>
    <col min="8194" max="8194" width="43.7109375" style="37" customWidth="1"/>
    <col min="8195" max="8195" width="30" style="37" customWidth="1"/>
    <col min="8196" max="8448" width="9.140625" style="37"/>
    <col min="8449" max="8449" width="19.42578125" style="37" customWidth="1"/>
    <col min="8450" max="8450" width="43.7109375" style="37" customWidth="1"/>
    <col min="8451" max="8451" width="30" style="37" customWidth="1"/>
    <col min="8452" max="8704" width="9.140625" style="37"/>
    <col min="8705" max="8705" width="19.42578125" style="37" customWidth="1"/>
    <col min="8706" max="8706" width="43.7109375" style="37" customWidth="1"/>
    <col min="8707" max="8707" width="30" style="37" customWidth="1"/>
    <col min="8708" max="8960" width="9.140625" style="37"/>
    <col min="8961" max="8961" width="19.42578125" style="37" customWidth="1"/>
    <col min="8962" max="8962" width="43.7109375" style="37" customWidth="1"/>
    <col min="8963" max="8963" width="30" style="37" customWidth="1"/>
    <col min="8964" max="9216" width="9.140625" style="37"/>
    <col min="9217" max="9217" width="19.42578125" style="37" customWidth="1"/>
    <col min="9218" max="9218" width="43.7109375" style="37" customWidth="1"/>
    <col min="9219" max="9219" width="30" style="37" customWidth="1"/>
    <col min="9220" max="9472" width="9.140625" style="37"/>
    <col min="9473" max="9473" width="19.42578125" style="37" customWidth="1"/>
    <col min="9474" max="9474" width="43.7109375" style="37" customWidth="1"/>
    <col min="9475" max="9475" width="30" style="37" customWidth="1"/>
    <col min="9476" max="9728" width="9.140625" style="37"/>
    <col min="9729" max="9729" width="19.42578125" style="37" customWidth="1"/>
    <col min="9730" max="9730" width="43.7109375" style="37" customWidth="1"/>
    <col min="9731" max="9731" width="30" style="37" customWidth="1"/>
    <col min="9732" max="9984" width="9.140625" style="37"/>
    <col min="9985" max="9985" width="19.42578125" style="37" customWidth="1"/>
    <col min="9986" max="9986" width="43.7109375" style="37" customWidth="1"/>
    <col min="9987" max="9987" width="30" style="37" customWidth="1"/>
    <col min="9988" max="10240" width="9.140625" style="37"/>
    <col min="10241" max="10241" width="19.42578125" style="37" customWidth="1"/>
    <col min="10242" max="10242" width="43.7109375" style="37" customWidth="1"/>
    <col min="10243" max="10243" width="30" style="37" customWidth="1"/>
    <col min="10244" max="10496" width="9.140625" style="37"/>
    <col min="10497" max="10497" width="19.42578125" style="37" customWidth="1"/>
    <col min="10498" max="10498" width="43.7109375" style="37" customWidth="1"/>
    <col min="10499" max="10499" width="30" style="37" customWidth="1"/>
    <col min="10500" max="10752" width="9.140625" style="37"/>
    <col min="10753" max="10753" width="19.42578125" style="37" customWidth="1"/>
    <col min="10754" max="10754" width="43.7109375" style="37" customWidth="1"/>
    <col min="10755" max="10755" width="30" style="37" customWidth="1"/>
    <col min="10756" max="11008" width="9.140625" style="37"/>
    <col min="11009" max="11009" width="19.42578125" style="37" customWidth="1"/>
    <col min="11010" max="11010" width="43.7109375" style="37" customWidth="1"/>
    <col min="11011" max="11011" width="30" style="37" customWidth="1"/>
    <col min="11012" max="11264" width="9.140625" style="37"/>
    <col min="11265" max="11265" width="19.42578125" style="37" customWidth="1"/>
    <col min="11266" max="11266" width="43.7109375" style="37" customWidth="1"/>
    <col min="11267" max="11267" width="30" style="37" customWidth="1"/>
    <col min="11268" max="11520" width="9.140625" style="37"/>
    <col min="11521" max="11521" width="19.42578125" style="37" customWidth="1"/>
    <col min="11522" max="11522" width="43.7109375" style="37" customWidth="1"/>
    <col min="11523" max="11523" width="30" style="37" customWidth="1"/>
    <col min="11524" max="11776" width="9.140625" style="37"/>
    <col min="11777" max="11777" width="19.42578125" style="37" customWidth="1"/>
    <col min="11778" max="11778" width="43.7109375" style="37" customWidth="1"/>
    <col min="11779" max="11779" width="30" style="37" customWidth="1"/>
    <col min="11780" max="12032" width="9.140625" style="37"/>
    <col min="12033" max="12033" width="19.42578125" style="37" customWidth="1"/>
    <col min="12034" max="12034" width="43.7109375" style="37" customWidth="1"/>
    <col min="12035" max="12035" width="30" style="37" customWidth="1"/>
    <col min="12036" max="12288" width="9.140625" style="37"/>
    <col min="12289" max="12289" width="19.42578125" style="37" customWidth="1"/>
    <col min="12290" max="12290" width="43.7109375" style="37" customWidth="1"/>
    <col min="12291" max="12291" width="30" style="37" customWidth="1"/>
    <col min="12292" max="12544" width="9.140625" style="37"/>
    <col min="12545" max="12545" width="19.42578125" style="37" customWidth="1"/>
    <col min="12546" max="12546" width="43.7109375" style="37" customWidth="1"/>
    <col min="12547" max="12547" width="30" style="37" customWidth="1"/>
    <col min="12548" max="12800" width="9.140625" style="37"/>
    <col min="12801" max="12801" width="19.42578125" style="37" customWidth="1"/>
    <col min="12802" max="12802" width="43.7109375" style="37" customWidth="1"/>
    <col min="12803" max="12803" width="30" style="37" customWidth="1"/>
    <col min="12804" max="13056" width="9.140625" style="37"/>
    <col min="13057" max="13057" width="19.42578125" style="37" customWidth="1"/>
    <col min="13058" max="13058" width="43.7109375" style="37" customWidth="1"/>
    <col min="13059" max="13059" width="30" style="37" customWidth="1"/>
    <col min="13060" max="13312" width="9.140625" style="37"/>
    <col min="13313" max="13313" width="19.42578125" style="37" customWidth="1"/>
    <col min="13314" max="13314" width="43.7109375" style="37" customWidth="1"/>
    <col min="13315" max="13315" width="30" style="37" customWidth="1"/>
    <col min="13316" max="13568" width="9.140625" style="37"/>
    <col min="13569" max="13569" width="19.42578125" style="37" customWidth="1"/>
    <col min="13570" max="13570" width="43.7109375" style="37" customWidth="1"/>
    <col min="13571" max="13571" width="30" style="37" customWidth="1"/>
    <col min="13572" max="13824" width="9.140625" style="37"/>
    <col min="13825" max="13825" width="19.42578125" style="37" customWidth="1"/>
    <col min="13826" max="13826" width="43.7109375" style="37" customWidth="1"/>
    <col min="13827" max="13827" width="30" style="37" customWidth="1"/>
    <col min="13828" max="14080" width="9.140625" style="37"/>
    <col min="14081" max="14081" width="19.42578125" style="37" customWidth="1"/>
    <col min="14082" max="14082" width="43.7109375" style="37" customWidth="1"/>
    <col min="14083" max="14083" width="30" style="37" customWidth="1"/>
    <col min="14084" max="14336" width="9.140625" style="37"/>
    <col min="14337" max="14337" width="19.42578125" style="37" customWidth="1"/>
    <col min="14338" max="14338" width="43.7109375" style="37" customWidth="1"/>
    <col min="14339" max="14339" width="30" style="37" customWidth="1"/>
    <col min="14340" max="14592" width="9.140625" style="37"/>
    <col min="14593" max="14593" width="19.42578125" style="37" customWidth="1"/>
    <col min="14594" max="14594" width="43.7109375" style="37" customWidth="1"/>
    <col min="14595" max="14595" width="30" style="37" customWidth="1"/>
    <col min="14596" max="14848" width="9.140625" style="37"/>
    <col min="14849" max="14849" width="19.42578125" style="37" customWidth="1"/>
    <col min="14850" max="14850" width="43.7109375" style="37" customWidth="1"/>
    <col min="14851" max="14851" width="30" style="37" customWidth="1"/>
    <col min="14852" max="15104" width="9.140625" style="37"/>
    <col min="15105" max="15105" width="19.42578125" style="37" customWidth="1"/>
    <col min="15106" max="15106" width="43.7109375" style="37" customWidth="1"/>
    <col min="15107" max="15107" width="30" style="37" customWidth="1"/>
    <col min="15108" max="15360" width="9.140625" style="37"/>
    <col min="15361" max="15361" width="19.42578125" style="37" customWidth="1"/>
    <col min="15362" max="15362" width="43.7109375" style="37" customWidth="1"/>
    <col min="15363" max="15363" width="30" style="37" customWidth="1"/>
    <col min="15364" max="15616" width="9.140625" style="37"/>
    <col min="15617" max="15617" width="19.42578125" style="37" customWidth="1"/>
    <col min="15618" max="15618" width="43.7109375" style="37" customWidth="1"/>
    <col min="15619" max="15619" width="30" style="37" customWidth="1"/>
    <col min="15620" max="15872" width="9.140625" style="37"/>
    <col min="15873" max="15873" width="19.42578125" style="37" customWidth="1"/>
    <col min="15874" max="15874" width="43.7109375" style="37" customWidth="1"/>
    <col min="15875" max="15875" width="30" style="37" customWidth="1"/>
    <col min="15876" max="16128" width="9.140625" style="37"/>
    <col min="16129" max="16129" width="19.42578125" style="37" customWidth="1"/>
    <col min="16130" max="16130" width="43.7109375" style="37" customWidth="1"/>
    <col min="16131" max="16131" width="30" style="37" customWidth="1"/>
    <col min="16132" max="16384" width="9.140625" style="37"/>
  </cols>
  <sheetData>
    <row r="1" spans="1:11" ht="14.25" customHeight="1" x14ac:dyDescent="0.25">
      <c r="C1" s="5" t="s">
        <v>1</v>
      </c>
    </row>
    <row r="2" spans="1:11" ht="33.75" customHeight="1" x14ac:dyDescent="0.25">
      <c r="C2" s="6" t="s">
        <v>2</v>
      </c>
    </row>
    <row r="3" spans="1:11" ht="15.75" customHeight="1" x14ac:dyDescent="0.25">
      <c r="C3" s="7" t="s">
        <v>3</v>
      </c>
    </row>
    <row r="4" spans="1:11" ht="15.75" customHeight="1" x14ac:dyDescent="0.25">
      <c r="C4" s="48"/>
    </row>
    <row r="5" spans="1:11" ht="15.75" customHeight="1" x14ac:dyDescent="0.25">
      <c r="C5" s="40" t="s">
        <v>51</v>
      </c>
    </row>
    <row r="6" spans="1:11" ht="17.25" customHeight="1" x14ac:dyDescent="0.25">
      <c r="A6" s="134" t="s">
        <v>5</v>
      </c>
      <c r="B6" s="134"/>
      <c r="C6" s="134"/>
      <c r="D6" s="34"/>
      <c r="E6" s="34"/>
      <c r="F6" s="34"/>
      <c r="G6" s="34"/>
      <c r="H6" s="34"/>
      <c r="I6" s="34"/>
      <c r="J6" s="34"/>
    </row>
    <row r="7" spans="1:11" ht="19.5" customHeight="1" x14ac:dyDescent="0.25">
      <c r="A7" s="34"/>
      <c r="B7" s="11"/>
      <c r="C7" s="11"/>
      <c r="D7" s="34"/>
      <c r="E7" s="34"/>
      <c r="F7" s="34"/>
      <c r="G7" s="34"/>
      <c r="H7" s="34"/>
      <c r="I7" s="34"/>
      <c r="J7" s="34"/>
    </row>
    <row r="8" spans="1:11" ht="13.5" customHeight="1" x14ac:dyDescent="0.25">
      <c r="A8" s="101" t="s">
        <v>6</v>
      </c>
      <c r="B8" s="36" t="s">
        <v>7</v>
      </c>
      <c r="D8" s="51"/>
      <c r="E8" s="51"/>
      <c r="F8" s="51"/>
      <c r="G8" s="51"/>
      <c r="H8" s="51"/>
      <c r="I8" s="51"/>
      <c r="J8" s="51"/>
      <c r="K8" s="46"/>
    </row>
    <row r="9" spans="1:11" ht="29.25" customHeight="1" x14ac:dyDescent="0.25">
      <c r="A9" s="101" t="s">
        <v>8</v>
      </c>
      <c r="B9" s="131" t="s">
        <v>80</v>
      </c>
      <c r="C9" s="131"/>
      <c r="D9" s="51"/>
      <c r="E9" s="51"/>
      <c r="F9" s="51"/>
      <c r="G9" s="51"/>
      <c r="H9" s="51"/>
      <c r="I9" s="2"/>
      <c r="J9" s="2"/>
      <c r="K9" s="46"/>
    </row>
    <row r="10" spans="1:11" ht="15" customHeight="1" x14ac:dyDescent="0.25">
      <c r="A10" s="101" t="s">
        <v>10</v>
      </c>
      <c r="B10" s="36" t="s">
        <v>11</v>
      </c>
      <c r="D10" s="51"/>
      <c r="E10" s="51"/>
      <c r="F10" s="51"/>
      <c r="G10" s="51"/>
      <c r="H10" s="51"/>
      <c r="I10" s="2"/>
      <c r="J10" s="2"/>
      <c r="K10" s="46"/>
    </row>
    <row r="11" spans="1:11" ht="15.75" customHeight="1" x14ac:dyDescent="0.25">
      <c r="A11" s="11"/>
      <c r="D11"/>
      <c r="E11"/>
      <c r="F11"/>
      <c r="G11"/>
      <c r="H11"/>
      <c r="I11"/>
      <c r="J11"/>
      <c r="K11"/>
    </row>
    <row r="12" spans="1:11" ht="60" x14ac:dyDescent="0.25">
      <c r="A12" s="102" t="s">
        <v>12</v>
      </c>
      <c r="B12" s="102" t="s">
        <v>13</v>
      </c>
      <c r="C12" s="102" t="s">
        <v>14</v>
      </c>
      <c r="D12"/>
      <c r="E12"/>
      <c r="F12"/>
      <c r="G12"/>
      <c r="H12"/>
      <c r="I12"/>
      <c r="J12"/>
      <c r="K12"/>
    </row>
    <row r="13" spans="1:11" ht="12.6" customHeight="1" x14ac:dyDescent="0.25">
      <c r="A13" s="79">
        <v>1</v>
      </c>
      <c r="B13" s="79">
        <v>2</v>
      </c>
      <c r="C13" s="79">
        <v>3</v>
      </c>
      <c r="D13"/>
      <c r="E13"/>
      <c r="F13"/>
      <c r="G13"/>
      <c r="H13"/>
      <c r="I13"/>
      <c r="J13"/>
      <c r="K13"/>
    </row>
    <row r="14" spans="1:11" ht="14.45" customHeight="1" x14ac:dyDescent="0.25">
      <c r="A14" s="65"/>
      <c r="B14" s="79" t="s">
        <v>15</v>
      </c>
      <c r="C14" s="79" t="s">
        <v>16</v>
      </c>
      <c r="D14"/>
      <c r="E14"/>
      <c r="F14"/>
      <c r="G14"/>
      <c r="H14"/>
      <c r="I14"/>
      <c r="J14"/>
      <c r="K14"/>
    </row>
    <row r="15" spans="1:11" ht="16.5" customHeight="1" x14ac:dyDescent="0.25">
      <c r="A15" s="79">
        <v>1100</v>
      </c>
      <c r="B15" s="65" t="s">
        <v>17</v>
      </c>
      <c r="C15" s="21">
        <v>126.26</v>
      </c>
      <c r="D15" s="113"/>
      <c r="E15"/>
      <c r="F15"/>
      <c r="G15"/>
      <c r="H15"/>
      <c r="I15"/>
      <c r="J15"/>
      <c r="K15"/>
    </row>
    <row r="16" spans="1:11" ht="31.5" x14ac:dyDescent="0.25">
      <c r="A16" s="79">
        <v>1200</v>
      </c>
      <c r="B16" s="66" t="s">
        <v>18</v>
      </c>
      <c r="C16" s="21">
        <v>30.42</v>
      </c>
      <c r="D16" s="113"/>
      <c r="E16"/>
      <c r="F16"/>
      <c r="G16"/>
      <c r="H16"/>
      <c r="I16"/>
      <c r="J16"/>
      <c r="K16"/>
    </row>
    <row r="17" spans="1:11" ht="15" customHeight="1" x14ac:dyDescent="0.25">
      <c r="A17" s="79"/>
      <c r="B17" s="24" t="s">
        <v>23</v>
      </c>
      <c r="C17" s="23">
        <f>SUM(C15:C16)</f>
        <v>156.68</v>
      </c>
      <c r="D17" s="113"/>
      <c r="E17"/>
      <c r="F17"/>
      <c r="G17"/>
      <c r="H17"/>
      <c r="I17"/>
      <c r="J17"/>
      <c r="K17"/>
    </row>
    <row r="18" spans="1:11" ht="15" customHeight="1" x14ac:dyDescent="0.25">
      <c r="A18" s="79"/>
      <c r="B18" s="24" t="s">
        <v>24</v>
      </c>
      <c r="C18" s="24" t="s">
        <v>16</v>
      </c>
      <c r="D18" s="113"/>
      <c r="E18"/>
      <c r="F18"/>
      <c r="G18"/>
      <c r="H18"/>
      <c r="I18"/>
      <c r="J18"/>
      <c r="K18"/>
    </row>
    <row r="19" spans="1:11" ht="15" customHeight="1" x14ac:dyDescent="0.25">
      <c r="A19" s="79">
        <v>1100</v>
      </c>
      <c r="B19" s="65" t="s">
        <v>17</v>
      </c>
      <c r="C19" s="21">
        <v>8.5299999999999994</v>
      </c>
      <c r="D19" s="113"/>
      <c r="E19"/>
      <c r="F19"/>
      <c r="G19"/>
      <c r="H19"/>
      <c r="I19"/>
      <c r="J19"/>
      <c r="K19"/>
    </row>
    <row r="20" spans="1:11" ht="31.5" x14ac:dyDescent="0.25">
      <c r="A20" s="79">
        <v>1200</v>
      </c>
      <c r="B20" s="66" t="s">
        <v>18</v>
      </c>
      <c r="C20" s="21">
        <v>2.13</v>
      </c>
      <c r="D20"/>
      <c r="E20"/>
      <c r="F20"/>
      <c r="G20"/>
      <c r="H20"/>
      <c r="I20"/>
      <c r="J20"/>
      <c r="K20"/>
    </row>
    <row r="21" spans="1:11" ht="15" customHeight="1" x14ac:dyDescent="0.25">
      <c r="A21" s="79">
        <v>2210</v>
      </c>
      <c r="B21" s="65" t="s">
        <v>25</v>
      </c>
      <c r="C21" s="21">
        <v>0.65</v>
      </c>
      <c r="D21"/>
      <c r="E21"/>
      <c r="F21"/>
      <c r="G21"/>
      <c r="H21"/>
      <c r="I21"/>
      <c r="J21"/>
      <c r="K21"/>
    </row>
    <row r="22" spans="1:11" ht="15" customHeight="1" x14ac:dyDescent="0.25">
      <c r="A22" s="79">
        <v>2220</v>
      </c>
      <c r="B22" s="65" t="s">
        <v>56</v>
      </c>
      <c r="C22" s="21">
        <v>25.89</v>
      </c>
      <c r="D22"/>
      <c r="E22"/>
      <c r="F22"/>
      <c r="G22"/>
      <c r="H22"/>
      <c r="I22"/>
      <c r="J22"/>
      <c r="K22"/>
    </row>
    <row r="23" spans="1:11" ht="15" customHeight="1" x14ac:dyDescent="0.25">
      <c r="A23" s="79">
        <v>2240</v>
      </c>
      <c r="B23" s="65" t="s">
        <v>72</v>
      </c>
      <c r="C23" s="21">
        <v>19.45</v>
      </c>
      <c r="D23"/>
      <c r="E23"/>
      <c r="F23"/>
      <c r="G23"/>
      <c r="H23"/>
      <c r="I23"/>
      <c r="J23"/>
      <c r="K23"/>
    </row>
    <row r="24" spans="1:11" ht="15" customHeight="1" x14ac:dyDescent="0.25">
      <c r="A24" s="79">
        <v>2243</v>
      </c>
      <c r="B24" s="83" t="s">
        <v>58</v>
      </c>
      <c r="C24" s="21">
        <v>6.97</v>
      </c>
      <c r="D24"/>
      <c r="E24"/>
      <c r="F24"/>
      <c r="G24"/>
      <c r="H24"/>
      <c r="I24"/>
      <c r="J24"/>
      <c r="K24"/>
    </row>
    <row r="25" spans="1:11" ht="15" customHeight="1" x14ac:dyDescent="0.25">
      <c r="A25" s="79">
        <v>2244</v>
      </c>
      <c r="B25" s="65" t="s">
        <v>59</v>
      </c>
      <c r="C25" s="21">
        <f>2.97-0.04</f>
        <v>2.93</v>
      </c>
      <c r="D25"/>
      <c r="E25"/>
      <c r="F25"/>
      <c r="G25"/>
      <c r="H25"/>
      <c r="I25"/>
      <c r="J25"/>
      <c r="K25"/>
    </row>
    <row r="26" spans="1:11" ht="15.75" x14ac:dyDescent="0.25">
      <c r="A26" s="79">
        <v>2249</v>
      </c>
      <c r="B26" s="66" t="s">
        <v>60</v>
      </c>
      <c r="C26" s="21">
        <v>0.88</v>
      </c>
      <c r="D26"/>
      <c r="E26"/>
      <c r="F26"/>
      <c r="G26"/>
      <c r="H26"/>
      <c r="I26"/>
      <c r="J26"/>
      <c r="K26"/>
    </row>
    <row r="27" spans="1:11" ht="15" customHeight="1" x14ac:dyDescent="0.25">
      <c r="A27" s="79">
        <v>2311</v>
      </c>
      <c r="B27" s="65" t="s">
        <v>27</v>
      </c>
      <c r="C27" s="21">
        <f>2.05</f>
        <v>2.0499999999999998</v>
      </c>
      <c r="D27"/>
      <c r="E27"/>
      <c r="F27"/>
      <c r="G27"/>
      <c r="H27"/>
      <c r="I27"/>
      <c r="J27"/>
      <c r="K27"/>
    </row>
    <row r="28" spans="1:11" ht="15" customHeight="1" x14ac:dyDescent="0.25">
      <c r="A28" s="79">
        <v>2322</v>
      </c>
      <c r="B28" s="65" t="s">
        <v>29</v>
      </c>
      <c r="C28" s="21">
        <v>5.85</v>
      </c>
      <c r="D28"/>
      <c r="E28"/>
      <c r="F28"/>
      <c r="G28"/>
      <c r="H28"/>
      <c r="I28"/>
      <c r="J28"/>
      <c r="K28"/>
    </row>
    <row r="29" spans="1:11" ht="13.9" customHeight="1" x14ac:dyDescent="0.25">
      <c r="A29" s="79">
        <v>2341</v>
      </c>
      <c r="B29" s="65" t="s">
        <v>73</v>
      </c>
      <c r="C29" s="21">
        <v>6.54</v>
      </c>
      <c r="D29"/>
      <c r="E29"/>
      <c r="F29"/>
      <c r="G29"/>
      <c r="H29"/>
      <c r="I29"/>
      <c r="J29"/>
      <c r="K29"/>
    </row>
    <row r="30" spans="1:11" ht="15.75" customHeight="1" x14ac:dyDescent="0.25">
      <c r="A30" s="79">
        <v>2350</v>
      </c>
      <c r="B30" s="65" t="s">
        <v>31</v>
      </c>
      <c r="C30" s="21">
        <v>5.45</v>
      </c>
      <c r="D30"/>
      <c r="E30"/>
      <c r="F30"/>
      <c r="G30"/>
      <c r="H30"/>
      <c r="I30"/>
      <c r="J30"/>
      <c r="K30"/>
    </row>
    <row r="31" spans="1:11" ht="15.75" x14ac:dyDescent="0.25">
      <c r="A31" s="79">
        <v>2312</v>
      </c>
      <c r="B31" s="65" t="s">
        <v>61</v>
      </c>
      <c r="C31" s="21">
        <v>1</v>
      </c>
      <c r="D31"/>
      <c r="E31"/>
      <c r="F31"/>
      <c r="G31"/>
      <c r="H31"/>
      <c r="I31"/>
      <c r="J31"/>
      <c r="K31"/>
    </row>
    <row r="32" spans="1:11" ht="14.25" customHeight="1" x14ac:dyDescent="0.25">
      <c r="A32" s="79">
        <v>5200</v>
      </c>
      <c r="B32" s="65" t="s">
        <v>32</v>
      </c>
      <c r="C32" s="21">
        <v>2.5</v>
      </c>
      <c r="D32"/>
      <c r="E32"/>
      <c r="F32"/>
      <c r="G32"/>
      <c r="H32"/>
      <c r="I32"/>
      <c r="J32"/>
      <c r="K32"/>
    </row>
    <row r="33" spans="1:11" ht="15.75" x14ac:dyDescent="0.25">
      <c r="A33" s="79"/>
      <c r="B33" s="24" t="s">
        <v>33</v>
      </c>
      <c r="C33" s="23">
        <f>SUM(C19:C32)</f>
        <v>90.820000000000007</v>
      </c>
      <c r="D33"/>
      <c r="E33"/>
      <c r="F33"/>
      <c r="G33"/>
      <c r="H33"/>
      <c r="I33"/>
      <c r="J33"/>
      <c r="K33"/>
    </row>
    <row r="34" spans="1:11" ht="15" customHeight="1" x14ac:dyDescent="0.25">
      <c r="A34" s="65"/>
      <c r="B34" s="24" t="s">
        <v>34</v>
      </c>
      <c r="C34" s="23">
        <f>C33+C17</f>
        <v>247.5</v>
      </c>
      <c r="D34"/>
      <c r="E34"/>
      <c r="F34"/>
      <c r="G34"/>
      <c r="H34"/>
      <c r="I34"/>
      <c r="J34"/>
      <c r="K34"/>
    </row>
    <row r="35" spans="1:11" ht="20.25" customHeight="1" x14ac:dyDescent="0.25">
      <c r="A35" s="62"/>
      <c r="B35" s="62"/>
      <c r="C35" s="62"/>
      <c r="D35"/>
      <c r="E35"/>
      <c r="F35"/>
      <c r="G35"/>
      <c r="H35"/>
      <c r="I35"/>
      <c r="J35"/>
      <c r="K35"/>
    </row>
    <row r="36" spans="1:11" ht="15.75" customHeight="1" x14ac:dyDescent="0.25">
      <c r="A36" s="132" t="s">
        <v>35</v>
      </c>
      <c r="B36" s="132"/>
      <c r="C36" s="79">
        <v>10</v>
      </c>
      <c r="D36"/>
      <c r="E36"/>
      <c r="F36"/>
      <c r="G36"/>
      <c r="H36"/>
      <c r="I36"/>
      <c r="J36"/>
      <c r="K36"/>
    </row>
    <row r="37" spans="1:11" ht="43.9" customHeight="1" x14ac:dyDescent="0.25">
      <c r="A37" s="132" t="s">
        <v>36</v>
      </c>
      <c r="B37" s="132"/>
      <c r="C37" s="77">
        <f>C34/C36</f>
        <v>24.75</v>
      </c>
      <c r="D37"/>
      <c r="E37"/>
      <c r="F37"/>
      <c r="G37"/>
      <c r="H37"/>
      <c r="I37"/>
      <c r="J37"/>
      <c r="K37"/>
    </row>
    <row r="38" spans="1:11" x14ac:dyDescent="0.25">
      <c r="A38" s="34"/>
      <c r="B38" s="34"/>
      <c r="C38" s="34"/>
      <c r="D38"/>
      <c r="E38"/>
      <c r="F38"/>
      <c r="G38"/>
      <c r="H38"/>
      <c r="I38"/>
      <c r="J38"/>
      <c r="K38"/>
    </row>
    <row r="39" spans="1:11" x14ac:dyDescent="0.25">
      <c r="A39" s="34"/>
      <c r="B39" s="34"/>
      <c r="C39" s="34"/>
      <c r="D39"/>
      <c r="E39"/>
      <c r="F39"/>
      <c r="G39"/>
      <c r="H39"/>
      <c r="I39"/>
      <c r="J39"/>
      <c r="K39"/>
    </row>
    <row r="40" spans="1:11" x14ac:dyDescent="0.25">
      <c r="A40" s="124"/>
      <c r="B40" s="34"/>
      <c r="C40" s="34"/>
      <c r="D40" s="34"/>
      <c r="E40" s="34"/>
      <c r="F40" s="34"/>
      <c r="G40" s="34"/>
      <c r="H40" s="34"/>
      <c r="I40" s="34"/>
      <c r="J40" s="34"/>
    </row>
    <row r="41" spans="1:11" x14ac:dyDescent="0.25">
      <c r="A41" s="124"/>
      <c r="B41" s="34"/>
      <c r="C41" s="34"/>
      <c r="D41" s="34"/>
      <c r="E41" s="34"/>
      <c r="F41" s="34"/>
      <c r="G41" s="34"/>
      <c r="H41" s="34"/>
      <c r="I41" s="34"/>
      <c r="J41" s="34"/>
    </row>
    <row r="42" spans="1:11" x14ac:dyDescent="0.25">
      <c r="A42" s="124"/>
      <c r="B42" s="34"/>
      <c r="C42" s="34"/>
      <c r="D42" s="34"/>
      <c r="E42" s="34"/>
      <c r="F42" s="34"/>
      <c r="G42" s="34"/>
      <c r="H42" s="34"/>
      <c r="I42" s="34"/>
      <c r="J42" s="34"/>
    </row>
    <row r="43" spans="1:11" x14ac:dyDescent="0.25">
      <c r="A43" s="124"/>
      <c r="B43" s="34"/>
      <c r="C43" s="34"/>
      <c r="D43" s="34"/>
      <c r="E43" s="34"/>
      <c r="F43" s="34"/>
      <c r="G43" s="34"/>
      <c r="H43" s="34"/>
      <c r="I43" s="34"/>
      <c r="J43" s="34"/>
    </row>
    <row r="44" spans="1:11" x14ac:dyDescent="0.25">
      <c r="A44" s="34"/>
      <c r="B44" s="34"/>
      <c r="C44" s="34"/>
      <c r="D44" s="34"/>
      <c r="E44" s="34"/>
      <c r="F44" s="34"/>
      <c r="G44" s="34"/>
      <c r="H44" s="34"/>
      <c r="I44" s="34"/>
      <c r="J44" s="34"/>
    </row>
    <row r="45" spans="1:11" x14ac:dyDescent="0.25">
      <c r="A45" s="34"/>
      <c r="B45" s="34"/>
      <c r="C45" s="34"/>
      <c r="D45" s="34"/>
      <c r="E45" s="34"/>
      <c r="F45" s="34"/>
      <c r="G45" s="34"/>
      <c r="H45" s="34"/>
      <c r="I45" s="34"/>
      <c r="J45" s="34"/>
    </row>
    <row r="46" spans="1:11" x14ac:dyDescent="0.25">
      <c r="A46" s="34"/>
      <c r="B46" s="34"/>
      <c r="C46" s="34"/>
      <c r="D46" s="34"/>
      <c r="E46" s="34"/>
      <c r="F46" s="34"/>
      <c r="G46" s="34"/>
      <c r="H46" s="34"/>
      <c r="I46" s="34"/>
      <c r="J46" s="34"/>
    </row>
    <row r="47" spans="1:11" x14ac:dyDescent="0.25">
      <c r="A47" s="34"/>
      <c r="B47" s="34"/>
      <c r="C47" s="34"/>
      <c r="D47" s="34"/>
      <c r="E47" s="34"/>
      <c r="F47" s="34"/>
      <c r="G47" s="34"/>
      <c r="H47" s="34"/>
      <c r="I47" s="34"/>
      <c r="J47" s="34"/>
    </row>
    <row r="48" spans="1:11" x14ac:dyDescent="0.25">
      <c r="A48" s="34"/>
      <c r="B48" s="34"/>
      <c r="C48" s="34"/>
      <c r="D48" s="34"/>
      <c r="E48" s="34"/>
      <c r="F48" s="34"/>
      <c r="G48" s="34"/>
      <c r="H48" s="34"/>
      <c r="I48" s="34"/>
      <c r="J48" s="34"/>
    </row>
    <row r="49" spans="1:10" x14ac:dyDescent="0.25">
      <c r="A49" s="34"/>
      <c r="B49" s="34"/>
      <c r="C49" s="34"/>
      <c r="D49" s="34"/>
      <c r="E49" s="34"/>
      <c r="F49" s="34"/>
      <c r="G49" s="34"/>
      <c r="H49" s="34"/>
      <c r="I49" s="34"/>
      <c r="J49" s="34"/>
    </row>
    <row r="50" spans="1:10" x14ac:dyDescent="0.25">
      <c r="A50" s="34"/>
      <c r="B50" s="34"/>
      <c r="C50" s="34"/>
      <c r="D50" s="34"/>
      <c r="E50" s="34"/>
      <c r="F50" s="34"/>
      <c r="G50" s="34"/>
      <c r="H50" s="34"/>
      <c r="I50" s="34"/>
      <c r="J50" s="34"/>
    </row>
    <row r="51" spans="1:10" x14ac:dyDescent="0.25">
      <c r="A51" s="34"/>
      <c r="B51" s="34"/>
      <c r="C51" s="34"/>
      <c r="D51" s="34"/>
      <c r="E51" s="34"/>
      <c r="F51" s="34"/>
      <c r="G51" s="34"/>
      <c r="H51" s="34"/>
      <c r="I51" s="34"/>
      <c r="J51" s="34"/>
    </row>
    <row r="52" spans="1:10" x14ac:dyDescent="0.25">
      <c r="A52" s="34"/>
      <c r="B52" s="34"/>
      <c r="C52" s="34"/>
      <c r="D52" s="34"/>
      <c r="E52" s="34"/>
      <c r="F52" s="34"/>
      <c r="G52" s="34"/>
      <c r="H52" s="34"/>
      <c r="I52" s="34"/>
      <c r="J52" s="34"/>
    </row>
    <row r="53" spans="1:10" x14ac:dyDescent="0.25">
      <c r="A53" s="34"/>
      <c r="B53" s="34"/>
      <c r="C53" s="34"/>
      <c r="D53" s="34"/>
      <c r="E53" s="34"/>
      <c r="F53" s="34"/>
      <c r="G53" s="34"/>
      <c r="H53" s="34"/>
      <c r="I53" s="34"/>
      <c r="J53" s="34"/>
    </row>
    <row r="54" spans="1:10" x14ac:dyDescent="0.25">
      <c r="A54" s="34"/>
      <c r="B54" s="34"/>
      <c r="C54" s="34"/>
      <c r="D54" s="34"/>
      <c r="E54" s="34"/>
      <c r="F54" s="34"/>
      <c r="G54" s="34"/>
      <c r="H54" s="34"/>
      <c r="I54" s="34"/>
      <c r="J54" s="34"/>
    </row>
    <row r="55" spans="1:10" x14ac:dyDescent="0.25">
      <c r="A55" s="34"/>
      <c r="B55" s="34"/>
      <c r="C55" s="34"/>
      <c r="D55" s="34"/>
      <c r="E55" s="34"/>
      <c r="F55" s="34"/>
      <c r="G55" s="34"/>
      <c r="H55" s="34"/>
      <c r="I55" s="34"/>
      <c r="J55" s="34"/>
    </row>
    <row r="56" spans="1:10" x14ac:dyDescent="0.25">
      <c r="A56" s="34"/>
      <c r="B56" s="34"/>
      <c r="C56" s="34"/>
      <c r="D56" s="34"/>
      <c r="E56" s="34"/>
      <c r="F56" s="34"/>
      <c r="G56" s="34"/>
      <c r="H56" s="34"/>
      <c r="I56" s="34"/>
      <c r="J56" s="34"/>
    </row>
    <row r="57" spans="1:10" x14ac:dyDescent="0.25">
      <c r="A57" s="34"/>
      <c r="B57" s="34"/>
      <c r="C57" s="34"/>
      <c r="D57" s="34"/>
      <c r="E57" s="34"/>
      <c r="F57" s="34"/>
      <c r="G57" s="34"/>
      <c r="H57" s="34"/>
      <c r="I57" s="34"/>
      <c r="J57" s="34"/>
    </row>
    <row r="58" spans="1:10" x14ac:dyDescent="0.25">
      <c r="A58" s="34"/>
      <c r="B58" s="34"/>
      <c r="C58" s="34"/>
      <c r="D58" s="34"/>
      <c r="E58" s="34"/>
      <c r="F58" s="34"/>
      <c r="G58" s="34"/>
      <c r="H58" s="34"/>
      <c r="I58" s="34"/>
      <c r="J58" s="34"/>
    </row>
    <row r="59" spans="1:10" x14ac:dyDescent="0.25">
      <c r="A59" s="34"/>
      <c r="B59" s="34"/>
      <c r="C59" s="34"/>
      <c r="D59" s="34"/>
      <c r="E59" s="34"/>
      <c r="F59" s="34"/>
      <c r="G59" s="34"/>
      <c r="H59" s="34"/>
      <c r="I59" s="34"/>
      <c r="J59" s="34"/>
    </row>
    <row r="60" spans="1:10" x14ac:dyDescent="0.25">
      <c r="A60" s="34"/>
      <c r="B60" s="34"/>
      <c r="C60" s="34"/>
      <c r="D60" s="34"/>
      <c r="E60" s="34"/>
      <c r="F60" s="34"/>
      <c r="G60" s="34"/>
      <c r="H60" s="34"/>
      <c r="I60" s="34"/>
      <c r="J60" s="34"/>
    </row>
  </sheetData>
  <mergeCells count="4">
    <mergeCell ref="A6:C6"/>
    <mergeCell ref="B9:C9"/>
    <mergeCell ref="A36:B36"/>
    <mergeCell ref="A37:B37"/>
  </mergeCells>
  <pageMargins left="0.7" right="0.7" top="0.75" bottom="0.75" header="0.3" footer="0.3"/>
  <pageSetup scale="85" orientation="portrait" r:id="rId1"/>
  <headerFooter alignWithMargins="0">
    <oddFooter>&amp;L&amp;"Times New Roman,Regular"LMAnot_2_1_pielik_07082019_cenr; 2.1.pielikums Ministru kabineta noteikumu projekta "Ilgstošas sociālās aprūpes un sociālās rehabilitācijas iestāžu sniegto maksas pakalpojumu cenrādis" anotācijai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FFD01-BFC4-42AA-8B35-13D20D4FA1DB}">
  <sheetPr>
    <pageSetUpPr fitToPage="1"/>
  </sheetPr>
  <dimension ref="A1:K44"/>
  <sheetViews>
    <sheetView view="pageLayout" topLeftCell="A19" zoomScale="80" zoomScaleNormal="75" zoomScalePageLayoutView="80" workbookViewId="0">
      <selection activeCell="D13" sqref="D13:D24"/>
    </sheetView>
  </sheetViews>
  <sheetFormatPr defaultRowHeight="15" x14ac:dyDescent="0.25"/>
  <cols>
    <col min="1" max="1" width="16.42578125" style="3" customWidth="1"/>
    <col min="2" max="2" width="57.42578125" style="3" customWidth="1"/>
    <col min="3" max="3" width="22" style="3" customWidth="1"/>
    <col min="4" max="4" width="20.5703125" style="1" customWidth="1"/>
    <col min="5" max="5" width="17.28515625" style="1" customWidth="1"/>
    <col min="6" max="6" width="14.7109375" style="1" customWidth="1"/>
    <col min="7" max="7" width="10.42578125" style="1" customWidth="1"/>
    <col min="8" max="10" width="9.140625" style="1"/>
    <col min="11" max="256" width="9.140625" style="3"/>
    <col min="257" max="257" width="16.42578125" style="3" customWidth="1"/>
    <col min="258" max="258" width="47.140625" style="3" customWidth="1"/>
    <col min="259" max="259" width="29" style="3" customWidth="1"/>
    <col min="260" max="260" width="20.5703125" style="3" customWidth="1"/>
    <col min="261" max="261" width="17.28515625" style="3" customWidth="1"/>
    <col min="262" max="262" width="14.7109375" style="3" customWidth="1"/>
    <col min="263" max="263" width="10.42578125" style="3" customWidth="1"/>
    <col min="264" max="512" width="9.140625" style="3"/>
    <col min="513" max="513" width="16.42578125" style="3" customWidth="1"/>
    <col min="514" max="514" width="47.140625" style="3" customWidth="1"/>
    <col min="515" max="515" width="29" style="3" customWidth="1"/>
    <col min="516" max="516" width="20.5703125" style="3" customWidth="1"/>
    <col min="517" max="517" width="17.28515625" style="3" customWidth="1"/>
    <col min="518" max="518" width="14.7109375" style="3" customWidth="1"/>
    <col min="519" max="519" width="10.42578125" style="3" customWidth="1"/>
    <col min="520" max="768" width="9.140625" style="3"/>
    <col min="769" max="769" width="16.42578125" style="3" customWidth="1"/>
    <col min="770" max="770" width="47.140625" style="3" customWidth="1"/>
    <col min="771" max="771" width="29" style="3" customWidth="1"/>
    <col min="772" max="772" width="20.5703125" style="3" customWidth="1"/>
    <col min="773" max="773" width="17.28515625" style="3" customWidth="1"/>
    <col min="774" max="774" width="14.7109375" style="3" customWidth="1"/>
    <col min="775" max="775" width="10.42578125" style="3" customWidth="1"/>
    <col min="776" max="1024" width="9.140625" style="3"/>
    <col min="1025" max="1025" width="16.42578125" style="3" customWidth="1"/>
    <col min="1026" max="1026" width="47.140625" style="3" customWidth="1"/>
    <col min="1027" max="1027" width="29" style="3" customWidth="1"/>
    <col min="1028" max="1028" width="20.5703125" style="3" customWidth="1"/>
    <col min="1029" max="1029" width="17.28515625" style="3" customWidth="1"/>
    <col min="1030" max="1030" width="14.7109375" style="3" customWidth="1"/>
    <col min="1031" max="1031" width="10.42578125" style="3" customWidth="1"/>
    <col min="1032" max="1280" width="9.140625" style="3"/>
    <col min="1281" max="1281" width="16.42578125" style="3" customWidth="1"/>
    <col min="1282" max="1282" width="47.140625" style="3" customWidth="1"/>
    <col min="1283" max="1283" width="29" style="3" customWidth="1"/>
    <col min="1284" max="1284" width="20.5703125" style="3" customWidth="1"/>
    <col min="1285" max="1285" width="17.28515625" style="3" customWidth="1"/>
    <col min="1286" max="1286" width="14.7109375" style="3" customWidth="1"/>
    <col min="1287" max="1287" width="10.42578125" style="3" customWidth="1"/>
    <col min="1288" max="1536" width="9.140625" style="3"/>
    <col min="1537" max="1537" width="16.42578125" style="3" customWidth="1"/>
    <col min="1538" max="1538" width="47.140625" style="3" customWidth="1"/>
    <col min="1539" max="1539" width="29" style="3" customWidth="1"/>
    <col min="1540" max="1540" width="20.5703125" style="3" customWidth="1"/>
    <col min="1541" max="1541" width="17.28515625" style="3" customWidth="1"/>
    <col min="1542" max="1542" width="14.7109375" style="3" customWidth="1"/>
    <col min="1543" max="1543" width="10.42578125" style="3" customWidth="1"/>
    <col min="1544" max="1792" width="9.140625" style="3"/>
    <col min="1793" max="1793" width="16.42578125" style="3" customWidth="1"/>
    <col min="1794" max="1794" width="47.140625" style="3" customWidth="1"/>
    <col min="1795" max="1795" width="29" style="3" customWidth="1"/>
    <col min="1796" max="1796" width="20.5703125" style="3" customWidth="1"/>
    <col min="1797" max="1797" width="17.28515625" style="3" customWidth="1"/>
    <col min="1798" max="1798" width="14.7109375" style="3" customWidth="1"/>
    <col min="1799" max="1799" width="10.42578125" style="3" customWidth="1"/>
    <col min="1800" max="2048" width="9.140625" style="3"/>
    <col min="2049" max="2049" width="16.42578125" style="3" customWidth="1"/>
    <col min="2050" max="2050" width="47.140625" style="3" customWidth="1"/>
    <col min="2051" max="2051" width="29" style="3" customWidth="1"/>
    <col min="2052" max="2052" width="20.5703125" style="3" customWidth="1"/>
    <col min="2053" max="2053" width="17.28515625" style="3" customWidth="1"/>
    <col min="2054" max="2054" width="14.7109375" style="3" customWidth="1"/>
    <col min="2055" max="2055" width="10.42578125" style="3" customWidth="1"/>
    <col min="2056" max="2304" width="9.140625" style="3"/>
    <col min="2305" max="2305" width="16.42578125" style="3" customWidth="1"/>
    <col min="2306" max="2306" width="47.140625" style="3" customWidth="1"/>
    <col min="2307" max="2307" width="29" style="3" customWidth="1"/>
    <col min="2308" max="2308" width="20.5703125" style="3" customWidth="1"/>
    <col min="2309" max="2309" width="17.28515625" style="3" customWidth="1"/>
    <col min="2310" max="2310" width="14.7109375" style="3" customWidth="1"/>
    <col min="2311" max="2311" width="10.42578125" style="3" customWidth="1"/>
    <col min="2312" max="2560" width="9.140625" style="3"/>
    <col min="2561" max="2561" width="16.42578125" style="3" customWidth="1"/>
    <col min="2562" max="2562" width="47.140625" style="3" customWidth="1"/>
    <col min="2563" max="2563" width="29" style="3" customWidth="1"/>
    <col min="2564" max="2564" width="20.5703125" style="3" customWidth="1"/>
    <col min="2565" max="2565" width="17.28515625" style="3" customWidth="1"/>
    <col min="2566" max="2566" width="14.7109375" style="3" customWidth="1"/>
    <col min="2567" max="2567" width="10.42578125" style="3" customWidth="1"/>
    <col min="2568" max="2816" width="9.140625" style="3"/>
    <col min="2817" max="2817" width="16.42578125" style="3" customWidth="1"/>
    <col min="2818" max="2818" width="47.140625" style="3" customWidth="1"/>
    <col min="2819" max="2819" width="29" style="3" customWidth="1"/>
    <col min="2820" max="2820" width="20.5703125" style="3" customWidth="1"/>
    <col min="2821" max="2821" width="17.28515625" style="3" customWidth="1"/>
    <col min="2822" max="2822" width="14.7109375" style="3" customWidth="1"/>
    <col min="2823" max="2823" width="10.42578125" style="3" customWidth="1"/>
    <col min="2824" max="3072" width="9.140625" style="3"/>
    <col min="3073" max="3073" width="16.42578125" style="3" customWidth="1"/>
    <col min="3074" max="3074" width="47.140625" style="3" customWidth="1"/>
    <col min="3075" max="3075" width="29" style="3" customWidth="1"/>
    <col min="3076" max="3076" width="20.5703125" style="3" customWidth="1"/>
    <col min="3077" max="3077" width="17.28515625" style="3" customWidth="1"/>
    <col min="3078" max="3078" width="14.7109375" style="3" customWidth="1"/>
    <col min="3079" max="3079" width="10.42578125" style="3" customWidth="1"/>
    <col min="3080" max="3328" width="9.140625" style="3"/>
    <col min="3329" max="3329" width="16.42578125" style="3" customWidth="1"/>
    <col min="3330" max="3330" width="47.140625" style="3" customWidth="1"/>
    <col min="3331" max="3331" width="29" style="3" customWidth="1"/>
    <col min="3332" max="3332" width="20.5703125" style="3" customWidth="1"/>
    <col min="3333" max="3333" width="17.28515625" style="3" customWidth="1"/>
    <col min="3334" max="3334" width="14.7109375" style="3" customWidth="1"/>
    <col min="3335" max="3335" width="10.42578125" style="3" customWidth="1"/>
    <col min="3336" max="3584" width="9.140625" style="3"/>
    <col min="3585" max="3585" width="16.42578125" style="3" customWidth="1"/>
    <col min="3586" max="3586" width="47.140625" style="3" customWidth="1"/>
    <col min="3587" max="3587" width="29" style="3" customWidth="1"/>
    <col min="3588" max="3588" width="20.5703125" style="3" customWidth="1"/>
    <col min="3589" max="3589" width="17.28515625" style="3" customWidth="1"/>
    <col min="3590" max="3590" width="14.7109375" style="3" customWidth="1"/>
    <col min="3591" max="3591" width="10.42578125" style="3" customWidth="1"/>
    <col min="3592" max="3840" width="9.140625" style="3"/>
    <col min="3841" max="3841" width="16.42578125" style="3" customWidth="1"/>
    <col min="3842" max="3842" width="47.140625" style="3" customWidth="1"/>
    <col min="3843" max="3843" width="29" style="3" customWidth="1"/>
    <col min="3844" max="3844" width="20.5703125" style="3" customWidth="1"/>
    <col min="3845" max="3845" width="17.28515625" style="3" customWidth="1"/>
    <col min="3846" max="3846" width="14.7109375" style="3" customWidth="1"/>
    <col min="3847" max="3847" width="10.42578125" style="3" customWidth="1"/>
    <col min="3848" max="4096" width="9.140625" style="3"/>
    <col min="4097" max="4097" width="16.42578125" style="3" customWidth="1"/>
    <col min="4098" max="4098" width="47.140625" style="3" customWidth="1"/>
    <col min="4099" max="4099" width="29" style="3" customWidth="1"/>
    <col min="4100" max="4100" width="20.5703125" style="3" customWidth="1"/>
    <col min="4101" max="4101" width="17.28515625" style="3" customWidth="1"/>
    <col min="4102" max="4102" width="14.7109375" style="3" customWidth="1"/>
    <col min="4103" max="4103" width="10.42578125" style="3" customWidth="1"/>
    <col min="4104" max="4352" width="9.140625" style="3"/>
    <col min="4353" max="4353" width="16.42578125" style="3" customWidth="1"/>
    <col min="4354" max="4354" width="47.140625" style="3" customWidth="1"/>
    <col min="4355" max="4355" width="29" style="3" customWidth="1"/>
    <col min="4356" max="4356" width="20.5703125" style="3" customWidth="1"/>
    <col min="4357" max="4357" width="17.28515625" style="3" customWidth="1"/>
    <col min="4358" max="4358" width="14.7109375" style="3" customWidth="1"/>
    <col min="4359" max="4359" width="10.42578125" style="3" customWidth="1"/>
    <col min="4360" max="4608" width="9.140625" style="3"/>
    <col min="4609" max="4609" width="16.42578125" style="3" customWidth="1"/>
    <col min="4610" max="4610" width="47.140625" style="3" customWidth="1"/>
    <col min="4611" max="4611" width="29" style="3" customWidth="1"/>
    <col min="4612" max="4612" width="20.5703125" style="3" customWidth="1"/>
    <col min="4613" max="4613" width="17.28515625" style="3" customWidth="1"/>
    <col min="4614" max="4614" width="14.7109375" style="3" customWidth="1"/>
    <col min="4615" max="4615" width="10.42578125" style="3" customWidth="1"/>
    <col min="4616" max="4864" width="9.140625" style="3"/>
    <col min="4865" max="4865" width="16.42578125" style="3" customWidth="1"/>
    <col min="4866" max="4866" width="47.140625" style="3" customWidth="1"/>
    <col min="4867" max="4867" width="29" style="3" customWidth="1"/>
    <col min="4868" max="4868" width="20.5703125" style="3" customWidth="1"/>
    <col min="4869" max="4869" width="17.28515625" style="3" customWidth="1"/>
    <col min="4870" max="4870" width="14.7109375" style="3" customWidth="1"/>
    <col min="4871" max="4871" width="10.42578125" style="3" customWidth="1"/>
    <col min="4872" max="5120" width="9.140625" style="3"/>
    <col min="5121" max="5121" width="16.42578125" style="3" customWidth="1"/>
    <col min="5122" max="5122" width="47.140625" style="3" customWidth="1"/>
    <col min="5123" max="5123" width="29" style="3" customWidth="1"/>
    <col min="5124" max="5124" width="20.5703125" style="3" customWidth="1"/>
    <col min="5125" max="5125" width="17.28515625" style="3" customWidth="1"/>
    <col min="5126" max="5126" width="14.7109375" style="3" customWidth="1"/>
    <col min="5127" max="5127" width="10.42578125" style="3" customWidth="1"/>
    <col min="5128" max="5376" width="9.140625" style="3"/>
    <col min="5377" max="5377" width="16.42578125" style="3" customWidth="1"/>
    <col min="5378" max="5378" width="47.140625" style="3" customWidth="1"/>
    <col min="5379" max="5379" width="29" style="3" customWidth="1"/>
    <col min="5380" max="5380" width="20.5703125" style="3" customWidth="1"/>
    <col min="5381" max="5381" width="17.28515625" style="3" customWidth="1"/>
    <col min="5382" max="5382" width="14.7109375" style="3" customWidth="1"/>
    <col min="5383" max="5383" width="10.42578125" style="3" customWidth="1"/>
    <col min="5384" max="5632" width="9.140625" style="3"/>
    <col min="5633" max="5633" width="16.42578125" style="3" customWidth="1"/>
    <col min="5634" max="5634" width="47.140625" style="3" customWidth="1"/>
    <col min="5635" max="5635" width="29" style="3" customWidth="1"/>
    <col min="5636" max="5636" width="20.5703125" style="3" customWidth="1"/>
    <col min="5637" max="5637" width="17.28515625" style="3" customWidth="1"/>
    <col min="5638" max="5638" width="14.7109375" style="3" customWidth="1"/>
    <col min="5639" max="5639" width="10.42578125" style="3" customWidth="1"/>
    <col min="5640" max="5888" width="9.140625" style="3"/>
    <col min="5889" max="5889" width="16.42578125" style="3" customWidth="1"/>
    <col min="5890" max="5890" width="47.140625" style="3" customWidth="1"/>
    <col min="5891" max="5891" width="29" style="3" customWidth="1"/>
    <col min="5892" max="5892" width="20.5703125" style="3" customWidth="1"/>
    <col min="5893" max="5893" width="17.28515625" style="3" customWidth="1"/>
    <col min="5894" max="5894" width="14.7109375" style="3" customWidth="1"/>
    <col min="5895" max="5895" width="10.42578125" style="3" customWidth="1"/>
    <col min="5896" max="6144" width="9.140625" style="3"/>
    <col min="6145" max="6145" width="16.42578125" style="3" customWidth="1"/>
    <col min="6146" max="6146" width="47.140625" style="3" customWidth="1"/>
    <col min="6147" max="6147" width="29" style="3" customWidth="1"/>
    <col min="6148" max="6148" width="20.5703125" style="3" customWidth="1"/>
    <col min="6149" max="6149" width="17.28515625" style="3" customWidth="1"/>
    <col min="6150" max="6150" width="14.7109375" style="3" customWidth="1"/>
    <col min="6151" max="6151" width="10.42578125" style="3" customWidth="1"/>
    <col min="6152" max="6400" width="9.140625" style="3"/>
    <col min="6401" max="6401" width="16.42578125" style="3" customWidth="1"/>
    <col min="6402" max="6402" width="47.140625" style="3" customWidth="1"/>
    <col min="6403" max="6403" width="29" style="3" customWidth="1"/>
    <col min="6404" max="6404" width="20.5703125" style="3" customWidth="1"/>
    <col min="6405" max="6405" width="17.28515625" style="3" customWidth="1"/>
    <col min="6406" max="6406" width="14.7109375" style="3" customWidth="1"/>
    <col min="6407" max="6407" width="10.42578125" style="3" customWidth="1"/>
    <col min="6408" max="6656" width="9.140625" style="3"/>
    <col min="6657" max="6657" width="16.42578125" style="3" customWidth="1"/>
    <col min="6658" max="6658" width="47.140625" style="3" customWidth="1"/>
    <col min="6659" max="6659" width="29" style="3" customWidth="1"/>
    <col min="6660" max="6660" width="20.5703125" style="3" customWidth="1"/>
    <col min="6661" max="6661" width="17.28515625" style="3" customWidth="1"/>
    <col min="6662" max="6662" width="14.7109375" style="3" customWidth="1"/>
    <col min="6663" max="6663" width="10.42578125" style="3" customWidth="1"/>
    <col min="6664" max="6912" width="9.140625" style="3"/>
    <col min="6913" max="6913" width="16.42578125" style="3" customWidth="1"/>
    <col min="6914" max="6914" width="47.140625" style="3" customWidth="1"/>
    <col min="6915" max="6915" width="29" style="3" customWidth="1"/>
    <col min="6916" max="6916" width="20.5703125" style="3" customWidth="1"/>
    <col min="6917" max="6917" width="17.28515625" style="3" customWidth="1"/>
    <col min="6918" max="6918" width="14.7109375" style="3" customWidth="1"/>
    <col min="6919" max="6919" width="10.42578125" style="3" customWidth="1"/>
    <col min="6920" max="7168" width="9.140625" style="3"/>
    <col min="7169" max="7169" width="16.42578125" style="3" customWidth="1"/>
    <col min="7170" max="7170" width="47.140625" style="3" customWidth="1"/>
    <col min="7171" max="7171" width="29" style="3" customWidth="1"/>
    <col min="7172" max="7172" width="20.5703125" style="3" customWidth="1"/>
    <col min="7173" max="7173" width="17.28515625" style="3" customWidth="1"/>
    <col min="7174" max="7174" width="14.7109375" style="3" customWidth="1"/>
    <col min="7175" max="7175" width="10.42578125" style="3" customWidth="1"/>
    <col min="7176" max="7424" width="9.140625" style="3"/>
    <col min="7425" max="7425" width="16.42578125" style="3" customWidth="1"/>
    <col min="7426" max="7426" width="47.140625" style="3" customWidth="1"/>
    <col min="7427" max="7427" width="29" style="3" customWidth="1"/>
    <col min="7428" max="7428" width="20.5703125" style="3" customWidth="1"/>
    <col min="7429" max="7429" width="17.28515625" style="3" customWidth="1"/>
    <col min="7430" max="7430" width="14.7109375" style="3" customWidth="1"/>
    <col min="7431" max="7431" width="10.42578125" style="3" customWidth="1"/>
    <col min="7432" max="7680" width="9.140625" style="3"/>
    <col min="7681" max="7681" width="16.42578125" style="3" customWidth="1"/>
    <col min="7682" max="7682" width="47.140625" style="3" customWidth="1"/>
    <col min="7683" max="7683" width="29" style="3" customWidth="1"/>
    <col min="7684" max="7684" width="20.5703125" style="3" customWidth="1"/>
    <col min="7685" max="7685" width="17.28515625" style="3" customWidth="1"/>
    <col min="7686" max="7686" width="14.7109375" style="3" customWidth="1"/>
    <col min="7687" max="7687" width="10.42578125" style="3" customWidth="1"/>
    <col min="7688" max="7936" width="9.140625" style="3"/>
    <col min="7937" max="7937" width="16.42578125" style="3" customWidth="1"/>
    <col min="7938" max="7938" width="47.140625" style="3" customWidth="1"/>
    <col min="7939" max="7939" width="29" style="3" customWidth="1"/>
    <col min="7940" max="7940" width="20.5703125" style="3" customWidth="1"/>
    <col min="7941" max="7941" width="17.28515625" style="3" customWidth="1"/>
    <col min="7942" max="7942" width="14.7109375" style="3" customWidth="1"/>
    <col min="7943" max="7943" width="10.42578125" style="3" customWidth="1"/>
    <col min="7944" max="8192" width="9.140625" style="3"/>
    <col min="8193" max="8193" width="16.42578125" style="3" customWidth="1"/>
    <col min="8194" max="8194" width="47.140625" style="3" customWidth="1"/>
    <col min="8195" max="8195" width="29" style="3" customWidth="1"/>
    <col min="8196" max="8196" width="20.5703125" style="3" customWidth="1"/>
    <col min="8197" max="8197" width="17.28515625" style="3" customWidth="1"/>
    <col min="8198" max="8198" width="14.7109375" style="3" customWidth="1"/>
    <col min="8199" max="8199" width="10.42578125" style="3" customWidth="1"/>
    <col min="8200" max="8448" width="9.140625" style="3"/>
    <col min="8449" max="8449" width="16.42578125" style="3" customWidth="1"/>
    <col min="8450" max="8450" width="47.140625" style="3" customWidth="1"/>
    <col min="8451" max="8451" width="29" style="3" customWidth="1"/>
    <col min="8452" max="8452" width="20.5703125" style="3" customWidth="1"/>
    <col min="8453" max="8453" width="17.28515625" style="3" customWidth="1"/>
    <col min="8454" max="8454" width="14.7109375" style="3" customWidth="1"/>
    <col min="8455" max="8455" width="10.42578125" style="3" customWidth="1"/>
    <col min="8456" max="8704" width="9.140625" style="3"/>
    <col min="8705" max="8705" width="16.42578125" style="3" customWidth="1"/>
    <col min="8706" max="8706" width="47.140625" style="3" customWidth="1"/>
    <col min="8707" max="8707" width="29" style="3" customWidth="1"/>
    <col min="8708" max="8708" width="20.5703125" style="3" customWidth="1"/>
    <col min="8709" max="8709" width="17.28515625" style="3" customWidth="1"/>
    <col min="8710" max="8710" width="14.7109375" style="3" customWidth="1"/>
    <col min="8711" max="8711" width="10.42578125" style="3" customWidth="1"/>
    <col min="8712" max="8960" width="9.140625" style="3"/>
    <col min="8961" max="8961" width="16.42578125" style="3" customWidth="1"/>
    <col min="8962" max="8962" width="47.140625" style="3" customWidth="1"/>
    <col min="8963" max="8963" width="29" style="3" customWidth="1"/>
    <col min="8964" max="8964" width="20.5703125" style="3" customWidth="1"/>
    <col min="8965" max="8965" width="17.28515625" style="3" customWidth="1"/>
    <col min="8966" max="8966" width="14.7109375" style="3" customWidth="1"/>
    <col min="8967" max="8967" width="10.42578125" style="3" customWidth="1"/>
    <col min="8968" max="9216" width="9.140625" style="3"/>
    <col min="9217" max="9217" width="16.42578125" style="3" customWidth="1"/>
    <col min="9218" max="9218" width="47.140625" style="3" customWidth="1"/>
    <col min="9219" max="9219" width="29" style="3" customWidth="1"/>
    <col min="9220" max="9220" width="20.5703125" style="3" customWidth="1"/>
    <col min="9221" max="9221" width="17.28515625" style="3" customWidth="1"/>
    <col min="9222" max="9222" width="14.7109375" style="3" customWidth="1"/>
    <col min="9223" max="9223" width="10.42578125" style="3" customWidth="1"/>
    <col min="9224" max="9472" width="9.140625" style="3"/>
    <col min="9473" max="9473" width="16.42578125" style="3" customWidth="1"/>
    <col min="9474" max="9474" width="47.140625" style="3" customWidth="1"/>
    <col min="9475" max="9475" width="29" style="3" customWidth="1"/>
    <col min="9476" max="9476" width="20.5703125" style="3" customWidth="1"/>
    <col min="9477" max="9477" width="17.28515625" style="3" customWidth="1"/>
    <col min="9478" max="9478" width="14.7109375" style="3" customWidth="1"/>
    <col min="9479" max="9479" width="10.42578125" style="3" customWidth="1"/>
    <col min="9480" max="9728" width="9.140625" style="3"/>
    <col min="9729" max="9729" width="16.42578125" style="3" customWidth="1"/>
    <col min="9730" max="9730" width="47.140625" style="3" customWidth="1"/>
    <col min="9731" max="9731" width="29" style="3" customWidth="1"/>
    <col min="9732" max="9732" width="20.5703125" style="3" customWidth="1"/>
    <col min="9733" max="9733" width="17.28515625" style="3" customWidth="1"/>
    <col min="9734" max="9734" width="14.7109375" style="3" customWidth="1"/>
    <col min="9735" max="9735" width="10.42578125" style="3" customWidth="1"/>
    <col min="9736" max="9984" width="9.140625" style="3"/>
    <col min="9985" max="9985" width="16.42578125" style="3" customWidth="1"/>
    <col min="9986" max="9986" width="47.140625" style="3" customWidth="1"/>
    <col min="9987" max="9987" width="29" style="3" customWidth="1"/>
    <col min="9988" max="9988" width="20.5703125" style="3" customWidth="1"/>
    <col min="9989" max="9989" width="17.28515625" style="3" customWidth="1"/>
    <col min="9990" max="9990" width="14.7109375" style="3" customWidth="1"/>
    <col min="9991" max="9991" width="10.42578125" style="3" customWidth="1"/>
    <col min="9992" max="10240" width="9.140625" style="3"/>
    <col min="10241" max="10241" width="16.42578125" style="3" customWidth="1"/>
    <col min="10242" max="10242" width="47.140625" style="3" customWidth="1"/>
    <col min="10243" max="10243" width="29" style="3" customWidth="1"/>
    <col min="10244" max="10244" width="20.5703125" style="3" customWidth="1"/>
    <col min="10245" max="10245" width="17.28515625" style="3" customWidth="1"/>
    <col min="10246" max="10246" width="14.7109375" style="3" customWidth="1"/>
    <col min="10247" max="10247" width="10.42578125" style="3" customWidth="1"/>
    <col min="10248" max="10496" width="9.140625" style="3"/>
    <col min="10497" max="10497" width="16.42578125" style="3" customWidth="1"/>
    <col min="10498" max="10498" width="47.140625" style="3" customWidth="1"/>
    <col min="10499" max="10499" width="29" style="3" customWidth="1"/>
    <col min="10500" max="10500" width="20.5703125" style="3" customWidth="1"/>
    <col min="10501" max="10501" width="17.28515625" style="3" customWidth="1"/>
    <col min="10502" max="10502" width="14.7109375" style="3" customWidth="1"/>
    <col min="10503" max="10503" width="10.42578125" style="3" customWidth="1"/>
    <col min="10504" max="10752" width="9.140625" style="3"/>
    <col min="10753" max="10753" width="16.42578125" style="3" customWidth="1"/>
    <col min="10754" max="10754" width="47.140625" style="3" customWidth="1"/>
    <col min="10755" max="10755" width="29" style="3" customWidth="1"/>
    <col min="10756" max="10756" width="20.5703125" style="3" customWidth="1"/>
    <col min="10757" max="10757" width="17.28515625" style="3" customWidth="1"/>
    <col min="10758" max="10758" width="14.7109375" style="3" customWidth="1"/>
    <col min="10759" max="10759" width="10.42578125" style="3" customWidth="1"/>
    <col min="10760" max="11008" width="9.140625" style="3"/>
    <col min="11009" max="11009" width="16.42578125" style="3" customWidth="1"/>
    <col min="11010" max="11010" width="47.140625" style="3" customWidth="1"/>
    <col min="11011" max="11011" width="29" style="3" customWidth="1"/>
    <col min="11012" max="11012" width="20.5703125" style="3" customWidth="1"/>
    <col min="11013" max="11013" width="17.28515625" style="3" customWidth="1"/>
    <col min="11014" max="11014" width="14.7109375" style="3" customWidth="1"/>
    <col min="11015" max="11015" width="10.42578125" style="3" customWidth="1"/>
    <col min="11016" max="11264" width="9.140625" style="3"/>
    <col min="11265" max="11265" width="16.42578125" style="3" customWidth="1"/>
    <col min="11266" max="11266" width="47.140625" style="3" customWidth="1"/>
    <col min="11267" max="11267" width="29" style="3" customWidth="1"/>
    <col min="11268" max="11268" width="20.5703125" style="3" customWidth="1"/>
    <col min="11269" max="11269" width="17.28515625" style="3" customWidth="1"/>
    <col min="11270" max="11270" width="14.7109375" style="3" customWidth="1"/>
    <col min="11271" max="11271" width="10.42578125" style="3" customWidth="1"/>
    <col min="11272" max="11520" width="9.140625" style="3"/>
    <col min="11521" max="11521" width="16.42578125" style="3" customWidth="1"/>
    <col min="11522" max="11522" width="47.140625" style="3" customWidth="1"/>
    <col min="11523" max="11523" width="29" style="3" customWidth="1"/>
    <col min="11524" max="11524" width="20.5703125" style="3" customWidth="1"/>
    <col min="11525" max="11525" width="17.28515625" style="3" customWidth="1"/>
    <col min="11526" max="11526" width="14.7109375" style="3" customWidth="1"/>
    <col min="11527" max="11527" width="10.42578125" style="3" customWidth="1"/>
    <col min="11528" max="11776" width="9.140625" style="3"/>
    <col min="11777" max="11777" width="16.42578125" style="3" customWidth="1"/>
    <col min="11778" max="11778" width="47.140625" style="3" customWidth="1"/>
    <col min="11779" max="11779" width="29" style="3" customWidth="1"/>
    <col min="11780" max="11780" width="20.5703125" style="3" customWidth="1"/>
    <col min="11781" max="11781" width="17.28515625" style="3" customWidth="1"/>
    <col min="11782" max="11782" width="14.7109375" style="3" customWidth="1"/>
    <col min="11783" max="11783" width="10.42578125" style="3" customWidth="1"/>
    <col min="11784" max="12032" width="9.140625" style="3"/>
    <col min="12033" max="12033" width="16.42578125" style="3" customWidth="1"/>
    <col min="12034" max="12034" width="47.140625" style="3" customWidth="1"/>
    <col min="12035" max="12035" width="29" style="3" customWidth="1"/>
    <col min="12036" max="12036" width="20.5703125" style="3" customWidth="1"/>
    <col min="12037" max="12037" width="17.28515625" style="3" customWidth="1"/>
    <col min="12038" max="12038" width="14.7109375" style="3" customWidth="1"/>
    <col min="12039" max="12039" width="10.42578125" style="3" customWidth="1"/>
    <col min="12040" max="12288" width="9.140625" style="3"/>
    <col min="12289" max="12289" width="16.42578125" style="3" customWidth="1"/>
    <col min="12290" max="12290" width="47.140625" style="3" customWidth="1"/>
    <col min="12291" max="12291" width="29" style="3" customWidth="1"/>
    <col min="12292" max="12292" width="20.5703125" style="3" customWidth="1"/>
    <col min="12293" max="12293" width="17.28515625" style="3" customWidth="1"/>
    <col min="12294" max="12294" width="14.7109375" style="3" customWidth="1"/>
    <col min="12295" max="12295" width="10.42578125" style="3" customWidth="1"/>
    <col min="12296" max="12544" width="9.140625" style="3"/>
    <col min="12545" max="12545" width="16.42578125" style="3" customWidth="1"/>
    <col min="12546" max="12546" width="47.140625" style="3" customWidth="1"/>
    <col min="12547" max="12547" width="29" style="3" customWidth="1"/>
    <col min="12548" max="12548" width="20.5703125" style="3" customWidth="1"/>
    <col min="12549" max="12549" width="17.28515625" style="3" customWidth="1"/>
    <col min="12550" max="12550" width="14.7109375" style="3" customWidth="1"/>
    <col min="12551" max="12551" width="10.42578125" style="3" customWidth="1"/>
    <col min="12552" max="12800" width="9.140625" style="3"/>
    <col min="12801" max="12801" width="16.42578125" style="3" customWidth="1"/>
    <col min="12802" max="12802" width="47.140625" style="3" customWidth="1"/>
    <col min="12803" max="12803" width="29" style="3" customWidth="1"/>
    <col min="12804" max="12804" width="20.5703125" style="3" customWidth="1"/>
    <col min="12805" max="12805" width="17.28515625" style="3" customWidth="1"/>
    <col min="12806" max="12806" width="14.7109375" style="3" customWidth="1"/>
    <col min="12807" max="12807" width="10.42578125" style="3" customWidth="1"/>
    <col min="12808" max="13056" width="9.140625" style="3"/>
    <col min="13057" max="13057" width="16.42578125" style="3" customWidth="1"/>
    <col min="13058" max="13058" width="47.140625" style="3" customWidth="1"/>
    <col min="13059" max="13059" width="29" style="3" customWidth="1"/>
    <col min="13060" max="13060" width="20.5703125" style="3" customWidth="1"/>
    <col min="13061" max="13061" width="17.28515625" style="3" customWidth="1"/>
    <col min="13062" max="13062" width="14.7109375" style="3" customWidth="1"/>
    <col min="13063" max="13063" width="10.42578125" style="3" customWidth="1"/>
    <col min="13064" max="13312" width="9.140625" style="3"/>
    <col min="13313" max="13313" width="16.42578125" style="3" customWidth="1"/>
    <col min="13314" max="13314" width="47.140625" style="3" customWidth="1"/>
    <col min="13315" max="13315" width="29" style="3" customWidth="1"/>
    <col min="13316" max="13316" width="20.5703125" style="3" customWidth="1"/>
    <col min="13317" max="13317" width="17.28515625" style="3" customWidth="1"/>
    <col min="13318" max="13318" width="14.7109375" style="3" customWidth="1"/>
    <col min="13319" max="13319" width="10.42578125" style="3" customWidth="1"/>
    <col min="13320" max="13568" width="9.140625" style="3"/>
    <col min="13569" max="13569" width="16.42578125" style="3" customWidth="1"/>
    <col min="13570" max="13570" width="47.140625" style="3" customWidth="1"/>
    <col min="13571" max="13571" width="29" style="3" customWidth="1"/>
    <col min="13572" max="13572" width="20.5703125" style="3" customWidth="1"/>
    <col min="13573" max="13573" width="17.28515625" style="3" customWidth="1"/>
    <col min="13574" max="13574" width="14.7109375" style="3" customWidth="1"/>
    <col min="13575" max="13575" width="10.42578125" style="3" customWidth="1"/>
    <col min="13576" max="13824" width="9.140625" style="3"/>
    <col min="13825" max="13825" width="16.42578125" style="3" customWidth="1"/>
    <col min="13826" max="13826" width="47.140625" style="3" customWidth="1"/>
    <col min="13827" max="13827" width="29" style="3" customWidth="1"/>
    <col min="13828" max="13828" width="20.5703125" style="3" customWidth="1"/>
    <col min="13829" max="13829" width="17.28515625" style="3" customWidth="1"/>
    <col min="13830" max="13830" width="14.7109375" style="3" customWidth="1"/>
    <col min="13831" max="13831" width="10.42578125" style="3" customWidth="1"/>
    <col min="13832" max="14080" width="9.140625" style="3"/>
    <col min="14081" max="14081" width="16.42578125" style="3" customWidth="1"/>
    <col min="14082" max="14082" width="47.140625" style="3" customWidth="1"/>
    <col min="14083" max="14083" width="29" style="3" customWidth="1"/>
    <col min="14084" max="14084" width="20.5703125" style="3" customWidth="1"/>
    <col min="14085" max="14085" width="17.28515625" style="3" customWidth="1"/>
    <col min="14086" max="14086" width="14.7109375" style="3" customWidth="1"/>
    <col min="14087" max="14087" width="10.42578125" style="3" customWidth="1"/>
    <col min="14088" max="14336" width="9.140625" style="3"/>
    <col min="14337" max="14337" width="16.42578125" style="3" customWidth="1"/>
    <col min="14338" max="14338" width="47.140625" style="3" customWidth="1"/>
    <col min="14339" max="14339" width="29" style="3" customWidth="1"/>
    <col min="14340" max="14340" width="20.5703125" style="3" customWidth="1"/>
    <col min="14341" max="14341" width="17.28515625" style="3" customWidth="1"/>
    <col min="14342" max="14342" width="14.7109375" style="3" customWidth="1"/>
    <col min="14343" max="14343" width="10.42578125" style="3" customWidth="1"/>
    <col min="14344" max="14592" width="9.140625" style="3"/>
    <col min="14593" max="14593" width="16.42578125" style="3" customWidth="1"/>
    <col min="14594" max="14594" width="47.140625" style="3" customWidth="1"/>
    <col min="14595" max="14595" width="29" style="3" customWidth="1"/>
    <col min="14596" max="14596" width="20.5703125" style="3" customWidth="1"/>
    <col min="14597" max="14597" width="17.28515625" style="3" customWidth="1"/>
    <col min="14598" max="14598" width="14.7109375" style="3" customWidth="1"/>
    <col min="14599" max="14599" width="10.42578125" style="3" customWidth="1"/>
    <col min="14600" max="14848" width="9.140625" style="3"/>
    <col min="14849" max="14849" width="16.42578125" style="3" customWidth="1"/>
    <col min="14850" max="14850" width="47.140625" style="3" customWidth="1"/>
    <col min="14851" max="14851" width="29" style="3" customWidth="1"/>
    <col min="14852" max="14852" width="20.5703125" style="3" customWidth="1"/>
    <col min="14853" max="14853" width="17.28515625" style="3" customWidth="1"/>
    <col min="14854" max="14854" width="14.7109375" style="3" customWidth="1"/>
    <col min="14855" max="14855" width="10.42578125" style="3" customWidth="1"/>
    <col min="14856" max="15104" width="9.140625" style="3"/>
    <col min="15105" max="15105" width="16.42578125" style="3" customWidth="1"/>
    <col min="15106" max="15106" width="47.140625" style="3" customWidth="1"/>
    <col min="15107" max="15107" width="29" style="3" customWidth="1"/>
    <col min="15108" max="15108" width="20.5703125" style="3" customWidth="1"/>
    <col min="15109" max="15109" width="17.28515625" style="3" customWidth="1"/>
    <col min="15110" max="15110" width="14.7109375" style="3" customWidth="1"/>
    <col min="15111" max="15111" width="10.42578125" style="3" customWidth="1"/>
    <col min="15112" max="15360" width="9.140625" style="3"/>
    <col min="15361" max="15361" width="16.42578125" style="3" customWidth="1"/>
    <col min="15362" max="15362" width="47.140625" style="3" customWidth="1"/>
    <col min="15363" max="15363" width="29" style="3" customWidth="1"/>
    <col min="15364" max="15364" width="20.5703125" style="3" customWidth="1"/>
    <col min="15365" max="15365" width="17.28515625" style="3" customWidth="1"/>
    <col min="15366" max="15366" width="14.7109375" style="3" customWidth="1"/>
    <col min="15367" max="15367" width="10.42578125" style="3" customWidth="1"/>
    <col min="15368" max="15616" width="9.140625" style="3"/>
    <col min="15617" max="15617" width="16.42578125" style="3" customWidth="1"/>
    <col min="15618" max="15618" width="47.140625" style="3" customWidth="1"/>
    <col min="15619" max="15619" width="29" style="3" customWidth="1"/>
    <col min="15620" max="15620" width="20.5703125" style="3" customWidth="1"/>
    <col min="15621" max="15621" width="17.28515625" style="3" customWidth="1"/>
    <col min="15622" max="15622" width="14.7109375" style="3" customWidth="1"/>
    <col min="15623" max="15623" width="10.42578125" style="3" customWidth="1"/>
    <col min="15624" max="15872" width="9.140625" style="3"/>
    <col min="15873" max="15873" width="16.42578125" style="3" customWidth="1"/>
    <col min="15874" max="15874" width="47.140625" style="3" customWidth="1"/>
    <col min="15875" max="15875" width="29" style="3" customWidth="1"/>
    <col min="15876" max="15876" width="20.5703125" style="3" customWidth="1"/>
    <col min="15877" max="15877" width="17.28515625" style="3" customWidth="1"/>
    <col min="15878" max="15878" width="14.7109375" style="3" customWidth="1"/>
    <col min="15879" max="15879" width="10.42578125" style="3" customWidth="1"/>
    <col min="15880" max="16128" width="9.140625" style="3"/>
    <col min="16129" max="16129" width="16.42578125" style="3" customWidth="1"/>
    <col min="16130" max="16130" width="47.140625" style="3" customWidth="1"/>
    <col min="16131" max="16131" width="29" style="3" customWidth="1"/>
    <col min="16132" max="16132" width="20.5703125" style="3" customWidth="1"/>
    <col min="16133" max="16133" width="17.28515625" style="3" customWidth="1"/>
    <col min="16134" max="16134" width="14.7109375" style="3" customWidth="1"/>
    <col min="16135" max="16135" width="10.42578125" style="3" customWidth="1"/>
    <col min="16136" max="16384" width="9.140625" style="3"/>
  </cols>
  <sheetData>
    <row r="1" spans="1:11" ht="15.75" x14ac:dyDescent="0.25">
      <c r="C1" s="5" t="s">
        <v>1</v>
      </c>
    </row>
    <row r="2" spans="1:11" ht="15.75" x14ac:dyDescent="0.25">
      <c r="C2" s="13" t="s">
        <v>2</v>
      </c>
    </row>
    <row r="3" spans="1:11" x14ac:dyDescent="0.25">
      <c r="C3" s="7" t="s">
        <v>3</v>
      </c>
    </row>
    <row r="4" spans="1:11" x14ac:dyDescent="0.25">
      <c r="C4" s="8"/>
    </row>
    <row r="5" spans="1:11" x14ac:dyDescent="0.25">
      <c r="C5" s="9" t="s">
        <v>4</v>
      </c>
    </row>
    <row r="6" spans="1:11" ht="13.9" customHeight="1" x14ac:dyDescent="0.25">
      <c r="A6" s="127" t="s">
        <v>5</v>
      </c>
      <c r="B6" s="127"/>
      <c r="C6" s="127"/>
    </row>
    <row r="7" spans="1:11" ht="15.75" x14ac:dyDescent="0.25">
      <c r="A7" s="10"/>
      <c r="B7" s="10"/>
      <c r="C7" s="10"/>
    </row>
    <row r="8" spans="1:11" x14ac:dyDescent="0.25">
      <c r="A8" s="99" t="s">
        <v>6</v>
      </c>
      <c r="B8" s="96" t="s">
        <v>7</v>
      </c>
    </row>
    <row r="9" spans="1:11" ht="32.25" customHeight="1" x14ac:dyDescent="0.25">
      <c r="A9" s="100" t="s">
        <v>8</v>
      </c>
      <c r="B9" s="130" t="s">
        <v>101</v>
      </c>
      <c r="C9" s="130"/>
      <c r="I9" s="2"/>
      <c r="J9" s="2"/>
      <c r="K9" s="2"/>
    </row>
    <row r="10" spans="1:11" x14ac:dyDescent="0.25">
      <c r="A10" s="99" t="s">
        <v>10</v>
      </c>
      <c r="B10" s="97" t="s">
        <v>11</v>
      </c>
      <c r="D10"/>
      <c r="E10"/>
      <c r="F10"/>
      <c r="G10"/>
      <c r="H10"/>
      <c r="I10"/>
      <c r="J10"/>
      <c r="K10"/>
    </row>
    <row r="11" spans="1:11" ht="15.75" x14ac:dyDescent="0.25">
      <c r="A11" s="10"/>
      <c r="B11" s="10"/>
      <c r="C11" s="10"/>
      <c r="D11"/>
      <c r="E11"/>
      <c r="F11"/>
      <c r="G11"/>
      <c r="H11"/>
      <c r="I11"/>
      <c r="J11"/>
      <c r="K11"/>
    </row>
    <row r="12" spans="1:11" ht="78" customHeight="1" x14ac:dyDescent="0.25">
      <c r="A12" s="98" t="s">
        <v>12</v>
      </c>
      <c r="B12" s="98" t="s">
        <v>13</v>
      </c>
      <c r="C12" s="98" t="s">
        <v>14</v>
      </c>
      <c r="D12"/>
      <c r="E12"/>
      <c r="F12"/>
      <c r="G12"/>
      <c r="H12"/>
      <c r="I12"/>
      <c r="J12"/>
      <c r="K12"/>
    </row>
    <row r="13" spans="1:11" ht="15.75" x14ac:dyDescent="0.25">
      <c r="A13" s="63">
        <v>1</v>
      </c>
      <c r="B13" s="63">
        <v>2</v>
      </c>
      <c r="C13" s="63">
        <v>3</v>
      </c>
      <c r="D13"/>
      <c r="E13"/>
      <c r="F13"/>
      <c r="G13"/>
      <c r="H13"/>
      <c r="I13"/>
      <c r="J13"/>
      <c r="K13"/>
    </row>
    <row r="14" spans="1:11" ht="15.75" x14ac:dyDescent="0.25">
      <c r="A14" s="64"/>
      <c r="B14" s="63" t="s">
        <v>15</v>
      </c>
      <c r="C14" s="63" t="s">
        <v>16</v>
      </c>
      <c r="D14"/>
      <c r="E14"/>
      <c r="F14"/>
      <c r="G14"/>
      <c r="H14"/>
      <c r="I14"/>
      <c r="J14"/>
      <c r="K14"/>
    </row>
    <row r="15" spans="1:11" ht="15.75" x14ac:dyDescent="0.25">
      <c r="A15" s="63">
        <v>1100</v>
      </c>
      <c r="B15" s="65" t="s">
        <v>17</v>
      </c>
      <c r="C15" s="71">
        <v>8361.6</v>
      </c>
      <c r="D15" s="113"/>
      <c r="E15"/>
      <c r="F15"/>
      <c r="G15"/>
      <c r="H15"/>
      <c r="I15"/>
      <c r="J15"/>
      <c r="K15"/>
    </row>
    <row r="16" spans="1:11" ht="31.5" x14ac:dyDescent="0.25">
      <c r="A16" s="63">
        <v>1200</v>
      </c>
      <c r="B16" s="66" t="s">
        <v>18</v>
      </c>
      <c r="C16" s="71">
        <v>2014.32</v>
      </c>
      <c r="D16" s="113"/>
      <c r="E16"/>
      <c r="F16"/>
      <c r="G16"/>
      <c r="H16"/>
      <c r="I16"/>
      <c r="J16"/>
      <c r="K16"/>
    </row>
    <row r="17" spans="1:11" ht="15.75" x14ac:dyDescent="0.25">
      <c r="A17" s="63">
        <v>2341</v>
      </c>
      <c r="B17" s="64" t="s">
        <v>19</v>
      </c>
      <c r="C17" s="71">
        <v>501.36</v>
      </c>
      <c r="D17" s="113"/>
      <c r="E17"/>
      <c r="F17"/>
      <c r="G17"/>
      <c r="H17"/>
      <c r="I17"/>
      <c r="J17"/>
      <c r="K17"/>
    </row>
    <row r="18" spans="1:11" ht="13.9" customHeight="1" x14ac:dyDescent="0.25">
      <c r="A18" s="63">
        <v>2361</v>
      </c>
      <c r="B18" s="64" t="s">
        <v>20</v>
      </c>
      <c r="C18" s="71">
        <v>84</v>
      </c>
      <c r="D18" s="113"/>
      <c r="E18"/>
      <c r="F18"/>
      <c r="G18"/>
      <c r="H18"/>
      <c r="I18"/>
      <c r="J18"/>
      <c r="K18"/>
    </row>
    <row r="19" spans="1:11" ht="13.9" customHeight="1" x14ac:dyDescent="0.25">
      <c r="A19" s="63">
        <v>2363</v>
      </c>
      <c r="B19" s="64" t="s">
        <v>21</v>
      </c>
      <c r="C19" s="71">
        <v>2808</v>
      </c>
      <c r="D19" s="113"/>
      <c r="E19"/>
      <c r="F19"/>
      <c r="G19"/>
      <c r="H19"/>
      <c r="I19"/>
      <c r="J19"/>
      <c r="K19"/>
    </row>
    <row r="20" spans="1:11" ht="13.9" customHeight="1" x14ac:dyDescent="0.25">
      <c r="A20" s="63">
        <v>2369</v>
      </c>
      <c r="B20" s="67" t="s">
        <v>22</v>
      </c>
      <c r="C20" s="71">
        <v>576</v>
      </c>
      <c r="D20"/>
      <c r="E20"/>
      <c r="F20"/>
      <c r="G20"/>
      <c r="H20"/>
      <c r="I20"/>
      <c r="J20"/>
      <c r="K20"/>
    </row>
    <row r="21" spans="1:11" ht="15.75" x14ac:dyDescent="0.25">
      <c r="A21" s="63"/>
      <c r="B21" s="68" t="s">
        <v>23</v>
      </c>
      <c r="C21" s="72">
        <f>SUM(C15:C20)</f>
        <v>14345.28</v>
      </c>
      <c r="D21"/>
      <c r="E21"/>
      <c r="F21"/>
      <c r="G21"/>
      <c r="H21"/>
      <c r="I21"/>
      <c r="J21"/>
      <c r="K21"/>
    </row>
    <row r="22" spans="1:11" ht="15.75" x14ac:dyDescent="0.25">
      <c r="A22" s="63"/>
      <c r="B22" s="68" t="s">
        <v>24</v>
      </c>
      <c r="C22" s="72" t="s">
        <v>16</v>
      </c>
      <c r="D22"/>
      <c r="E22"/>
      <c r="F22"/>
      <c r="G22"/>
      <c r="H22"/>
      <c r="I22"/>
      <c r="J22"/>
      <c r="K22"/>
    </row>
    <row r="23" spans="1:11" ht="15.75" x14ac:dyDescent="0.25">
      <c r="A23" s="63">
        <v>1100</v>
      </c>
      <c r="B23" s="65" t="s">
        <v>17</v>
      </c>
      <c r="C23" s="71">
        <v>806.4</v>
      </c>
      <c r="D23"/>
      <c r="E23"/>
      <c r="F23"/>
      <c r="G23"/>
      <c r="H23"/>
      <c r="I23"/>
      <c r="J23"/>
      <c r="K23"/>
    </row>
    <row r="24" spans="1:11" ht="31.5" x14ac:dyDescent="0.25">
      <c r="A24" s="63">
        <v>1200</v>
      </c>
      <c r="B24" s="66" t="s">
        <v>18</v>
      </c>
      <c r="C24" s="71">
        <v>194.16</v>
      </c>
      <c r="D24"/>
      <c r="E24"/>
      <c r="F24"/>
      <c r="G24"/>
      <c r="H24"/>
      <c r="I24"/>
      <c r="J24"/>
      <c r="K24"/>
    </row>
    <row r="25" spans="1:11" ht="15.75" x14ac:dyDescent="0.25">
      <c r="A25" s="63">
        <v>2210</v>
      </c>
      <c r="B25" s="64" t="s">
        <v>25</v>
      </c>
      <c r="C25" s="71">
        <v>9.6</v>
      </c>
      <c r="D25"/>
      <c r="E25"/>
      <c r="F25"/>
      <c r="G25"/>
      <c r="H25"/>
      <c r="I25"/>
      <c r="J25"/>
      <c r="K25"/>
    </row>
    <row r="26" spans="1:11" ht="15.75" x14ac:dyDescent="0.25">
      <c r="A26" s="63">
        <v>2220</v>
      </c>
      <c r="B26" s="64" t="s">
        <v>56</v>
      </c>
      <c r="C26" s="71">
        <f>280.67+1</f>
        <v>281.67</v>
      </c>
      <c r="D26"/>
      <c r="E26"/>
      <c r="F26"/>
      <c r="G26"/>
      <c r="H26"/>
      <c r="I26"/>
      <c r="J26"/>
      <c r="K26"/>
    </row>
    <row r="27" spans="1:11" ht="15.75" x14ac:dyDescent="0.25">
      <c r="A27" s="63">
        <v>2240</v>
      </c>
      <c r="B27" s="64" t="s">
        <v>26</v>
      </c>
      <c r="C27" s="71">
        <v>718</v>
      </c>
      <c r="D27"/>
      <c r="E27"/>
      <c r="F27"/>
      <c r="G27"/>
      <c r="H27"/>
      <c r="I27"/>
      <c r="J27"/>
      <c r="K27"/>
    </row>
    <row r="28" spans="1:11" ht="15.75" x14ac:dyDescent="0.25">
      <c r="A28" s="63">
        <v>2312</v>
      </c>
      <c r="B28" s="64" t="s">
        <v>27</v>
      </c>
      <c r="C28" s="71">
        <v>12.24</v>
      </c>
      <c r="D28"/>
      <c r="E28"/>
      <c r="F28"/>
      <c r="G28"/>
      <c r="H28"/>
      <c r="I28"/>
      <c r="J28"/>
      <c r="K28"/>
    </row>
    <row r="29" spans="1:11" ht="15.75" x14ac:dyDescent="0.25">
      <c r="A29" s="63">
        <v>2321</v>
      </c>
      <c r="B29" s="64" t="s">
        <v>28</v>
      </c>
      <c r="C29" s="71">
        <f>967+1.01</f>
        <v>968.01</v>
      </c>
      <c r="D29"/>
      <c r="E29"/>
      <c r="F29"/>
      <c r="G29"/>
      <c r="H29"/>
      <c r="I29"/>
      <c r="J29"/>
      <c r="K29"/>
    </row>
    <row r="30" spans="1:11" ht="15.75" x14ac:dyDescent="0.25">
      <c r="A30" s="63">
        <v>2322</v>
      </c>
      <c r="B30" s="64" t="s">
        <v>29</v>
      </c>
      <c r="C30" s="71">
        <v>75.599999999999994</v>
      </c>
      <c r="D30"/>
      <c r="E30"/>
      <c r="F30"/>
      <c r="G30"/>
      <c r="H30"/>
      <c r="I30"/>
      <c r="J30"/>
      <c r="K30"/>
    </row>
    <row r="31" spans="1:11" ht="14.25" customHeight="1" x14ac:dyDescent="0.25">
      <c r="A31" s="63">
        <v>2500</v>
      </c>
      <c r="B31" s="64" t="s">
        <v>30</v>
      </c>
      <c r="C31" s="71">
        <v>64.319999999999993</v>
      </c>
      <c r="D31"/>
      <c r="E31"/>
      <c r="F31"/>
      <c r="G31"/>
      <c r="H31"/>
      <c r="I31"/>
      <c r="J31"/>
      <c r="K31"/>
    </row>
    <row r="32" spans="1:11" ht="15.75" x14ac:dyDescent="0.25">
      <c r="A32" s="63">
        <v>2350</v>
      </c>
      <c r="B32" s="64" t="s">
        <v>31</v>
      </c>
      <c r="C32" s="71">
        <v>520.12</v>
      </c>
      <c r="D32"/>
      <c r="E32"/>
      <c r="F32"/>
      <c r="G32"/>
      <c r="H32"/>
      <c r="I32"/>
      <c r="J32"/>
      <c r="K32"/>
    </row>
    <row r="33" spans="1:11" ht="13.9" customHeight="1" x14ac:dyDescent="0.25">
      <c r="A33" s="63">
        <v>5200</v>
      </c>
      <c r="B33" s="64" t="s">
        <v>32</v>
      </c>
      <c r="C33" s="71">
        <v>1819</v>
      </c>
      <c r="D33"/>
      <c r="E33"/>
      <c r="F33"/>
      <c r="G33"/>
      <c r="H33"/>
      <c r="I33"/>
      <c r="J33"/>
      <c r="K33"/>
    </row>
    <row r="34" spans="1:11" ht="15.75" x14ac:dyDescent="0.25">
      <c r="A34" s="64"/>
      <c r="B34" s="68" t="s">
        <v>33</v>
      </c>
      <c r="C34" s="72">
        <f>SUM(C23:C33)</f>
        <v>5469.12</v>
      </c>
      <c r="D34"/>
      <c r="E34"/>
      <c r="F34"/>
      <c r="G34"/>
      <c r="H34"/>
      <c r="I34"/>
      <c r="J34"/>
      <c r="K34"/>
    </row>
    <row r="35" spans="1:11" ht="15.75" x14ac:dyDescent="0.25">
      <c r="A35" s="64"/>
      <c r="B35" s="68" t="s">
        <v>34</v>
      </c>
      <c r="C35" s="72">
        <f>C34+C21</f>
        <v>19814.400000000001</v>
      </c>
      <c r="D35"/>
      <c r="E35"/>
      <c r="F35"/>
      <c r="G35"/>
      <c r="H35"/>
      <c r="I35"/>
      <c r="J35"/>
      <c r="K35"/>
    </row>
    <row r="36" spans="1:11" ht="15.75" x14ac:dyDescent="0.25">
      <c r="A36" s="61"/>
      <c r="B36" s="61"/>
      <c r="C36" s="61"/>
      <c r="D36"/>
      <c r="E36"/>
      <c r="F36"/>
      <c r="G36"/>
      <c r="H36"/>
      <c r="I36"/>
      <c r="J36"/>
      <c r="K36"/>
    </row>
    <row r="37" spans="1:11" ht="15.75" x14ac:dyDescent="0.25">
      <c r="A37" s="129" t="s">
        <v>35</v>
      </c>
      <c r="B37" s="129"/>
      <c r="C37" s="69">
        <v>720</v>
      </c>
      <c r="D37"/>
      <c r="E37"/>
      <c r="F37"/>
      <c r="G37"/>
      <c r="H37"/>
      <c r="I37"/>
      <c r="J37"/>
      <c r="K37"/>
    </row>
    <row r="38" spans="1:11" ht="30.75" customHeight="1" x14ac:dyDescent="0.25">
      <c r="A38" s="129" t="s">
        <v>36</v>
      </c>
      <c r="B38" s="129"/>
      <c r="C38" s="70">
        <f>C35/C37</f>
        <v>27.520000000000003</v>
      </c>
      <c r="D38"/>
      <c r="E38"/>
      <c r="F38"/>
      <c r="G38"/>
      <c r="H38"/>
      <c r="I38"/>
      <c r="J38"/>
      <c r="K38"/>
    </row>
    <row r="39" spans="1:11" x14ac:dyDescent="0.25">
      <c r="D39"/>
      <c r="E39"/>
      <c r="F39"/>
      <c r="G39"/>
      <c r="H39"/>
      <c r="I39"/>
      <c r="J39"/>
      <c r="K39"/>
    </row>
    <row r="41" spans="1:11" x14ac:dyDescent="0.25">
      <c r="A41" s="119"/>
      <c r="C41" s="119"/>
    </row>
    <row r="42" spans="1:11" x14ac:dyDescent="0.25">
      <c r="A42" s="119"/>
    </row>
    <row r="43" spans="1:11" x14ac:dyDescent="0.25">
      <c r="A43" s="119"/>
    </row>
    <row r="44" spans="1:11" x14ac:dyDescent="0.25">
      <c r="A44" s="119"/>
    </row>
  </sheetData>
  <mergeCells count="4">
    <mergeCell ref="A6:C6"/>
    <mergeCell ref="B9:C9"/>
    <mergeCell ref="A37:B37"/>
    <mergeCell ref="A38:B38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  <headerFooter>
    <oddFooter>&amp;L&amp;"Times New Roman,Regular"LMAnot_2_1_pielik)07082019_cenr; 2.1.pielikums Ministru kabineta noteikumu projekta "Ilgstošas sociālās aprūpes un sociālās rehabilitācijas iestāžu sniegto maksas pakalpojumu cenrādis" anotācijai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32BAC-723D-4181-947E-F416AFAF8107}">
  <sheetPr>
    <pageSetUpPr fitToPage="1"/>
  </sheetPr>
  <dimension ref="A1:K59"/>
  <sheetViews>
    <sheetView view="pageLayout" topLeftCell="A16" zoomScale="80" zoomScaleNormal="75" zoomScalePageLayoutView="80" workbookViewId="0">
      <selection activeCell="D13" sqref="D13:D27"/>
    </sheetView>
  </sheetViews>
  <sheetFormatPr defaultRowHeight="15" x14ac:dyDescent="0.25"/>
  <cols>
    <col min="1" max="1" width="18.28515625" style="37" customWidth="1"/>
    <col min="2" max="2" width="63" style="37" bestFit="1" customWidth="1"/>
    <col min="3" max="3" width="30" style="37" customWidth="1"/>
    <col min="4" max="256" width="9.140625" style="37"/>
    <col min="257" max="257" width="18.28515625" style="37" customWidth="1"/>
    <col min="258" max="258" width="43.7109375" style="37" customWidth="1"/>
    <col min="259" max="259" width="30" style="37" customWidth="1"/>
    <col min="260" max="512" width="9.140625" style="37"/>
    <col min="513" max="513" width="18.28515625" style="37" customWidth="1"/>
    <col min="514" max="514" width="43.7109375" style="37" customWidth="1"/>
    <col min="515" max="515" width="30" style="37" customWidth="1"/>
    <col min="516" max="768" width="9.140625" style="37"/>
    <col min="769" max="769" width="18.28515625" style="37" customWidth="1"/>
    <col min="770" max="770" width="43.7109375" style="37" customWidth="1"/>
    <col min="771" max="771" width="30" style="37" customWidth="1"/>
    <col min="772" max="1024" width="9.140625" style="37"/>
    <col min="1025" max="1025" width="18.28515625" style="37" customWidth="1"/>
    <col min="1026" max="1026" width="43.7109375" style="37" customWidth="1"/>
    <col min="1027" max="1027" width="30" style="37" customWidth="1"/>
    <col min="1028" max="1280" width="9.140625" style="37"/>
    <col min="1281" max="1281" width="18.28515625" style="37" customWidth="1"/>
    <col min="1282" max="1282" width="43.7109375" style="37" customWidth="1"/>
    <col min="1283" max="1283" width="30" style="37" customWidth="1"/>
    <col min="1284" max="1536" width="9.140625" style="37"/>
    <col min="1537" max="1537" width="18.28515625" style="37" customWidth="1"/>
    <col min="1538" max="1538" width="43.7109375" style="37" customWidth="1"/>
    <col min="1539" max="1539" width="30" style="37" customWidth="1"/>
    <col min="1540" max="1792" width="9.140625" style="37"/>
    <col min="1793" max="1793" width="18.28515625" style="37" customWidth="1"/>
    <col min="1794" max="1794" width="43.7109375" style="37" customWidth="1"/>
    <col min="1795" max="1795" width="30" style="37" customWidth="1"/>
    <col min="1796" max="2048" width="9.140625" style="37"/>
    <col min="2049" max="2049" width="18.28515625" style="37" customWidth="1"/>
    <col min="2050" max="2050" width="43.7109375" style="37" customWidth="1"/>
    <col min="2051" max="2051" width="30" style="37" customWidth="1"/>
    <col min="2052" max="2304" width="9.140625" style="37"/>
    <col min="2305" max="2305" width="18.28515625" style="37" customWidth="1"/>
    <col min="2306" max="2306" width="43.7109375" style="37" customWidth="1"/>
    <col min="2307" max="2307" width="30" style="37" customWidth="1"/>
    <col min="2308" max="2560" width="9.140625" style="37"/>
    <col min="2561" max="2561" width="18.28515625" style="37" customWidth="1"/>
    <col min="2562" max="2562" width="43.7109375" style="37" customWidth="1"/>
    <col min="2563" max="2563" width="30" style="37" customWidth="1"/>
    <col min="2564" max="2816" width="9.140625" style="37"/>
    <col min="2817" max="2817" width="18.28515625" style="37" customWidth="1"/>
    <col min="2818" max="2818" width="43.7109375" style="37" customWidth="1"/>
    <col min="2819" max="2819" width="30" style="37" customWidth="1"/>
    <col min="2820" max="3072" width="9.140625" style="37"/>
    <col min="3073" max="3073" width="18.28515625" style="37" customWidth="1"/>
    <col min="3074" max="3074" width="43.7109375" style="37" customWidth="1"/>
    <col min="3075" max="3075" width="30" style="37" customWidth="1"/>
    <col min="3076" max="3328" width="9.140625" style="37"/>
    <col min="3329" max="3329" width="18.28515625" style="37" customWidth="1"/>
    <col min="3330" max="3330" width="43.7109375" style="37" customWidth="1"/>
    <col min="3331" max="3331" width="30" style="37" customWidth="1"/>
    <col min="3332" max="3584" width="9.140625" style="37"/>
    <col min="3585" max="3585" width="18.28515625" style="37" customWidth="1"/>
    <col min="3586" max="3586" width="43.7109375" style="37" customWidth="1"/>
    <col min="3587" max="3587" width="30" style="37" customWidth="1"/>
    <col min="3588" max="3840" width="9.140625" style="37"/>
    <col min="3841" max="3841" width="18.28515625" style="37" customWidth="1"/>
    <col min="3842" max="3842" width="43.7109375" style="37" customWidth="1"/>
    <col min="3843" max="3843" width="30" style="37" customWidth="1"/>
    <col min="3844" max="4096" width="9.140625" style="37"/>
    <col min="4097" max="4097" width="18.28515625" style="37" customWidth="1"/>
    <col min="4098" max="4098" width="43.7109375" style="37" customWidth="1"/>
    <col min="4099" max="4099" width="30" style="37" customWidth="1"/>
    <col min="4100" max="4352" width="9.140625" style="37"/>
    <col min="4353" max="4353" width="18.28515625" style="37" customWidth="1"/>
    <col min="4354" max="4354" width="43.7109375" style="37" customWidth="1"/>
    <col min="4355" max="4355" width="30" style="37" customWidth="1"/>
    <col min="4356" max="4608" width="9.140625" style="37"/>
    <col min="4609" max="4609" width="18.28515625" style="37" customWidth="1"/>
    <col min="4610" max="4610" width="43.7109375" style="37" customWidth="1"/>
    <col min="4611" max="4611" width="30" style="37" customWidth="1"/>
    <col min="4612" max="4864" width="9.140625" style="37"/>
    <col min="4865" max="4865" width="18.28515625" style="37" customWidth="1"/>
    <col min="4866" max="4866" width="43.7109375" style="37" customWidth="1"/>
    <col min="4867" max="4867" width="30" style="37" customWidth="1"/>
    <col min="4868" max="5120" width="9.140625" style="37"/>
    <col min="5121" max="5121" width="18.28515625" style="37" customWidth="1"/>
    <col min="5122" max="5122" width="43.7109375" style="37" customWidth="1"/>
    <col min="5123" max="5123" width="30" style="37" customWidth="1"/>
    <col min="5124" max="5376" width="9.140625" style="37"/>
    <col min="5377" max="5377" width="18.28515625" style="37" customWidth="1"/>
    <col min="5378" max="5378" width="43.7109375" style="37" customWidth="1"/>
    <col min="5379" max="5379" width="30" style="37" customWidth="1"/>
    <col min="5380" max="5632" width="9.140625" style="37"/>
    <col min="5633" max="5633" width="18.28515625" style="37" customWidth="1"/>
    <col min="5634" max="5634" width="43.7109375" style="37" customWidth="1"/>
    <col min="5635" max="5635" width="30" style="37" customWidth="1"/>
    <col min="5636" max="5888" width="9.140625" style="37"/>
    <col min="5889" max="5889" width="18.28515625" style="37" customWidth="1"/>
    <col min="5890" max="5890" width="43.7109375" style="37" customWidth="1"/>
    <col min="5891" max="5891" width="30" style="37" customWidth="1"/>
    <col min="5892" max="6144" width="9.140625" style="37"/>
    <col min="6145" max="6145" width="18.28515625" style="37" customWidth="1"/>
    <col min="6146" max="6146" width="43.7109375" style="37" customWidth="1"/>
    <col min="6147" max="6147" width="30" style="37" customWidth="1"/>
    <col min="6148" max="6400" width="9.140625" style="37"/>
    <col min="6401" max="6401" width="18.28515625" style="37" customWidth="1"/>
    <col min="6402" max="6402" width="43.7109375" style="37" customWidth="1"/>
    <col min="6403" max="6403" width="30" style="37" customWidth="1"/>
    <col min="6404" max="6656" width="9.140625" style="37"/>
    <col min="6657" max="6657" width="18.28515625" style="37" customWidth="1"/>
    <col min="6658" max="6658" width="43.7109375" style="37" customWidth="1"/>
    <col min="6659" max="6659" width="30" style="37" customWidth="1"/>
    <col min="6660" max="6912" width="9.140625" style="37"/>
    <col min="6913" max="6913" width="18.28515625" style="37" customWidth="1"/>
    <col min="6914" max="6914" width="43.7109375" style="37" customWidth="1"/>
    <col min="6915" max="6915" width="30" style="37" customWidth="1"/>
    <col min="6916" max="7168" width="9.140625" style="37"/>
    <col min="7169" max="7169" width="18.28515625" style="37" customWidth="1"/>
    <col min="7170" max="7170" width="43.7109375" style="37" customWidth="1"/>
    <col min="7171" max="7171" width="30" style="37" customWidth="1"/>
    <col min="7172" max="7424" width="9.140625" style="37"/>
    <col min="7425" max="7425" width="18.28515625" style="37" customWidth="1"/>
    <col min="7426" max="7426" width="43.7109375" style="37" customWidth="1"/>
    <col min="7427" max="7427" width="30" style="37" customWidth="1"/>
    <col min="7428" max="7680" width="9.140625" style="37"/>
    <col min="7681" max="7681" width="18.28515625" style="37" customWidth="1"/>
    <col min="7682" max="7682" width="43.7109375" style="37" customWidth="1"/>
    <col min="7683" max="7683" width="30" style="37" customWidth="1"/>
    <col min="7684" max="7936" width="9.140625" style="37"/>
    <col min="7937" max="7937" width="18.28515625" style="37" customWidth="1"/>
    <col min="7938" max="7938" width="43.7109375" style="37" customWidth="1"/>
    <col min="7939" max="7939" width="30" style="37" customWidth="1"/>
    <col min="7940" max="8192" width="9.140625" style="37"/>
    <col min="8193" max="8193" width="18.28515625" style="37" customWidth="1"/>
    <col min="8194" max="8194" width="43.7109375" style="37" customWidth="1"/>
    <col min="8195" max="8195" width="30" style="37" customWidth="1"/>
    <col min="8196" max="8448" width="9.140625" style="37"/>
    <col min="8449" max="8449" width="18.28515625" style="37" customWidth="1"/>
    <col min="8450" max="8450" width="43.7109375" style="37" customWidth="1"/>
    <col min="8451" max="8451" width="30" style="37" customWidth="1"/>
    <col min="8452" max="8704" width="9.140625" style="37"/>
    <col min="8705" max="8705" width="18.28515625" style="37" customWidth="1"/>
    <col min="8706" max="8706" width="43.7109375" style="37" customWidth="1"/>
    <col min="8707" max="8707" width="30" style="37" customWidth="1"/>
    <col min="8708" max="8960" width="9.140625" style="37"/>
    <col min="8961" max="8961" width="18.28515625" style="37" customWidth="1"/>
    <col min="8962" max="8962" width="43.7109375" style="37" customWidth="1"/>
    <col min="8963" max="8963" width="30" style="37" customWidth="1"/>
    <col min="8964" max="9216" width="9.140625" style="37"/>
    <col min="9217" max="9217" width="18.28515625" style="37" customWidth="1"/>
    <col min="9218" max="9218" width="43.7109375" style="37" customWidth="1"/>
    <col min="9219" max="9219" width="30" style="37" customWidth="1"/>
    <col min="9220" max="9472" width="9.140625" style="37"/>
    <col min="9473" max="9473" width="18.28515625" style="37" customWidth="1"/>
    <col min="9474" max="9474" width="43.7109375" style="37" customWidth="1"/>
    <col min="9475" max="9475" width="30" style="37" customWidth="1"/>
    <col min="9476" max="9728" width="9.140625" style="37"/>
    <col min="9729" max="9729" width="18.28515625" style="37" customWidth="1"/>
    <col min="9730" max="9730" width="43.7109375" style="37" customWidth="1"/>
    <col min="9731" max="9731" width="30" style="37" customWidth="1"/>
    <col min="9732" max="9984" width="9.140625" style="37"/>
    <col min="9985" max="9985" width="18.28515625" style="37" customWidth="1"/>
    <col min="9986" max="9986" width="43.7109375" style="37" customWidth="1"/>
    <col min="9987" max="9987" width="30" style="37" customWidth="1"/>
    <col min="9988" max="10240" width="9.140625" style="37"/>
    <col min="10241" max="10241" width="18.28515625" style="37" customWidth="1"/>
    <col min="10242" max="10242" width="43.7109375" style="37" customWidth="1"/>
    <col min="10243" max="10243" width="30" style="37" customWidth="1"/>
    <col min="10244" max="10496" width="9.140625" style="37"/>
    <col min="10497" max="10497" width="18.28515625" style="37" customWidth="1"/>
    <col min="10498" max="10498" width="43.7109375" style="37" customWidth="1"/>
    <col min="10499" max="10499" width="30" style="37" customWidth="1"/>
    <col min="10500" max="10752" width="9.140625" style="37"/>
    <col min="10753" max="10753" width="18.28515625" style="37" customWidth="1"/>
    <col min="10754" max="10754" width="43.7109375" style="37" customWidth="1"/>
    <col min="10755" max="10755" width="30" style="37" customWidth="1"/>
    <col min="10756" max="11008" width="9.140625" style="37"/>
    <col min="11009" max="11009" width="18.28515625" style="37" customWidth="1"/>
    <col min="11010" max="11010" width="43.7109375" style="37" customWidth="1"/>
    <col min="11011" max="11011" width="30" style="37" customWidth="1"/>
    <col min="11012" max="11264" width="9.140625" style="37"/>
    <col min="11265" max="11265" width="18.28515625" style="37" customWidth="1"/>
    <col min="11266" max="11266" width="43.7109375" style="37" customWidth="1"/>
    <col min="11267" max="11267" width="30" style="37" customWidth="1"/>
    <col min="11268" max="11520" width="9.140625" style="37"/>
    <col min="11521" max="11521" width="18.28515625" style="37" customWidth="1"/>
    <col min="11522" max="11522" width="43.7109375" style="37" customWidth="1"/>
    <col min="11523" max="11523" width="30" style="37" customWidth="1"/>
    <col min="11524" max="11776" width="9.140625" style="37"/>
    <col min="11777" max="11777" width="18.28515625" style="37" customWidth="1"/>
    <col min="11778" max="11778" width="43.7109375" style="37" customWidth="1"/>
    <col min="11779" max="11779" width="30" style="37" customWidth="1"/>
    <col min="11780" max="12032" width="9.140625" style="37"/>
    <col min="12033" max="12033" width="18.28515625" style="37" customWidth="1"/>
    <col min="12034" max="12034" width="43.7109375" style="37" customWidth="1"/>
    <col min="12035" max="12035" width="30" style="37" customWidth="1"/>
    <col min="12036" max="12288" width="9.140625" style="37"/>
    <col min="12289" max="12289" width="18.28515625" style="37" customWidth="1"/>
    <col min="12290" max="12290" width="43.7109375" style="37" customWidth="1"/>
    <col min="12291" max="12291" width="30" style="37" customWidth="1"/>
    <col min="12292" max="12544" width="9.140625" style="37"/>
    <col min="12545" max="12545" width="18.28515625" style="37" customWidth="1"/>
    <col min="12546" max="12546" width="43.7109375" style="37" customWidth="1"/>
    <col min="12547" max="12547" width="30" style="37" customWidth="1"/>
    <col min="12548" max="12800" width="9.140625" style="37"/>
    <col min="12801" max="12801" width="18.28515625" style="37" customWidth="1"/>
    <col min="12802" max="12802" width="43.7109375" style="37" customWidth="1"/>
    <col min="12803" max="12803" width="30" style="37" customWidth="1"/>
    <col min="12804" max="13056" width="9.140625" style="37"/>
    <col min="13057" max="13057" width="18.28515625" style="37" customWidth="1"/>
    <col min="13058" max="13058" width="43.7109375" style="37" customWidth="1"/>
    <col min="13059" max="13059" width="30" style="37" customWidth="1"/>
    <col min="13060" max="13312" width="9.140625" style="37"/>
    <col min="13313" max="13313" width="18.28515625" style="37" customWidth="1"/>
    <col min="13314" max="13314" width="43.7109375" style="37" customWidth="1"/>
    <col min="13315" max="13315" width="30" style="37" customWidth="1"/>
    <col min="13316" max="13568" width="9.140625" style="37"/>
    <col min="13569" max="13569" width="18.28515625" style="37" customWidth="1"/>
    <col min="13570" max="13570" width="43.7109375" style="37" customWidth="1"/>
    <col min="13571" max="13571" width="30" style="37" customWidth="1"/>
    <col min="13572" max="13824" width="9.140625" style="37"/>
    <col min="13825" max="13825" width="18.28515625" style="37" customWidth="1"/>
    <col min="13826" max="13826" width="43.7109375" style="37" customWidth="1"/>
    <col min="13827" max="13827" width="30" style="37" customWidth="1"/>
    <col min="13828" max="14080" width="9.140625" style="37"/>
    <col min="14081" max="14081" width="18.28515625" style="37" customWidth="1"/>
    <col min="14082" max="14082" width="43.7109375" style="37" customWidth="1"/>
    <col min="14083" max="14083" width="30" style="37" customWidth="1"/>
    <col min="14084" max="14336" width="9.140625" style="37"/>
    <col min="14337" max="14337" width="18.28515625" style="37" customWidth="1"/>
    <col min="14338" max="14338" width="43.7109375" style="37" customWidth="1"/>
    <col min="14339" max="14339" width="30" style="37" customWidth="1"/>
    <col min="14340" max="14592" width="9.140625" style="37"/>
    <col min="14593" max="14593" width="18.28515625" style="37" customWidth="1"/>
    <col min="14594" max="14594" width="43.7109375" style="37" customWidth="1"/>
    <col min="14595" max="14595" width="30" style="37" customWidth="1"/>
    <col min="14596" max="14848" width="9.140625" style="37"/>
    <col min="14849" max="14849" width="18.28515625" style="37" customWidth="1"/>
    <col min="14850" max="14850" width="43.7109375" style="37" customWidth="1"/>
    <col min="14851" max="14851" width="30" style="37" customWidth="1"/>
    <col min="14852" max="15104" width="9.140625" style="37"/>
    <col min="15105" max="15105" width="18.28515625" style="37" customWidth="1"/>
    <col min="15106" max="15106" width="43.7109375" style="37" customWidth="1"/>
    <col min="15107" max="15107" width="30" style="37" customWidth="1"/>
    <col min="15108" max="15360" width="9.140625" style="37"/>
    <col min="15361" max="15361" width="18.28515625" style="37" customWidth="1"/>
    <col min="15362" max="15362" width="43.7109375" style="37" customWidth="1"/>
    <col min="15363" max="15363" width="30" style="37" customWidth="1"/>
    <col min="15364" max="15616" width="9.140625" style="37"/>
    <col min="15617" max="15617" width="18.28515625" style="37" customWidth="1"/>
    <col min="15618" max="15618" width="43.7109375" style="37" customWidth="1"/>
    <col min="15619" max="15619" width="30" style="37" customWidth="1"/>
    <col min="15620" max="15872" width="9.140625" style="37"/>
    <col min="15873" max="15873" width="18.28515625" style="37" customWidth="1"/>
    <col min="15874" max="15874" width="43.7109375" style="37" customWidth="1"/>
    <col min="15875" max="15875" width="30" style="37" customWidth="1"/>
    <col min="15876" max="16128" width="9.140625" style="37"/>
    <col min="16129" max="16129" width="18.28515625" style="37" customWidth="1"/>
    <col min="16130" max="16130" width="43.7109375" style="37" customWidth="1"/>
    <col min="16131" max="16131" width="30" style="37" customWidth="1"/>
    <col min="16132" max="16384" width="9.140625" style="37"/>
  </cols>
  <sheetData>
    <row r="1" spans="1:11" ht="14.25" customHeight="1" x14ac:dyDescent="0.25">
      <c r="C1" s="5" t="s">
        <v>1</v>
      </c>
    </row>
    <row r="2" spans="1:11" ht="15.75" x14ac:dyDescent="0.25">
      <c r="C2" s="13" t="s">
        <v>2</v>
      </c>
    </row>
    <row r="3" spans="1:11" ht="15.75" customHeight="1" x14ac:dyDescent="0.25">
      <c r="C3" s="7" t="s">
        <v>3</v>
      </c>
    </row>
    <row r="4" spans="1:11" ht="15.75" customHeight="1" x14ac:dyDescent="0.25">
      <c r="C4" s="48"/>
    </row>
    <row r="5" spans="1:11" ht="15.75" customHeight="1" x14ac:dyDescent="0.25">
      <c r="C5" s="45" t="s">
        <v>51</v>
      </c>
    </row>
    <row r="6" spans="1:11" ht="17.25" customHeight="1" x14ac:dyDescent="0.25">
      <c r="A6" s="134" t="s">
        <v>5</v>
      </c>
      <c r="B6" s="134"/>
      <c r="C6" s="134"/>
      <c r="D6" s="34"/>
      <c r="E6" s="34"/>
      <c r="F6" s="34"/>
      <c r="G6" s="34"/>
      <c r="H6" s="34"/>
      <c r="I6" s="34"/>
      <c r="J6" s="34"/>
    </row>
    <row r="7" spans="1:11" ht="19.5" customHeight="1" x14ac:dyDescent="0.25">
      <c r="A7" s="11"/>
      <c r="B7" s="11"/>
      <c r="C7" s="11"/>
      <c r="D7" s="34"/>
      <c r="E7" s="34"/>
      <c r="F7" s="34"/>
      <c r="G7" s="34"/>
      <c r="H7" s="34"/>
      <c r="I7" s="34"/>
      <c r="J7" s="34"/>
    </row>
    <row r="8" spans="1:11" ht="13.5" customHeight="1" x14ac:dyDescent="0.25">
      <c r="A8" s="101" t="s">
        <v>6</v>
      </c>
      <c r="B8" s="36" t="s">
        <v>7</v>
      </c>
      <c r="D8" s="34"/>
      <c r="E8" s="34"/>
      <c r="F8" s="34"/>
      <c r="G8" s="34"/>
      <c r="H8" s="34"/>
      <c r="I8" s="34"/>
      <c r="J8" s="34"/>
    </row>
    <row r="9" spans="1:11" ht="29.25" customHeight="1" x14ac:dyDescent="0.25">
      <c r="A9" s="101" t="s">
        <v>8</v>
      </c>
      <c r="B9" s="131" t="s">
        <v>81</v>
      </c>
      <c r="C9" s="131"/>
      <c r="D9" s="51"/>
      <c r="E9" s="51"/>
      <c r="F9" s="51"/>
      <c r="G9" s="51"/>
      <c r="H9" s="51"/>
      <c r="I9" s="51"/>
      <c r="J9" s="51"/>
      <c r="K9" s="46"/>
    </row>
    <row r="10" spans="1:11" ht="15" customHeight="1" x14ac:dyDescent="0.25">
      <c r="A10" s="101" t="s">
        <v>10</v>
      </c>
      <c r="B10" s="36" t="s">
        <v>11</v>
      </c>
      <c r="D10"/>
      <c r="E10"/>
      <c r="F10"/>
      <c r="G10"/>
      <c r="H10"/>
      <c r="I10"/>
      <c r="J10" s="2"/>
      <c r="K10" s="2"/>
    </row>
    <row r="11" spans="1:11" ht="15.75" customHeight="1" x14ac:dyDescent="0.25">
      <c r="A11" s="11"/>
      <c r="B11" s="11"/>
      <c r="C11" s="11"/>
      <c r="D11"/>
      <c r="E11"/>
      <c r="F11"/>
      <c r="G11"/>
      <c r="H11"/>
      <c r="I11"/>
      <c r="J11" s="2"/>
      <c r="K11" s="2"/>
    </row>
    <row r="12" spans="1:11" ht="60" x14ac:dyDescent="0.25">
      <c r="A12" s="102" t="s">
        <v>12</v>
      </c>
      <c r="B12" s="102" t="s">
        <v>13</v>
      </c>
      <c r="C12" s="102" t="s">
        <v>14</v>
      </c>
      <c r="D12"/>
      <c r="E12"/>
      <c r="F12"/>
      <c r="G12"/>
      <c r="H12"/>
      <c r="I12"/>
      <c r="J12" s="2"/>
      <c r="K12" s="2"/>
    </row>
    <row r="13" spans="1:11" ht="12.6" customHeight="1" x14ac:dyDescent="0.25">
      <c r="A13" s="79">
        <v>1</v>
      </c>
      <c r="B13" s="79">
        <v>2</v>
      </c>
      <c r="C13" s="79">
        <v>3</v>
      </c>
      <c r="D13"/>
      <c r="E13"/>
      <c r="F13"/>
      <c r="G13"/>
      <c r="H13"/>
      <c r="I13"/>
      <c r="J13" s="2"/>
      <c r="K13" s="2"/>
    </row>
    <row r="14" spans="1:11" ht="14.45" customHeight="1" x14ac:dyDescent="0.25">
      <c r="A14" s="65"/>
      <c r="B14" s="79" t="s">
        <v>15</v>
      </c>
      <c r="C14" s="79" t="s">
        <v>16</v>
      </c>
      <c r="D14"/>
      <c r="E14"/>
      <c r="F14"/>
      <c r="G14"/>
      <c r="H14"/>
      <c r="I14"/>
      <c r="J14" s="2"/>
      <c r="K14" s="2"/>
    </row>
    <row r="15" spans="1:11" ht="16.5" customHeight="1" x14ac:dyDescent="0.25">
      <c r="A15" s="79">
        <v>1100</v>
      </c>
      <c r="B15" s="65" t="s">
        <v>17</v>
      </c>
      <c r="C15" s="21">
        <v>126.26</v>
      </c>
      <c r="D15" s="113"/>
      <c r="E15"/>
      <c r="F15"/>
      <c r="G15"/>
      <c r="H15"/>
      <c r="I15"/>
      <c r="J15" s="2"/>
      <c r="K15" s="2"/>
    </row>
    <row r="16" spans="1:11" ht="31.5" x14ac:dyDescent="0.25">
      <c r="A16" s="79">
        <v>1200</v>
      </c>
      <c r="B16" s="66" t="s">
        <v>18</v>
      </c>
      <c r="C16" s="21">
        <v>30.42</v>
      </c>
      <c r="D16" s="113"/>
      <c r="E16"/>
      <c r="F16"/>
      <c r="G16"/>
      <c r="H16"/>
      <c r="I16"/>
      <c r="J16" s="2"/>
      <c r="K16" s="2"/>
    </row>
    <row r="17" spans="1:11" ht="15.75" x14ac:dyDescent="0.25">
      <c r="A17" s="79"/>
      <c r="B17" s="79" t="s">
        <v>23</v>
      </c>
      <c r="C17" s="23">
        <f>SUM(C15:C16)</f>
        <v>156.68</v>
      </c>
      <c r="D17" s="113"/>
      <c r="E17"/>
      <c r="F17"/>
      <c r="G17"/>
      <c r="H17"/>
      <c r="I17"/>
      <c r="J17" s="2"/>
      <c r="K17" s="2"/>
    </row>
    <row r="18" spans="1:11" ht="15.75" x14ac:dyDescent="0.25">
      <c r="A18" s="79"/>
      <c r="B18" s="79" t="s">
        <v>24</v>
      </c>
      <c r="C18" s="24" t="s">
        <v>16</v>
      </c>
      <c r="D18" s="113"/>
      <c r="E18"/>
      <c r="F18"/>
      <c r="G18"/>
      <c r="H18"/>
      <c r="I18"/>
      <c r="J18" s="2"/>
      <c r="K18" s="2"/>
    </row>
    <row r="19" spans="1:11" ht="15.75" x14ac:dyDescent="0.25">
      <c r="A19" s="79">
        <v>1100</v>
      </c>
      <c r="B19" s="65" t="s">
        <v>17</v>
      </c>
      <c r="C19" s="21">
        <v>8.5299999999999994</v>
      </c>
      <c r="D19" s="113"/>
      <c r="E19"/>
      <c r="F19"/>
      <c r="G19"/>
      <c r="H19"/>
      <c r="I19"/>
      <c r="J19" s="2"/>
      <c r="K19" s="2"/>
    </row>
    <row r="20" spans="1:11" ht="31.5" x14ac:dyDescent="0.25">
      <c r="A20" s="79">
        <v>1200</v>
      </c>
      <c r="B20" s="66" t="s">
        <v>18</v>
      </c>
      <c r="C20" s="21">
        <v>2.13</v>
      </c>
      <c r="D20"/>
      <c r="E20"/>
      <c r="F20"/>
      <c r="G20"/>
      <c r="H20"/>
      <c r="I20"/>
      <c r="J20" s="2"/>
      <c r="K20" s="2"/>
    </row>
    <row r="21" spans="1:11" ht="15.75" x14ac:dyDescent="0.25">
      <c r="A21" s="79">
        <v>2210</v>
      </c>
      <c r="B21" s="65" t="s">
        <v>25</v>
      </c>
      <c r="C21" s="21">
        <v>0.65</v>
      </c>
      <c r="D21"/>
      <c r="E21"/>
      <c r="F21"/>
      <c r="G21"/>
      <c r="H21"/>
      <c r="I21"/>
      <c r="J21" s="2"/>
      <c r="K21" s="2"/>
    </row>
    <row r="22" spans="1:11" ht="15.75" x14ac:dyDescent="0.25">
      <c r="A22" s="79">
        <v>2220</v>
      </c>
      <c r="B22" s="65" t="s">
        <v>56</v>
      </c>
      <c r="C22" s="21">
        <v>25.89</v>
      </c>
      <c r="D22"/>
      <c r="E22"/>
      <c r="F22"/>
      <c r="G22"/>
      <c r="H22"/>
      <c r="I22"/>
      <c r="J22" s="2"/>
      <c r="K22" s="2"/>
    </row>
    <row r="23" spans="1:11" ht="15.75" x14ac:dyDescent="0.25">
      <c r="A23" s="79">
        <v>2240</v>
      </c>
      <c r="B23" s="65" t="s">
        <v>72</v>
      </c>
      <c r="C23" s="21">
        <v>19.45</v>
      </c>
      <c r="D23"/>
      <c r="E23"/>
      <c r="F23"/>
      <c r="G23"/>
      <c r="H23"/>
      <c r="I23"/>
      <c r="J23" s="2"/>
      <c r="K23" s="2"/>
    </row>
    <row r="24" spans="1:11" ht="15.75" x14ac:dyDescent="0.25">
      <c r="A24" s="79">
        <v>2243</v>
      </c>
      <c r="B24" s="83" t="s">
        <v>58</v>
      </c>
      <c r="C24" s="21">
        <v>6.97</v>
      </c>
      <c r="D24"/>
      <c r="E24"/>
      <c r="F24"/>
      <c r="G24"/>
      <c r="H24"/>
      <c r="I24"/>
      <c r="J24" s="2"/>
      <c r="K24" s="2"/>
    </row>
    <row r="25" spans="1:11" ht="15.75" x14ac:dyDescent="0.25">
      <c r="A25" s="79">
        <v>2244</v>
      </c>
      <c r="B25" s="65" t="s">
        <v>59</v>
      </c>
      <c r="C25" s="21">
        <f>2.97-0.04</f>
        <v>2.93</v>
      </c>
      <c r="D25"/>
      <c r="E25"/>
      <c r="F25"/>
      <c r="G25"/>
      <c r="H25"/>
      <c r="I25"/>
      <c r="J25" s="2"/>
      <c r="K25" s="2"/>
    </row>
    <row r="26" spans="1:11" ht="15.75" x14ac:dyDescent="0.25">
      <c r="A26" s="79">
        <v>2249</v>
      </c>
      <c r="B26" s="66" t="s">
        <v>60</v>
      </c>
      <c r="C26" s="21">
        <v>0.88</v>
      </c>
      <c r="D26"/>
      <c r="E26"/>
      <c r="F26"/>
      <c r="G26"/>
      <c r="H26"/>
      <c r="I26"/>
      <c r="J26" s="2"/>
      <c r="K26" s="2"/>
    </row>
    <row r="27" spans="1:11" ht="15.75" x14ac:dyDescent="0.25">
      <c r="A27" s="79">
        <v>2311</v>
      </c>
      <c r="B27" s="65" t="s">
        <v>27</v>
      </c>
      <c r="C27" s="21">
        <v>2.0499999999999998</v>
      </c>
      <c r="D27"/>
      <c r="E27"/>
      <c r="F27"/>
      <c r="G27"/>
      <c r="H27"/>
      <c r="I27"/>
      <c r="J27" s="2"/>
      <c r="K27" s="2"/>
    </row>
    <row r="28" spans="1:11" ht="15.75" x14ac:dyDescent="0.25">
      <c r="A28" s="79">
        <v>2322</v>
      </c>
      <c r="B28" s="65" t="s">
        <v>29</v>
      </c>
      <c r="C28" s="21">
        <v>5.85</v>
      </c>
      <c r="D28"/>
      <c r="E28"/>
      <c r="F28"/>
      <c r="G28"/>
      <c r="H28"/>
      <c r="I28"/>
      <c r="J28" s="2"/>
      <c r="K28" s="2"/>
    </row>
    <row r="29" spans="1:11" ht="15.75" x14ac:dyDescent="0.25">
      <c r="A29" s="79">
        <v>2341</v>
      </c>
      <c r="B29" s="65" t="s">
        <v>73</v>
      </c>
      <c r="C29" s="21">
        <v>6.54</v>
      </c>
      <c r="D29"/>
      <c r="E29"/>
      <c r="F29"/>
      <c r="G29"/>
      <c r="H29"/>
      <c r="I29"/>
      <c r="J29" s="2"/>
      <c r="K29" s="2"/>
    </row>
    <row r="30" spans="1:11" ht="15.75" x14ac:dyDescent="0.25">
      <c r="A30" s="79">
        <v>2350</v>
      </c>
      <c r="B30" s="65" t="s">
        <v>31</v>
      </c>
      <c r="C30" s="21">
        <v>5.45</v>
      </c>
      <c r="D30"/>
      <c r="E30"/>
      <c r="F30"/>
      <c r="G30"/>
      <c r="H30"/>
      <c r="I30"/>
      <c r="J30" s="2"/>
      <c r="K30" s="2"/>
    </row>
    <row r="31" spans="1:11" ht="15.75" x14ac:dyDescent="0.25">
      <c r="A31" s="79">
        <v>2312</v>
      </c>
      <c r="B31" s="65" t="s">
        <v>61</v>
      </c>
      <c r="C31" s="21">
        <v>1</v>
      </c>
      <c r="D31"/>
      <c r="E31"/>
      <c r="F31"/>
      <c r="G31"/>
      <c r="H31"/>
      <c r="I31"/>
      <c r="J31" s="2"/>
      <c r="K31" s="2"/>
    </row>
    <row r="32" spans="1:11" ht="15.75" x14ac:dyDescent="0.25">
      <c r="A32" s="79">
        <v>5200</v>
      </c>
      <c r="B32" s="65" t="s">
        <v>32</v>
      </c>
      <c r="C32" s="21">
        <v>2.5</v>
      </c>
      <c r="D32"/>
      <c r="E32"/>
      <c r="F32"/>
      <c r="G32"/>
      <c r="H32"/>
      <c r="I32"/>
      <c r="J32" s="2"/>
      <c r="K32" s="2"/>
    </row>
    <row r="33" spans="1:11" ht="15.75" x14ac:dyDescent="0.25">
      <c r="A33" s="79"/>
      <c r="B33" s="79" t="s">
        <v>33</v>
      </c>
      <c r="C33" s="23">
        <f>SUM(C19:C32)</f>
        <v>90.820000000000007</v>
      </c>
      <c r="D33"/>
      <c r="E33"/>
      <c r="F33"/>
      <c r="G33"/>
      <c r="H33"/>
      <c r="I33"/>
      <c r="J33" s="2"/>
      <c r="K33" s="2"/>
    </row>
    <row r="34" spans="1:11" ht="15.75" x14ac:dyDescent="0.25">
      <c r="A34" s="65"/>
      <c r="B34" s="24" t="s">
        <v>34</v>
      </c>
      <c r="C34" s="23">
        <f>C33+C17</f>
        <v>247.5</v>
      </c>
      <c r="D34"/>
      <c r="E34"/>
      <c r="F34"/>
      <c r="G34"/>
      <c r="H34"/>
      <c r="I34"/>
      <c r="J34" s="2"/>
      <c r="K34" s="2"/>
    </row>
    <row r="35" spans="1:11" ht="17.25" customHeight="1" x14ac:dyDescent="0.25">
      <c r="A35" s="62"/>
      <c r="B35" s="62"/>
      <c r="C35" s="62"/>
      <c r="D35"/>
      <c r="E35"/>
      <c r="F35"/>
      <c r="G35"/>
      <c r="H35"/>
      <c r="I35"/>
      <c r="J35" s="2"/>
      <c r="K35" s="2"/>
    </row>
    <row r="36" spans="1:11" ht="22.15" customHeight="1" x14ac:dyDescent="0.25">
      <c r="A36" s="132" t="s">
        <v>35</v>
      </c>
      <c r="B36" s="132"/>
      <c r="C36" s="79">
        <v>10</v>
      </c>
      <c r="D36"/>
      <c r="E36"/>
      <c r="F36"/>
      <c r="G36"/>
      <c r="H36"/>
      <c r="I36"/>
      <c r="J36" s="2"/>
      <c r="K36" s="2"/>
    </row>
    <row r="37" spans="1:11" ht="34.5" customHeight="1" x14ac:dyDescent="0.25">
      <c r="A37" s="132" t="s">
        <v>36</v>
      </c>
      <c r="B37" s="132"/>
      <c r="C37" s="77">
        <f>C34/C36</f>
        <v>24.75</v>
      </c>
      <c r="D37"/>
      <c r="E37"/>
      <c r="F37"/>
      <c r="G37"/>
      <c r="H37"/>
      <c r="I37"/>
      <c r="J37" s="2"/>
      <c r="K37" s="2"/>
    </row>
    <row r="38" spans="1:11" x14ac:dyDescent="0.25">
      <c r="A38" s="34"/>
      <c r="B38" s="34"/>
      <c r="C38" s="34"/>
      <c r="D38" s="34"/>
      <c r="E38" s="34"/>
      <c r="F38" s="34"/>
      <c r="G38" s="34"/>
      <c r="H38" s="34"/>
      <c r="I38" s="34"/>
      <c r="J38" s="34"/>
    </row>
    <row r="39" spans="1:11" x14ac:dyDescent="0.25">
      <c r="A39" s="34"/>
      <c r="B39" s="34"/>
      <c r="C39" s="34"/>
      <c r="D39" s="34"/>
      <c r="E39" s="34"/>
      <c r="F39" s="34"/>
      <c r="G39" s="34"/>
      <c r="H39" s="34"/>
      <c r="I39" s="34"/>
      <c r="J39" s="34"/>
    </row>
    <row r="40" spans="1:11" x14ac:dyDescent="0.25">
      <c r="A40" s="34"/>
      <c r="B40" s="34"/>
      <c r="C40" s="34"/>
      <c r="D40" s="34"/>
      <c r="E40" s="34"/>
      <c r="F40" s="34"/>
      <c r="G40" s="34"/>
      <c r="H40" s="34"/>
      <c r="I40" s="34"/>
      <c r="J40" s="34"/>
    </row>
    <row r="41" spans="1:11" x14ac:dyDescent="0.25">
      <c r="A41" s="124"/>
      <c r="B41" s="34"/>
      <c r="C41" s="34"/>
      <c r="D41" s="34"/>
      <c r="E41" s="34"/>
      <c r="F41" s="34"/>
      <c r="G41" s="34"/>
      <c r="H41" s="34"/>
      <c r="I41" s="34"/>
      <c r="J41" s="34"/>
    </row>
    <row r="42" spans="1:11" x14ac:dyDescent="0.25">
      <c r="A42" s="124"/>
      <c r="B42" s="34"/>
      <c r="C42" s="34"/>
      <c r="D42" s="34"/>
      <c r="E42" s="34"/>
      <c r="F42" s="34"/>
      <c r="G42" s="34"/>
      <c r="H42" s="34"/>
      <c r="I42" s="34"/>
      <c r="J42" s="34"/>
    </row>
    <row r="43" spans="1:11" x14ac:dyDescent="0.25">
      <c r="A43" s="124"/>
      <c r="B43" s="34"/>
      <c r="C43" s="34"/>
      <c r="D43" s="34"/>
      <c r="E43" s="34"/>
      <c r="F43" s="34"/>
      <c r="G43" s="34"/>
      <c r="H43" s="34"/>
      <c r="I43" s="34"/>
      <c r="J43" s="34"/>
    </row>
    <row r="44" spans="1:11" x14ac:dyDescent="0.25">
      <c r="A44" s="124"/>
      <c r="B44" s="34"/>
      <c r="C44" s="34"/>
      <c r="D44" s="34"/>
      <c r="E44" s="34"/>
      <c r="F44" s="34"/>
      <c r="G44" s="34"/>
      <c r="H44" s="34"/>
      <c r="I44" s="34"/>
      <c r="J44" s="34"/>
    </row>
    <row r="45" spans="1:11" x14ac:dyDescent="0.25">
      <c r="A45" s="34"/>
      <c r="B45" s="34"/>
      <c r="C45" s="34"/>
      <c r="D45" s="34"/>
      <c r="E45" s="34"/>
      <c r="F45" s="34"/>
      <c r="G45" s="34"/>
      <c r="H45" s="34"/>
      <c r="I45" s="34"/>
      <c r="J45" s="34"/>
    </row>
    <row r="46" spans="1:11" x14ac:dyDescent="0.25">
      <c r="A46" s="34"/>
      <c r="B46" s="34"/>
      <c r="C46" s="34"/>
      <c r="D46" s="34"/>
      <c r="E46" s="34"/>
      <c r="F46" s="34"/>
      <c r="G46" s="34"/>
      <c r="H46" s="34"/>
      <c r="I46" s="34"/>
      <c r="J46" s="34"/>
    </row>
    <row r="47" spans="1:11" x14ac:dyDescent="0.25">
      <c r="A47" s="34"/>
      <c r="B47" s="34"/>
      <c r="C47" s="34"/>
      <c r="D47" s="34"/>
      <c r="E47" s="34"/>
      <c r="F47" s="34"/>
      <c r="G47" s="34"/>
      <c r="H47" s="34"/>
      <c r="I47" s="34"/>
      <c r="J47" s="34"/>
    </row>
    <row r="48" spans="1:11" x14ac:dyDescent="0.25">
      <c r="A48" s="34"/>
      <c r="B48" s="34"/>
      <c r="C48" s="34"/>
      <c r="D48" s="34"/>
      <c r="E48" s="34"/>
      <c r="F48" s="34"/>
      <c r="G48" s="34"/>
      <c r="H48" s="34"/>
      <c r="I48" s="34"/>
      <c r="J48" s="34"/>
    </row>
    <row r="49" spans="1:10" x14ac:dyDescent="0.25">
      <c r="A49" s="34"/>
      <c r="B49" s="34"/>
      <c r="C49" s="34"/>
      <c r="D49" s="34"/>
      <c r="E49" s="34"/>
      <c r="F49" s="34"/>
      <c r="G49" s="34"/>
      <c r="H49" s="34"/>
      <c r="I49" s="34"/>
      <c r="J49" s="34"/>
    </row>
    <row r="50" spans="1:10" x14ac:dyDescent="0.25">
      <c r="A50" s="34"/>
      <c r="B50" s="34"/>
      <c r="C50" s="34"/>
      <c r="D50" s="34"/>
      <c r="E50" s="34"/>
      <c r="F50" s="34"/>
      <c r="G50" s="34"/>
      <c r="H50" s="34"/>
      <c r="I50" s="34"/>
      <c r="J50" s="34"/>
    </row>
    <row r="51" spans="1:10" x14ac:dyDescent="0.25">
      <c r="A51" s="34"/>
      <c r="B51" s="34"/>
      <c r="C51" s="34"/>
      <c r="D51" s="34"/>
      <c r="E51" s="34"/>
      <c r="F51" s="34"/>
      <c r="G51" s="34"/>
      <c r="H51" s="34"/>
      <c r="I51" s="34"/>
      <c r="J51" s="34"/>
    </row>
    <row r="52" spans="1:10" x14ac:dyDescent="0.25">
      <c r="A52" s="34"/>
      <c r="B52" s="34"/>
      <c r="C52" s="34"/>
      <c r="D52" s="34"/>
      <c r="E52" s="34"/>
      <c r="F52" s="34"/>
      <c r="G52" s="34"/>
      <c r="H52" s="34"/>
      <c r="I52" s="34"/>
      <c r="J52" s="34"/>
    </row>
    <row r="53" spans="1:10" x14ac:dyDescent="0.25">
      <c r="A53" s="34"/>
      <c r="B53" s="34"/>
      <c r="C53" s="34"/>
      <c r="D53" s="34"/>
      <c r="E53" s="34"/>
      <c r="F53" s="34"/>
      <c r="G53" s="34"/>
      <c r="H53" s="34"/>
      <c r="I53" s="34"/>
      <c r="J53" s="34"/>
    </row>
    <row r="54" spans="1:10" x14ac:dyDescent="0.25">
      <c r="A54" s="34"/>
      <c r="B54" s="34"/>
      <c r="C54" s="34"/>
      <c r="D54" s="34"/>
      <c r="E54" s="34"/>
      <c r="F54" s="34"/>
      <c r="G54" s="34"/>
      <c r="H54" s="34"/>
      <c r="I54" s="34"/>
      <c r="J54" s="34"/>
    </row>
    <row r="55" spans="1:10" x14ac:dyDescent="0.25">
      <c r="A55" s="34"/>
      <c r="B55" s="34"/>
      <c r="C55" s="34"/>
      <c r="D55" s="34"/>
      <c r="E55" s="34"/>
      <c r="F55" s="34"/>
      <c r="G55" s="34"/>
      <c r="H55" s="34"/>
      <c r="I55" s="34"/>
      <c r="J55" s="34"/>
    </row>
    <row r="56" spans="1:10" x14ac:dyDescent="0.25">
      <c r="A56" s="34"/>
      <c r="B56" s="34"/>
      <c r="C56" s="34"/>
      <c r="D56" s="34"/>
      <c r="E56" s="34"/>
      <c r="F56" s="34"/>
      <c r="G56" s="34"/>
      <c r="H56" s="34"/>
      <c r="I56" s="34"/>
      <c r="J56" s="34"/>
    </row>
    <row r="57" spans="1:10" x14ac:dyDescent="0.25">
      <c r="A57" s="34"/>
      <c r="B57" s="34"/>
      <c r="C57" s="34"/>
      <c r="D57" s="34"/>
      <c r="E57" s="34"/>
      <c r="F57" s="34"/>
      <c r="G57" s="34"/>
      <c r="H57" s="34"/>
      <c r="I57" s="34"/>
      <c r="J57" s="34"/>
    </row>
    <row r="58" spans="1:10" x14ac:dyDescent="0.25">
      <c r="A58" s="34"/>
      <c r="B58" s="34"/>
      <c r="C58" s="34"/>
      <c r="D58" s="34"/>
      <c r="E58" s="34"/>
      <c r="F58" s="34"/>
      <c r="G58" s="34"/>
      <c r="H58" s="34"/>
      <c r="I58" s="34"/>
      <c r="J58" s="34"/>
    </row>
    <row r="59" spans="1:10" x14ac:dyDescent="0.25">
      <c r="A59" s="34"/>
      <c r="B59" s="34"/>
      <c r="C59" s="34"/>
      <c r="D59" s="34"/>
      <c r="E59" s="34"/>
      <c r="F59" s="34"/>
      <c r="G59" s="34"/>
      <c r="H59" s="34"/>
      <c r="I59" s="34"/>
      <c r="J59" s="34"/>
    </row>
  </sheetData>
  <mergeCells count="4">
    <mergeCell ref="A6:C6"/>
    <mergeCell ref="B9:C9"/>
    <mergeCell ref="A36:B36"/>
    <mergeCell ref="A37:B37"/>
  </mergeCells>
  <pageMargins left="0.7" right="0.7" top="0.75" bottom="0.75" header="0.3" footer="0.3"/>
  <pageSetup scale="81" orientation="portrait" r:id="rId1"/>
  <headerFooter alignWithMargins="0">
    <oddFooter>&amp;L&amp;"Times New Roman,Regular"LMAnot_2_1_pielik_07082019_cenr; 2.1.pielikums Ministru kabineta noteikumu projekta "Ilgstošas sociālās aprūpes un sociālās rehabilitācijas iestāžu sniegto maksas pakalpojumu cenrādis" anotācijai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ABDC9-7EF7-41C6-8A9D-8DE5935FA1C8}">
  <sheetPr>
    <pageSetUpPr fitToPage="1"/>
  </sheetPr>
  <dimension ref="A1:K61"/>
  <sheetViews>
    <sheetView view="pageLayout" topLeftCell="A19" zoomScale="80" zoomScaleNormal="75" zoomScalePageLayoutView="80" workbookViewId="0">
      <selection activeCell="B45" sqref="B44:B45"/>
    </sheetView>
  </sheetViews>
  <sheetFormatPr defaultRowHeight="15" x14ac:dyDescent="0.25"/>
  <cols>
    <col min="1" max="1" width="19.28515625" style="37" customWidth="1"/>
    <col min="2" max="2" width="63" style="37" bestFit="1" customWidth="1"/>
    <col min="3" max="3" width="30" style="37" customWidth="1"/>
    <col min="4" max="4" width="14.140625" style="37" customWidth="1"/>
    <col min="5" max="256" width="9.140625" style="37"/>
    <col min="257" max="257" width="19.28515625" style="37" customWidth="1"/>
    <col min="258" max="258" width="42.85546875" style="37" customWidth="1"/>
    <col min="259" max="259" width="30" style="37" customWidth="1"/>
    <col min="260" max="260" width="14.140625" style="37" customWidth="1"/>
    <col min="261" max="512" width="9.140625" style="37"/>
    <col min="513" max="513" width="19.28515625" style="37" customWidth="1"/>
    <col min="514" max="514" width="42.85546875" style="37" customWidth="1"/>
    <col min="515" max="515" width="30" style="37" customWidth="1"/>
    <col min="516" max="516" width="14.140625" style="37" customWidth="1"/>
    <col min="517" max="768" width="9.140625" style="37"/>
    <col min="769" max="769" width="19.28515625" style="37" customWidth="1"/>
    <col min="770" max="770" width="42.85546875" style="37" customWidth="1"/>
    <col min="771" max="771" width="30" style="37" customWidth="1"/>
    <col min="772" max="772" width="14.140625" style="37" customWidth="1"/>
    <col min="773" max="1024" width="9.140625" style="37"/>
    <col min="1025" max="1025" width="19.28515625" style="37" customWidth="1"/>
    <col min="1026" max="1026" width="42.85546875" style="37" customWidth="1"/>
    <col min="1027" max="1027" width="30" style="37" customWidth="1"/>
    <col min="1028" max="1028" width="14.140625" style="37" customWidth="1"/>
    <col min="1029" max="1280" width="9.140625" style="37"/>
    <col min="1281" max="1281" width="19.28515625" style="37" customWidth="1"/>
    <col min="1282" max="1282" width="42.85546875" style="37" customWidth="1"/>
    <col min="1283" max="1283" width="30" style="37" customWidth="1"/>
    <col min="1284" max="1284" width="14.140625" style="37" customWidth="1"/>
    <col min="1285" max="1536" width="9.140625" style="37"/>
    <col min="1537" max="1537" width="19.28515625" style="37" customWidth="1"/>
    <col min="1538" max="1538" width="42.85546875" style="37" customWidth="1"/>
    <col min="1539" max="1539" width="30" style="37" customWidth="1"/>
    <col min="1540" max="1540" width="14.140625" style="37" customWidth="1"/>
    <col min="1541" max="1792" width="9.140625" style="37"/>
    <col min="1793" max="1793" width="19.28515625" style="37" customWidth="1"/>
    <col min="1794" max="1794" width="42.85546875" style="37" customWidth="1"/>
    <col min="1795" max="1795" width="30" style="37" customWidth="1"/>
    <col min="1796" max="1796" width="14.140625" style="37" customWidth="1"/>
    <col min="1797" max="2048" width="9.140625" style="37"/>
    <col min="2049" max="2049" width="19.28515625" style="37" customWidth="1"/>
    <col min="2050" max="2050" width="42.85546875" style="37" customWidth="1"/>
    <col min="2051" max="2051" width="30" style="37" customWidth="1"/>
    <col min="2052" max="2052" width="14.140625" style="37" customWidth="1"/>
    <col min="2053" max="2304" width="9.140625" style="37"/>
    <col min="2305" max="2305" width="19.28515625" style="37" customWidth="1"/>
    <col min="2306" max="2306" width="42.85546875" style="37" customWidth="1"/>
    <col min="2307" max="2307" width="30" style="37" customWidth="1"/>
    <col min="2308" max="2308" width="14.140625" style="37" customWidth="1"/>
    <col min="2309" max="2560" width="9.140625" style="37"/>
    <col min="2561" max="2561" width="19.28515625" style="37" customWidth="1"/>
    <col min="2562" max="2562" width="42.85546875" style="37" customWidth="1"/>
    <col min="2563" max="2563" width="30" style="37" customWidth="1"/>
    <col min="2564" max="2564" width="14.140625" style="37" customWidth="1"/>
    <col min="2565" max="2816" width="9.140625" style="37"/>
    <col min="2817" max="2817" width="19.28515625" style="37" customWidth="1"/>
    <col min="2818" max="2818" width="42.85546875" style="37" customWidth="1"/>
    <col min="2819" max="2819" width="30" style="37" customWidth="1"/>
    <col min="2820" max="2820" width="14.140625" style="37" customWidth="1"/>
    <col min="2821" max="3072" width="9.140625" style="37"/>
    <col min="3073" max="3073" width="19.28515625" style="37" customWidth="1"/>
    <col min="3074" max="3074" width="42.85546875" style="37" customWidth="1"/>
    <col min="3075" max="3075" width="30" style="37" customWidth="1"/>
    <col min="3076" max="3076" width="14.140625" style="37" customWidth="1"/>
    <col min="3077" max="3328" width="9.140625" style="37"/>
    <col min="3329" max="3329" width="19.28515625" style="37" customWidth="1"/>
    <col min="3330" max="3330" width="42.85546875" style="37" customWidth="1"/>
    <col min="3331" max="3331" width="30" style="37" customWidth="1"/>
    <col min="3332" max="3332" width="14.140625" style="37" customWidth="1"/>
    <col min="3333" max="3584" width="9.140625" style="37"/>
    <col min="3585" max="3585" width="19.28515625" style="37" customWidth="1"/>
    <col min="3586" max="3586" width="42.85546875" style="37" customWidth="1"/>
    <col min="3587" max="3587" width="30" style="37" customWidth="1"/>
    <col min="3588" max="3588" width="14.140625" style="37" customWidth="1"/>
    <col min="3589" max="3840" width="9.140625" style="37"/>
    <col min="3841" max="3841" width="19.28515625" style="37" customWidth="1"/>
    <col min="3842" max="3842" width="42.85546875" style="37" customWidth="1"/>
    <col min="3843" max="3843" width="30" style="37" customWidth="1"/>
    <col min="3844" max="3844" width="14.140625" style="37" customWidth="1"/>
    <col min="3845" max="4096" width="9.140625" style="37"/>
    <col min="4097" max="4097" width="19.28515625" style="37" customWidth="1"/>
    <col min="4098" max="4098" width="42.85546875" style="37" customWidth="1"/>
    <col min="4099" max="4099" width="30" style="37" customWidth="1"/>
    <col min="4100" max="4100" width="14.140625" style="37" customWidth="1"/>
    <col min="4101" max="4352" width="9.140625" style="37"/>
    <col min="4353" max="4353" width="19.28515625" style="37" customWidth="1"/>
    <col min="4354" max="4354" width="42.85546875" style="37" customWidth="1"/>
    <col min="4355" max="4355" width="30" style="37" customWidth="1"/>
    <col min="4356" max="4356" width="14.140625" style="37" customWidth="1"/>
    <col min="4357" max="4608" width="9.140625" style="37"/>
    <col min="4609" max="4609" width="19.28515625" style="37" customWidth="1"/>
    <col min="4610" max="4610" width="42.85546875" style="37" customWidth="1"/>
    <col min="4611" max="4611" width="30" style="37" customWidth="1"/>
    <col min="4612" max="4612" width="14.140625" style="37" customWidth="1"/>
    <col min="4613" max="4864" width="9.140625" style="37"/>
    <col min="4865" max="4865" width="19.28515625" style="37" customWidth="1"/>
    <col min="4866" max="4866" width="42.85546875" style="37" customWidth="1"/>
    <col min="4867" max="4867" width="30" style="37" customWidth="1"/>
    <col min="4868" max="4868" width="14.140625" style="37" customWidth="1"/>
    <col min="4869" max="5120" width="9.140625" style="37"/>
    <col min="5121" max="5121" width="19.28515625" style="37" customWidth="1"/>
    <col min="5122" max="5122" width="42.85546875" style="37" customWidth="1"/>
    <col min="5123" max="5123" width="30" style="37" customWidth="1"/>
    <col min="5124" max="5124" width="14.140625" style="37" customWidth="1"/>
    <col min="5125" max="5376" width="9.140625" style="37"/>
    <col min="5377" max="5377" width="19.28515625" style="37" customWidth="1"/>
    <col min="5378" max="5378" width="42.85546875" style="37" customWidth="1"/>
    <col min="5379" max="5379" width="30" style="37" customWidth="1"/>
    <col min="5380" max="5380" width="14.140625" style="37" customWidth="1"/>
    <col min="5381" max="5632" width="9.140625" style="37"/>
    <col min="5633" max="5633" width="19.28515625" style="37" customWidth="1"/>
    <col min="5634" max="5634" width="42.85546875" style="37" customWidth="1"/>
    <col min="5635" max="5635" width="30" style="37" customWidth="1"/>
    <col min="5636" max="5636" width="14.140625" style="37" customWidth="1"/>
    <col min="5637" max="5888" width="9.140625" style="37"/>
    <col min="5889" max="5889" width="19.28515625" style="37" customWidth="1"/>
    <col min="5890" max="5890" width="42.85546875" style="37" customWidth="1"/>
    <col min="5891" max="5891" width="30" style="37" customWidth="1"/>
    <col min="5892" max="5892" width="14.140625" style="37" customWidth="1"/>
    <col min="5893" max="6144" width="9.140625" style="37"/>
    <col min="6145" max="6145" width="19.28515625" style="37" customWidth="1"/>
    <col min="6146" max="6146" width="42.85546875" style="37" customWidth="1"/>
    <col min="6147" max="6147" width="30" style="37" customWidth="1"/>
    <col min="6148" max="6148" width="14.140625" style="37" customWidth="1"/>
    <col min="6149" max="6400" width="9.140625" style="37"/>
    <col min="6401" max="6401" width="19.28515625" style="37" customWidth="1"/>
    <col min="6402" max="6402" width="42.85546875" style="37" customWidth="1"/>
    <col min="6403" max="6403" width="30" style="37" customWidth="1"/>
    <col min="6404" max="6404" width="14.140625" style="37" customWidth="1"/>
    <col min="6405" max="6656" width="9.140625" style="37"/>
    <col min="6657" max="6657" width="19.28515625" style="37" customWidth="1"/>
    <col min="6658" max="6658" width="42.85546875" style="37" customWidth="1"/>
    <col min="6659" max="6659" width="30" style="37" customWidth="1"/>
    <col min="6660" max="6660" width="14.140625" style="37" customWidth="1"/>
    <col min="6661" max="6912" width="9.140625" style="37"/>
    <col min="6913" max="6913" width="19.28515625" style="37" customWidth="1"/>
    <col min="6914" max="6914" width="42.85546875" style="37" customWidth="1"/>
    <col min="6915" max="6915" width="30" style="37" customWidth="1"/>
    <col min="6916" max="6916" width="14.140625" style="37" customWidth="1"/>
    <col min="6917" max="7168" width="9.140625" style="37"/>
    <col min="7169" max="7169" width="19.28515625" style="37" customWidth="1"/>
    <col min="7170" max="7170" width="42.85546875" style="37" customWidth="1"/>
    <col min="7171" max="7171" width="30" style="37" customWidth="1"/>
    <col min="7172" max="7172" width="14.140625" style="37" customWidth="1"/>
    <col min="7173" max="7424" width="9.140625" style="37"/>
    <col min="7425" max="7425" width="19.28515625" style="37" customWidth="1"/>
    <col min="7426" max="7426" width="42.85546875" style="37" customWidth="1"/>
    <col min="7427" max="7427" width="30" style="37" customWidth="1"/>
    <col min="7428" max="7428" width="14.140625" style="37" customWidth="1"/>
    <col min="7429" max="7680" width="9.140625" style="37"/>
    <col min="7681" max="7681" width="19.28515625" style="37" customWidth="1"/>
    <col min="7682" max="7682" width="42.85546875" style="37" customWidth="1"/>
    <col min="7683" max="7683" width="30" style="37" customWidth="1"/>
    <col min="7684" max="7684" width="14.140625" style="37" customWidth="1"/>
    <col min="7685" max="7936" width="9.140625" style="37"/>
    <col min="7937" max="7937" width="19.28515625" style="37" customWidth="1"/>
    <col min="7938" max="7938" width="42.85546875" style="37" customWidth="1"/>
    <col min="7939" max="7939" width="30" style="37" customWidth="1"/>
    <col min="7940" max="7940" width="14.140625" style="37" customWidth="1"/>
    <col min="7941" max="8192" width="9.140625" style="37"/>
    <col min="8193" max="8193" width="19.28515625" style="37" customWidth="1"/>
    <col min="8194" max="8194" width="42.85546875" style="37" customWidth="1"/>
    <col min="8195" max="8195" width="30" style="37" customWidth="1"/>
    <col min="8196" max="8196" width="14.140625" style="37" customWidth="1"/>
    <col min="8197" max="8448" width="9.140625" style="37"/>
    <col min="8449" max="8449" width="19.28515625" style="37" customWidth="1"/>
    <col min="8450" max="8450" width="42.85546875" style="37" customWidth="1"/>
    <col min="8451" max="8451" width="30" style="37" customWidth="1"/>
    <col min="8452" max="8452" width="14.140625" style="37" customWidth="1"/>
    <col min="8453" max="8704" width="9.140625" style="37"/>
    <col min="8705" max="8705" width="19.28515625" style="37" customWidth="1"/>
    <col min="8706" max="8706" width="42.85546875" style="37" customWidth="1"/>
    <col min="8707" max="8707" width="30" style="37" customWidth="1"/>
    <col min="8708" max="8708" width="14.140625" style="37" customWidth="1"/>
    <col min="8709" max="8960" width="9.140625" style="37"/>
    <col min="8961" max="8961" width="19.28515625" style="37" customWidth="1"/>
    <col min="8962" max="8962" width="42.85546875" style="37" customWidth="1"/>
    <col min="8963" max="8963" width="30" style="37" customWidth="1"/>
    <col min="8964" max="8964" width="14.140625" style="37" customWidth="1"/>
    <col min="8965" max="9216" width="9.140625" style="37"/>
    <col min="9217" max="9217" width="19.28515625" style="37" customWidth="1"/>
    <col min="9218" max="9218" width="42.85546875" style="37" customWidth="1"/>
    <col min="9219" max="9219" width="30" style="37" customWidth="1"/>
    <col min="9220" max="9220" width="14.140625" style="37" customWidth="1"/>
    <col min="9221" max="9472" width="9.140625" style="37"/>
    <col min="9473" max="9473" width="19.28515625" style="37" customWidth="1"/>
    <col min="9474" max="9474" width="42.85546875" style="37" customWidth="1"/>
    <col min="9475" max="9475" width="30" style="37" customWidth="1"/>
    <col min="9476" max="9476" width="14.140625" style="37" customWidth="1"/>
    <col min="9477" max="9728" width="9.140625" style="37"/>
    <col min="9729" max="9729" width="19.28515625" style="37" customWidth="1"/>
    <col min="9730" max="9730" width="42.85546875" style="37" customWidth="1"/>
    <col min="9731" max="9731" width="30" style="37" customWidth="1"/>
    <col min="9732" max="9732" width="14.140625" style="37" customWidth="1"/>
    <col min="9733" max="9984" width="9.140625" style="37"/>
    <col min="9985" max="9985" width="19.28515625" style="37" customWidth="1"/>
    <col min="9986" max="9986" width="42.85546875" style="37" customWidth="1"/>
    <col min="9987" max="9987" width="30" style="37" customWidth="1"/>
    <col min="9988" max="9988" width="14.140625" style="37" customWidth="1"/>
    <col min="9989" max="10240" width="9.140625" style="37"/>
    <col min="10241" max="10241" width="19.28515625" style="37" customWidth="1"/>
    <col min="10242" max="10242" width="42.85546875" style="37" customWidth="1"/>
    <col min="10243" max="10243" width="30" style="37" customWidth="1"/>
    <col min="10244" max="10244" width="14.140625" style="37" customWidth="1"/>
    <col min="10245" max="10496" width="9.140625" style="37"/>
    <col min="10497" max="10497" width="19.28515625" style="37" customWidth="1"/>
    <col min="10498" max="10498" width="42.85546875" style="37" customWidth="1"/>
    <col min="10499" max="10499" width="30" style="37" customWidth="1"/>
    <col min="10500" max="10500" width="14.140625" style="37" customWidth="1"/>
    <col min="10501" max="10752" width="9.140625" style="37"/>
    <col min="10753" max="10753" width="19.28515625" style="37" customWidth="1"/>
    <col min="10754" max="10754" width="42.85546875" style="37" customWidth="1"/>
    <col min="10755" max="10755" width="30" style="37" customWidth="1"/>
    <col min="10756" max="10756" width="14.140625" style="37" customWidth="1"/>
    <col min="10757" max="11008" width="9.140625" style="37"/>
    <col min="11009" max="11009" width="19.28515625" style="37" customWidth="1"/>
    <col min="11010" max="11010" width="42.85546875" style="37" customWidth="1"/>
    <col min="11011" max="11011" width="30" style="37" customWidth="1"/>
    <col min="11012" max="11012" width="14.140625" style="37" customWidth="1"/>
    <col min="11013" max="11264" width="9.140625" style="37"/>
    <col min="11265" max="11265" width="19.28515625" style="37" customWidth="1"/>
    <col min="11266" max="11266" width="42.85546875" style="37" customWidth="1"/>
    <col min="11267" max="11267" width="30" style="37" customWidth="1"/>
    <col min="11268" max="11268" width="14.140625" style="37" customWidth="1"/>
    <col min="11269" max="11520" width="9.140625" style="37"/>
    <col min="11521" max="11521" width="19.28515625" style="37" customWidth="1"/>
    <col min="11522" max="11522" width="42.85546875" style="37" customWidth="1"/>
    <col min="11523" max="11523" width="30" style="37" customWidth="1"/>
    <col min="11524" max="11524" width="14.140625" style="37" customWidth="1"/>
    <col min="11525" max="11776" width="9.140625" style="37"/>
    <col min="11777" max="11777" width="19.28515625" style="37" customWidth="1"/>
    <col min="11778" max="11778" width="42.85546875" style="37" customWidth="1"/>
    <col min="11779" max="11779" width="30" style="37" customWidth="1"/>
    <col min="11780" max="11780" width="14.140625" style="37" customWidth="1"/>
    <col min="11781" max="12032" width="9.140625" style="37"/>
    <col min="12033" max="12033" width="19.28515625" style="37" customWidth="1"/>
    <col min="12034" max="12034" width="42.85546875" style="37" customWidth="1"/>
    <col min="12035" max="12035" width="30" style="37" customWidth="1"/>
    <col min="12036" max="12036" width="14.140625" style="37" customWidth="1"/>
    <col min="12037" max="12288" width="9.140625" style="37"/>
    <col min="12289" max="12289" width="19.28515625" style="37" customWidth="1"/>
    <col min="12290" max="12290" width="42.85546875" style="37" customWidth="1"/>
    <col min="12291" max="12291" width="30" style="37" customWidth="1"/>
    <col min="12292" max="12292" width="14.140625" style="37" customWidth="1"/>
    <col min="12293" max="12544" width="9.140625" style="37"/>
    <col min="12545" max="12545" width="19.28515625" style="37" customWidth="1"/>
    <col min="12546" max="12546" width="42.85546875" style="37" customWidth="1"/>
    <col min="12547" max="12547" width="30" style="37" customWidth="1"/>
    <col min="12548" max="12548" width="14.140625" style="37" customWidth="1"/>
    <col min="12549" max="12800" width="9.140625" style="37"/>
    <col min="12801" max="12801" width="19.28515625" style="37" customWidth="1"/>
    <col min="12802" max="12802" width="42.85546875" style="37" customWidth="1"/>
    <col min="12803" max="12803" width="30" style="37" customWidth="1"/>
    <col min="12804" max="12804" width="14.140625" style="37" customWidth="1"/>
    <col min="12805" max="13056" width="9.140625" style="37"/>
    <col min="13057" max="13057" width="19.28515625" style="37" customWidth="1"/>
    <col min="13058" max="13058" width="42.85546875" style="37" customWidth="1"/>
    <col min="13059" max="13059" width="30" style="37" customWidth="1"/>
    <col min="13060" max="13060" width="14.140625" style="37" customWidth="1"/>
    <col min="13061" max="13312" width="9.140625" style="37"/>
    <col min="13313" max="13313" width="19.28515625" style="37" customWidth="1"/>
    <col min="13314" max="13314" width="42.85546875" style="37" customWidth="1"/>
    <col min="13315" max="13315" width="30" style="37" customWidth="1"/>
    <col min="13316" max="13316" width="14.140625" style="37" customWidth="1"/>
    <col min="13317" max="13568" width="9.140625" style="37"/>
    <col min="13569" max="13569" width="19.28515625" style="37" customWidth="1"/>
    <col min="13570" max="13570" width="42.85546875" style="37" customWidth="1"/>
    <col min="13571" max="13571" width="30" style="37" customWidth="1"/>
    <col min="13572" max="13572" width="14.140625" style="37" customWidth="1"/>
    <col min="13573" max="13824" width="9.140625" style="37"/>
    <col min="13825" max="13825" width="19.28515625" style="37" customWidth="1"/>
    <col min="13826" max="13826" width="42.85546875" style="37" customWidth="1"/>
    <col min="13827" max="13827" width="30" style="37" customWidth="1"/>
    <col min="13828" max="13828" width="14.140625" style="37" customWidth="1"/>
    <col min="13829" max="14080" width="9.140625" style="37"/>
    <col min="14081" max="14081" width="19.28515625" style="37" customWidth="1"/>
    <col min="14082" max="14082" width="42.85546875" style="37" customWidth="1"/>
    <col min="14083" max="14083" width="30" style="37" customWidth="1"/>
    <col min="14084" max="14084" width="14.140625" style="37" customWidth="1"/>
    <col min="14085" max="14336" width="9.140625" style="37"/>
    <col min="14337" max="14337" width="19.28515625" style="37" customWidth="1"/>
    <col min="14338" max="14338" width="42.85546875" style="37" customWidth="1"/>
    <col min="14339" max="14339" width="30" style="37" customWidth="1"/>
    <col min="14340" max="14340" width="14.140625" style="37" customWidth="1"/>
    <col min="14341" max="14592" width="9.140625" style="37"/>
    <col min="14593" max="14593" width="19.28515625" style="37" customWidth="1"/>
    <col min="14594" max="14594" width="42.85546875" style="37" customWidth="1"/>
    <col min="14595" max="14595" width="30" style="37" customWidth="1"/>
    <col min="14596" max="14596" width="14.140625" style="37" customWidth="1"/>
    <col min="14597" max="14848" width="9.140625" style="37"/>
    <col min="14849" max="14849" width="19.28515625" style="37" customWidth="1"/>
    <col min="14850" max="14850" width="42.85546875" style="37" customWidth="1"/>
    <col min="14851" max="14851" width="30" style="37" customWidth="1"/>
    <col min="14852" max="14852" width="14.140625" style="37" customWidth="1"/>
    <col min="14853" max="15104" width="9.140625" style="37"/>
    <col min="15105" max="15105" width="19.28515625" style="37" customWidth="1"/>
    <col min="15106" max="15106" width="42.85546875" style="37" customWidth="1"/>
    <col min="15107" max="15107" width="30" style="37" customWidth="1"/>
    <col min="15108" max="15108" width="14.140625" style="37" customWidth="1"/>
    <col min="15109" max="15360" width="9.140625" style="37"/>
    <col min="15361" max="15361" width="19.28515625" style="37" customWidth="1"/>
    <col min="15362" max="15362" width="42.85546875" style="37" customWidth="1"/>
    <col min="15363" max="15363" width="30" style="37" customWidth="1"/>
    <col min="15364" max="15364" width="14.140625" style="37" customWidth="1"/>
    <col min="15365" max="15616" width="9.140625" style="37"/>
    <col min="15617" max="15617" width="19.28515625" style="37" customWidth="1"/>
    <col min="15618" max="15618" width="42.85546875" style="37" customWidth="1"/>
    <col min="15619" max="15619" width="30" style="37" customWidth="1"/>
    <col min="15620" max="15620" width="14.140625" style="37" customWidth="1"/>
    <col min="15621" max="15872" width="9.140625" style="37"/>
    <col min="15873" max="15873" width="19.28515625" style="37" customWidth="1"/>
    <col min="15874" max="15874" width="42.85546875" style="37" customWidth="1"/>
    <col min="15875" max="15875" width="30" style="37" customWidth="1"/>
    <col min="15876" max="15876" width="14.140625" style="37" customWidth="1"/>
    <col min="15877" max="16128" width="9.140625" style="37"/>
    <col min="16129" max="16129" width="19.28515625" style="37" customWidth="1"/>
    <col min="16130" max="16130" width="42.85546875" style="37" customWidth="1"/>
    <col min="16131" max="16131" width="30" style="37" customWidth="1"/>
    <col min="16132" max="16132" width="14.140625" style="37" customWidth="1"/>
    <col min="16133" max="16384" width="9.140625" style="37"/>
  </cols>
  <sheetData>
    <row r="1" spans="1:11" ht="14.25" customHeight="1" x14ac:dyDescent="0.25">
      <c r="C1" s="5" t="s">
        <v>1</v>
      </c>
    </row>
    <row r="2" spans="1:11" ht="15.75" x14ac:dyDescent="0.25">
      <c r="C2" s="13" t="s">
        <v>2</v>
      </c>
    </row>
    <row r="3" spans="1:11" ht="15.75" customHeight="1" x14ac:dyDescent="0.25">
      <c r="C3" s="7" t="s">
        <v>3</v>
      </c>
    </row>
    <row r="4" spans="1:11" ht="15.75" customHeight="1" x14ac:dyDescent="0.25">
      <c r="C4" s="48"/>
    </row>
    <row r="5" spans="1:11" ht="15.75" customHeight="1" x14ac:dyDescent="0.25">
      <c r="C5" s="40" t="s">
        <v>51</v>
      </c>
    </row>
    <row r="6" spans="1:11" ht="17.25" customHeight="1" x14ac:dyDescent="0.25">
      <c r="A6" s="134" t="s">
        <v>5</v>
      </c>
      <c r="B6" s="134"/>
      <c r="C6" s="134"/>
      <c r="D6" s="34"/>
      <c r="E6" s="34"/>
      <c r="F6" s="34"/>
      <c r="G6" s="34"/>
      <c r="H6" s="34"/>
      <c r="I6" s="34"/>
      <c r="J6" s="34"/>
    </row>
    <row r="7" spans="1:11" ht="19.5" customHeight="1" x14ac:dyDescent="0.25">
      <c r="A7" s="11"/>
      <c r="B7" s="11"/>
      <c r="C7" s="11"/>
      <c r="D7" s="34"/>
      <c r="E7" s="34"/>
      <c r="F7" s="34"/>
      <c r="G7" s="34"/>
      <c r="H7" s="34"/>
      <c r="I7" s="34"/>
      <c r="J7" s="34"/>
    </row>
    <row r="8" spans="1:11" ht="13.5" customHeight="1" x14ac:dyDescent="0.25">
      <c r="A8" s="101" t="s">
        <v>6</v>
      </c>
      <c r="B8" s="36" t="s">
        <v>7</v>
      </c>
      <c r="C8" s="107"/>
      <c r="D8" s="34"/>
      <c r="E8" s="34"/>
      <c r="F8" s="34"/>
      <c r="G8" s="34"/>
      <c r="H8" s="34"/>
      <c r="I8" s="34"/>
      <c r="J8" s="34"/>
    </row>
    <row r="9" spans="1:11" ht="29.25" customHeight="1" x14ac:dyDescent="0.25">
      <c r="A9" s="101" t="s">
        <v>8</v>
      </c>
      <c r="B9" s="131" t="s">
        <v>82</v>
      </c>
      <c r="C9" s="131"/>
      <c r="D9"/>
      <c r="E9"/>
      <c r="F9"/>
      <c r="G9"/>
      <c r="H9"/>
      <c r="I9"/>
      <c r="J9"/>
      <c r="K9" s="2"/>
    </row>
    <row r="10" spans="1:11" ht="15" customHeight="1" x14ac:dyDescent="0.25">
      <c r="A10" s="101" t="s">
        <v>10</v>
      </c>
      <c r="B10" s="36" t="s">
        <v>11</v>
      </c>
      <c r="C10" s="107"/>
      <c r="D10"/>
      <c r="E10"/>
      <c r="F10"/>
      <c r="G10"/>
      <c r="H10"/>
      <c r="I10"/>
      <c r="J10"/>
      <c r="K10" s="2"/>
    </row>
    <row r="11" spans="1:11" ht="15.75" customHeight="1" x14ac:dyDescent="0.25">
      <c r="A11" s="11"/>
      <c r="B11" s="11"/>
      <c r="C11" s="11"/>
      <c r="D11"/>
      <c r="E11"/>
      <c r="F11"/>
      <c r="G11"/>
      <c r="H11"/>
      <c r="I11"/>
      <c r="J11"/>
      <c r="K11" s="2"/>
    </row>
    <row r="12" spans="1:11" ht="60" x14ac:dyDescent="0.25">
      <c r="A12" s="102" t="s">
        <v>12</v>
      </c>
      <c r="B12" s="102" t="s">
        <v>13</v>
      </c>
      <c r="C12" s="102" t="s">
        <v>14</v>
      </c>
      <c r="D12"/>
      <c r="E12"/>
      <c r="F12"/>
      <c r="G12"/>
      <c r="H12"/>
      <c r="I12"/>
      <c r="J12"/>
      <c r="K12" s="2"/>
    </row>
    <row r="13" spans="1:11" ht="12.6" customHeight="1" x14ac:dyDescent="0.25">
      <c r="A13" s="79">
        <v>1</v>
      </c>
      <c r="B13" s="79">
        <v>2</v>
      </c>
      <c r="C13" s="79">
        <v>3</v>
      </c>
      <c r="D13"/>
      <c r="E13"/>
      <c r="F13"/>
      <c r="G13"/>
      <c r="H13"/>
      <c r="I13"/>
      <c r="J13"/>
      <c r="K13" s="2"/>
    </row>
    <row r="14" spans="1:11" ht="14.45" customHeight="1" x14ac:dyDescent="0.25">
      <c r="A14" s="65"/>
      <c r="B14" s="79" t="s">
        <v>15</v>
      </c>
      <c r="C14" s="79" t="s">
        <v>16</v>
      </c>
      <c r="D14"/>
      <c r="E14"/>
      <c r="F14"/>
      <c r="G14"/>
      <c r="H14"/>
      <c r="I14"/>
      <c r="J14"/>
      <c r="K14" s="2"/>
    </row>
    <row r="15" spans="1:11" ht="16.5" customHeight="1" x14ac:dyDescent="0.25">
      <c r="A15" s="79">
        <v>1100</v>
      </c>
      <c r="B15" s="65" t="s">
        <v>17</v>
      </c>
      <c r="C15" s="21">
        <v>137.37</v>
      </c>
      <c r="D15" s="113"/>
      <c r="E15"/>
      <c r="F15"/>
      <c r="G15"/>
      <c r="H15"/>
      <c r="I15"/>
      <c r="J15"/>
      <c r="K15" s="2"/>
    </row>
    <row r="16" spans="1:11" ht="31.5" x14ac:dyDescent="0.25">
      <c r="A16" s="79">
        <v>1200</v>
      </c>
      <c r="B16" s="66" t="s">
        <v>18</v>
      </c>
      <c r="C16" s="21">
        <v>33.090000000000003</v>
      </c>
      <c r="D16" s="113"/>
      <c r="E16"/>
      <c r="F16"/>
      <c r="G16"/>
      <c r="H16"/>
      <c r="I16"/>
      <c r="J16"/>
      <c r="K16" s="2"/>
    </row>
    <row r="17" spans="1:11" ht="15.75" x14ac:dyDescent="0.25">
      <c r="A17" s="79"/>
      <c r="B17" s="24" t="s">
        <v>23</v>
      </c>
      <c r="C17" s="23">
        <f>SUM(C15:C16)</f>
        <v>170.46</v>
      </c>
      <c r="D17" s="113"/>
      <c r="E17"/>
      <c r="F17"/>
      <c r="G17"/>
      <c r="H17"/>
      <c r="I17"/>
      <c r="J17"/>
      <c r="K17" s="2"/>
    </row>
    <row r="18" spans="1:11" ht="15.75" x14ac:dyDescent="0.25">
      <c r="A18" s="79"/>
      <c r="B18" s="79" t="s">
        <v>24</v>
      </c>
      <c r="C18" s="24" t="s">
        <v>16</v>
      </c>
      <c r="D18" s="113"/>
      <c r="E18"/>
      <c r="F18"/>
      <c r="G18"/>
      <c r="H18"/>
      <c r="I18"/>
      <c r="J18"/>
      <c r="K18" s="2"/>
    </row>
    <row r="19" spans="1:11" ht="15.75" x14ac:dyDescent="0.25">
      <c r="A19" s="79">
        <v>1100</v>
      </c>
      <c r="B19" s="65" t="s">
        <v>17</v>
      </c>
      <c r="C19" s="21">
        <v>12.1</v>
      </c>
      <c r="D19" s="113"/>
      <c r="E19"/>
      <c r="F19"/>
      <c r="G19"/>
      <c r="H19"/>
      <c r="I19"/>
      <c r="J19"/>
      <c r="K19" s="2"/>
    </row>
    <row r="20" spans="1:11" ht="31.5" x14ac:dyDescent="0.25">
      <c r="A20" s="79">
        <v>1200</v>
      </c>
      <c r="B20" s="66" t="s">
        <v>18</v>
      </c>
      <c r="C20" s="21">
        <v>2.91</v>
      </c>
      <c r="D20"/>
      <c r="E20"/>
      <c r="F20"/>
      <c r="G20"/>
      <c r="H20"/>
      <c r="I20"/>
      <c r="J20"/>
      <c r="K20" s="2"/>
    </row>
    <row r="21" spans="1:11" ht="15.75" x14ac:dyDescent="0.25">
      <c r="A21" s="79">
        <v>2210</v>
      </c>
      <c r="B21" s="65" t="s">
        <v>25</v>
      </c>
      <c r="C21" s="21">
        <v>0.85</v>
      </c>
      <c r="D21"/>
      <c r="E21"/>
      <c r="F21"/>
      <c r="G21"/>
      <c r="H21"/>
      <c r="I21"/>
      <c r="J21"/>
      <c r="K21" s="2"/>
    </row>
    <row r="22" spans="1:11" ht="15.75" x14ac:dyDescent="0.25">
      <c r="A22" s="79">
        <v>2220</v>
      </c>
      <c r="B22" s="65" t="s">
        <v>56</v>
      </c>
      <c r="C22" s="21">
        <v>33.450000000000003</v>
      </c>
      <c r="D22"/>
      <c r="E22"/>
      <c r="F22"/>
      <c r="G22"/>
      <c r="H22"/>
      <c r="I22"/>
      <c r="J22"/>
      <c r="K22" s="2"/>
    </row>
    <row r="23" spans="1:11" ht="15.75" x14ac:dyDescent="0.25">
      <c r="A23" s="79">
        <v>2222</v>
      </c>
      <c r="B23" s="65" t="s">
        <v>83</v>
      </c>
      <c r="C23" s="21">
        <f>58.64+0.07</f>
        <v>58.71</v>
      </c>
      <c r="D23"/>
      <c r="E23"/>
      <c r="F23"/>
      <c r="G23"/>
      <c r="H23"/>
      <c r="I23"/>
      <c r="J23"/>
      <c r="K23" s="2"/>
    </row>
    <row r="24" spans="1:11" ht="15.75" x14ac:dyDescent="0.25">
      <c r="A24" s="79">
        <v>2240</v>
      </c>
      <c r="B24" s="65" t="s">
        <v>72</v>
      </c>
      <c r="C24" s="21">
        <v>26.31</v>
      </c>
      <c r="D24"/>
      <c r="E24"/>
      <c r="F24"/>
      <c r="G24"/>
      <c r="H24"/>
      <c r="I24"/>
      <c r="J24"/>
      <c r="K24" s="2"/>
    </row>
    <row r="25" spans="1:11" ht="15.75" x14ac:dyDescent="0.25">
      <c r="A25" s="79">
        <v>2243</v>
      </c>
      <c r="B25" s="83" t="s">
        <v>58</v>
      </c>
      <c r="C25" s="21">
        <v>9.0500000000000007</v>
      </c>
      <c r="D25"/>
      <c r="E25"/>
      <c r="F25"/>
      <c r="G25"/>
      <c r="H25"/>
      <c r="I25"/>
      <c r="J25"/>
      <c r="K25" s="2"/>
    </row>
    <row r="26" spans="1:11" ht="15.75" x14ac:dyDescent="0.25">
      <c r="A26" s="79">
        <v>2244</v>
      </c>
      <c r="B26" s="65" t="s">
        <v>59</v>
      </c>
      <c r="C26" s="21">
        <v>3.56</v>
      </c>
      <c r="D26"/>
      <c r="E26"/>
      <c r="F26"/>
      <c r="G26"/>
      <c r="H26"/>
      <c r="I26"/>
      <c r="J26"/>
      <c r="K26" s="2"/>
    </row>
    <row r="27" spans="1:11" ht="15.75" x14ac:dyDescent="0.25">
      <c r="A27" s="79">
        <v>2249</v>
      </c>
      <c r="B27" s="66" t="s">
        <v>60</v>
      </c>
      <c r="C27" s="21">
        <v>1.1200000000000001</v>
      </c>
      <c r="D27"/>
      <c r="E27"/>
      <c r="F27"/>
      <c r="G27"/>
      <c r="H27"/>
      <c r="I27"/>
      <c r="J27"/>
      <c r="K27" s="2"/>
    </row>
    <row r="28" spans="1:11" ht="15.75" x14ac:dyDescent="0.25">
      <c r="A28" s="79">
        <v>2311</v>
      </c>
      <c r="B28" s="65" t="s">
        <v>27</v>
      </c>
      <c r="C28" s="21">
        <v>2.75</v>
      </c>
      <c r="D28"/>
      <c r="E28"/>
      <c r="F28"/>
      <c r="G28"/>
      <c r="H28"/>
      <c r="I28"/>
      <c r="J28"/>
      <c r="K28" s="2"/>
    </row>
    <row r="29" spans="1:11" ht="15.75" x14ac:dyDescent="0.25">
      <c r="A29" s="79">
        <v>2322</v>
      </c>
      <c r="B29" s="65" t="s">
        <v>29</v>
      </c>
      <c r="C29" s="21">
        <v>7.52</v>
      </c>
      <c r="D29"/>
      <c r="E29"/>
      <c r="F29"/>
      <c r="G29"/>
      <c r="H29"/>
      <c r="I29"/>
      <c r="J29"/>
      <c r="K29" s="2"/>
    </row>
    <row r="30" spans="1:11" ht="15.75" x14ac:dyDescent="0.25">
      <c r="A30" s="79">
        <v>2341</v>
      </c>
      <c r="B30" s="65" t="s">
        <v>73</v>
      </c>
      <c r="C30" s="21">
        <v>8.69</v>
      </c>
      <c r="D30"/>
      <c r="E30"/>
      <c r="F30"/>
      <c r="G30"/>
      <c r="H30"/>
      <c r="I30"/>
      <c r="J30"/>
      <c r="K30" s="2"/>
    </row>
    <row r="31" spans="1:11" ht="15.75" x14ac:dyDescent="0.25">
      <c r="A31" s="79">
        <v>2350</v>
      </c>
      <c r="B31" s="65" t="s">
        <v>31</v>
      </c>
      <c r="C31" s="21">
        <v>7.12</v>
      </c>
      <c r="D31"/>
      <c r="E31"/>
      <c r="F31"/>
      <c r="G31"/>
      <c r="H31"/>
      <c r="I31"/>
      <c r="J31"/>
      <c r="K31" s="2"/>
    </row>
    <row r="32" spans="1:11" ht="15.75" x14ac:dyDescent="0.25">
      <c r="A32" s="79">
        <v>2312</v>
      </c>
      <c r="B32" s="65" t="s">
        <v>61</v>
      </c>
      <c r="C32" s="21">
        <v>1.3</v>
      </c>
      <c r="D32"/>
      <c r="E32"/>
      <c r="F32"/>
      <c r="G32"/>
      <c r="H32"/>
      <c r="I32"/>
      <c r="J32"/>
      <c r="K32" s="2"/>
    </row>
    <row r="33" spans="1:11" ht="15.75" x14ac:dyDescent="0.25">
      <c r="A33" s="79">
        <v>5200</v>
      </c>
      <c r="B33" s="65" t="s">
        <v>32</v>
      </c>
      <c r="C33" s="21">
        <v>3.5</v>
      </c>
      <c r="D33"/>
      <c r="E33"/>
      <c r="F33"/>
      <c r="G33"/>
      <c r="H33"/>
      <c r="I33"/>
      <c r="J33"/>
      <c r="K33" s="2"/>
    </row>
    <row r="34" spans="1:11" ht="15.75" x14ac:dyDescent="0.25">
      <c r="A34" s="79"/>
      <c r="B34" s="79" t="s">
        <v>33</v>
      </c>
      <c r="C34" s="23">
        <f>SUM(C19:C33)</f>
        <v>178.94000000000005</v>
      </c>
      <c r="D34"/>
      <c r="E34"/>
      <c r="F34"/>
      <c r="G34"/>
      <c r="H34"/>
      <c r="I34"/>
      <c r="J34"/>
      <c r="K34" s="2"/>
    </row>
    <row r="35" spans="1:11" ht="15.75" x14ac:dyDescent="0.25">
      <c r="A35" s="65"/>
      <c r="B35" s="24" t="s">
        <v>34</v>
      </c>
      <c r="C35" s="23">
        <f>C34+C17</f>
        <v>349.40000000000009</v>
      </c>
      <c r="D35"/>
      <c r="E35"/>
      <c r="F35"/>
      <c r="G35"/>
      <c r="H35"/>
      <c r="I35"/>
      <c r="J35"/>
      <c r="K35" s="2"/>
    </row>
    <row r="36" spans="1:11" ht="20.25" customHeight="1" x14ac:dyDescent="0.25">
      <c r="A36" s="62"/>
      <c r="B36" s="62"/>
      <c r="C36" s="62"/>
      <c r="D36"/>
      <c r="E36"/>
      <c r="F36"/>
      <c r="G36"/>
      <c r="H36"/>
      <c r="I36"/>
      <c r="J36"/>
      <c r="K36" s="2"/>
    </row>
    <row r="37" spans="1:11" ht="15.75" customHeight="1" x14ac:dyDescent="0.25">
      <c r="A37" s="132" t="s">
        <v>35</v>
      </c>
      <c r="B37" s="132"/>
      <c r="C37" s="79">
        <v>20</v>
      </c>
      <c r="D37"/>
      <c r="E37"/>
      <c r="F37"/>
      <c r="G37"/>
      <c r="H37"/>
      <c r="I37"/>
      <c r="J37"/>
      <c r="K37" s="2"/>
    </row>
    <row r="38" spans="1:11" ht="43.9" customHeight="1" x14ac:dyDescent="0.25">
      <c r="A38" s="132" t="s">
        <v>36</v>
      </c>
      <c r="B38" s="132"/>
      <c r="C38" s="77">
        <f>C35/C37</f>
        <v>17.470000000000006</v>
      </c>
      <c r="D38"/>
      <c r="E38"/>
      <c r="F38"/>
      <c r="G38"/>
      <c r="H38"/>
      <c r="I38"/>
      <c r="J38"/>
      <c r="K38" s="2"/>
    </row>
    <row r="39" spans="1:11" x14ac:dyDescent="0.25">
      <c r="A39" s="34"/>
      <c r="B39" s="34"/>
      <c r="C39" s="34"/>
      <c r="D39"/>
      <c r="E39"/>
      <c r="F39"/>
      <c r="G39"/>
      <c r="H39"/>
      <c r="I39"/>
      <c r="J39"/>
      <c r="K39" s="2"/>
    </row>
    <row r="40" spans="1:11" x14ac:dyDescent="0.25">
      <c r="A40" s="34"/>
      <c r="B40" s="34"/>
      <c r="C40" s="34"/>
      <c r="D40"/>
      <c r="E40"/>
      <c r="F40"/>
      <c r="G40"/>
      <c r="H40"/>
      <c r="I40"/>
      <c r="J40"/>
      <c r="K40" s="2"/>
    </row>
    <row r="41" spans="1:11" x14ac:dyDescent="0.25">
      <c r="A41" s="124"/>
      <c r="B41" s="34"/>
      <c r="C41" s="34"/>
      <c r="D41"/>
      <c r="E41"/>
      <c r="F41"/>
      <c r="G41"/>
      <c r="H41"/>
      <c r="I41"/>
      <c r="J41"/>
    </row>
    <row r="42" spans="1:11" x14ac:dyDescent="0.25">
      <c r="A42" s="124"/>
      <c r="B42" s="34"/>
      <c r="C42" s="34"/>
      <c r="D42" s="51"/>
      <c r="E42" s="51"/>
      <c r="F42" s="51"/>
      <c r="G42" s="51"/>
      <c r="H42" s="51"/>
      <c r="I42" s="51"/>
      <c r="J42" s="51"/>
    </row>
    <row r="43" spans="1:11" x14ac:dyDescent="0.25">
      <c r="A43" s="124"/>
      <c r="B43" s="34"/>
      <c r="C43" s="34"/>
      <c r="D43" s="34"/>
      <c r="E43" s="34"/>
      <c r="F43" s="34"/>
      <c r="G43" s="34"/>
      <c r="H43" s="34"/>
      <c r="I43" s="34"/>
      <c r="J43" s="34"/>
    </row>
    <row r="44" spans="1:11" x14ac:dyDescent="0.25">
      <c r="A44" s="124"/>
      <c r="B44" s="34"/>
      <c r="C44" s="34"/>
      <c r="D44" s="34"/>
      <c r="E44" s="34"/>
      <c r="F44" s="34"/>
      <c r="G44" s="34"/>
      <c r="H44" s="34"/>
      <c r="I44" s="34"/>
      <c r="J44" s="34"/>
    </row>
    <row r="45" spans="1:11" x14ac:dyDescent="0.25">
      <c r="A45" s="34"/>
      <c r="B45" s="34"/>
      <c r="C45" s="34"/>
      <c r="D45" s="34"/>
      <c r="E45" s="34"/>
      <c r="F45" s="34"/>
      <c r="G45" s="34"/>
      <c r="H45" s="34"/>
      <c r="I45" s="34"/>
      <c r="J45" s="34"/>
    </row>
    <row r="46" spans="1:11" x14ac:dyDescent="0.25">
      <c r="A46" s="34"/>
      <c r="B46" s="34"/>
      <c r="C46" s="34"/>
      <c r="D46" s="34"/>
      <c r="E46" s="34"/>
      <c r="F46" s="34"/>
      <c r="G46" s="34"/>
      <c r="H46" s="34"/>
      <c r="I46" s="34"/>
      <c r="J46" s="34"/>
    </row>
    <row r="47" spans="1:11" x14ac:dyDescent="0.25">
      <c r="A47" s="34"/>
      <c r="B47" s="34"/>
      <c r="C47" s="34"/>
      <c r="D47" s="34"/>
      <c r="E47" s="34"/>
      <c r="F47" s="34"/>
      <c r="G47" s="34"/>
      <c r="H47" s="34"/>
      <c r="I47" s="34"/>
      <c r="J47" s="34"/>
    </row>
    <row r="48" spans="1:11" x14ac:dyDescent="0.25">
      <c r="A48" s="34"/>
      <c r="B48" s="34"/>
      <c r="C48" s="34"/>
      <c r="D48" s="34"/>
      <c r="E48" s="34"/>
      <c r="F48" s="34"/>
      <c r="G48" s="34"/>
      <c r="H48" s="34"/>
      <c r="I48" s="34"/>
      <c r="J48" s="34"/>
    </row>
    <row r="49" spans="1:10" x14ac:dyDescent="0.25">
      <c r="A49" s="34"/>
      <c r="B49" s="34"/>
      <c r="C49" s="34"/>
      <c r="D49" s="34"/>
      <c r="E49" s="34"/>
      <c r="F49" s="34"/>
      <c r="G49" s="34"/>
      <c r="H49" s="34"/>
      <c r="I49" s="34"/>
      <c r="J49" s="34"/>
    </row>
    <row r="50" spans="1:10" x14ac:dyDescent="0.25">
      <c r="A50" s="34"/>
      <c r="B50" s="34"/>
      <c r="C50" s="34"/>
      <c r="D50" s="34"/>
      <c r="E50" s="34"/>
      <c r="F50" s="34"/>
      <c r="G50" s="34"/>
      <c r="H50" s="34"/>
      <c r="I50" s="34"/>
      <c r="J50" s="34"/>
    </row>
    <row r="51" spans="1:10" x14ac:dyDescent="0.25">
      <c r="A51" s="34"/>
      <c r="B51" s="34"/>
      <c r="C51" s="34"/>
      <c r="D51" s="34"/>
      <c r="E51" s="34"/>
      <c r="F51" s="34"/>
      <c r="G51" s="34"/>
      <c r="H51" s="34"/>
      <c r="I51" s="34"/>
      <c r="J51" s="34"/>
    </row>
    <row r="52" spans="1:10" x14ac:dyDescent="0.25">
      <c r="A52" s="34"/>
      <c r="B52" s="34"/>
      <c r="C52" s="34"/>
      <c r="D52" s="34"/>
      <c r="E52" s="34"/>
      <c r="F52" s="34"/>
      <c r="G52" s="34"/>
      <c r="H52" s="34"/>
      <c r="I52" s="34"/>
      <c r="J52" s="34"/>
    </row>
    <row r="53" spans="1:10" x14ac:dyDescent="0.25">
      <c r="A53" s="34"/>
      <c r="B53" s="34"/>
      <c r="C53" s="34"/>
      <c r="D53" s="34"/>
      <c r="E53" s="34"/>
      <c r="F53" s="34"/>
      <c r="G53" s="34"/>
      <c r="H53" s="34"/>
      <c r="I53" s="34"/>
      <c r="J53" s="34"/>
    </row>
    <row r="54" spans="1:10" x14ac:dyDescent="0.25">
      <c r="A54" s="34"/>
      <c r="B54" s="34"/>
      <c r="C54" s="34"/>
      <c r="D54" s="34"/>
      <c r="E54" s="34"/>
      <c r="F54" s="34"/>
      <c r="G54" s="34"/>
      <c r="H54" s="34"/>
      <c r="I54" s="34"/>
      <c r="J54" s="34"/>
    </row>
    <row r="55" spans="1:10" x14ac:dyDescent="0.25">
      <c r="A55" s="34"/>
      <c r="B55" s="34"/>
      <c r="C55" s="34"/>
      <c r="D55" s="34"/>
      <c r="E55" s="34"/>
      <c r="F55" s="34"/>
      <c r="G55" s="34"/>
      <c r="H55" s="34"/>
      <c r="I55" s="34"/>
      <c r="J55" s="34"/>
    </row>
    <row r="56" spans="1:10" x14ac:dyDescent="0.25">
      <c r="A56" s="34"/>
      <c r="B56" s="34"/>
      <c r="C56" s="34"/>
      <c r="D56" s="34"/>
      <c r="E56" s="34"/>
      <c r="F56" s="34"/>
      <c r="G56" s="34"/>
      <c r="H56" s="34"/>
      <c r="I56" s="34"/>
      <c r="J56" s="34"/>
    </row>
    <row r="57" spans="1:10" x14ac:dyDescent="0.25">
      <c r="A57" s="34"/>
      <c r="B57" s="34"/>
      <c r="C57" s="34"/>
      <c r="D57" s="34"/>
      <c r="E57" s="34"/>
      <c r="F57" s="34"/>
      <c r="G57" s="34"/>
      <c r="H57" s="34"/>
      <c r="I57" s="34"/>
      <c r="J57" s="34"/>
    </row>
    <row r="58" spans="1:10" x14ac:dyDescent="0.25">
      <c r="A58" s="34"/>
      <c r="B58" s="34"/>
      <c r="C58" s="34"/>
      <c r="D58" s="34"/>
      <c r="E58" s="34"/>
      <c r="F58" s="34"/>
      <c r="G58" s="34"/>
      <c r="H58" s="34"/>
      <c r="I58" s="34"/>
      <c r="J58" s="34"/>
    </row>
    <row r="59" spans="1:10" x14ac:dyDescent="0.25">
      <c r="A59" s="34"/>
      <c r="B59" s="34"/>
      <c r="C59" s="34"/>
      <c r="D59" s="34"/>
      <c r="E59" s="34"/>
      <c r="F59" s="34"/>
      <c r="G59" s="34"/>
      <c r="H59" s="34"/>
      <c r="I59" s="34"/>
      <c r="J59" s="34"/>
    </row>
    <row r="60" spans="1:10" x14ac:dyDescent="0.25">
      <c r="A60" s="34"/>
      <c r="B60" s="34"/>
      <c r="C60" s="34"/>
      <c r="D60" s="34"/>
      <c r="E60" s="34"/>
      <c r="F60" s="34"/>
      <c r="G60" s="34"/>
      <c r="H60" s="34"/>
      <c r="I60" s="34"/>
      <c r="J60" s="34"/>
    </row>
    <row r="61" spans="1:10" x14ac:dyDescent="0.25">
      <c r="A61" s="34"/>
      <c r="B61" s="34"/>
      <c r="C61" s="34"/>
      <c r="D61" s="34"/>
      <c r="E61" s="34"/>
      <c r="F61" s="34"/>
      <c r="G61" s="34"/>
      <c r="H61" s="34"/>
      <c r="I61" s="34"/>
      <c r="J61" s="34"/>
    </row>
  </sheetData>
  <mergeCells count="4">
    <mergeCell ref="A6:C6"/>
    <mergeCell ref="B9:C9"/>
    <mergeCell ref="A37:B37"/>
    <mergeCell ref="A38:B38"/>
  </mergeCells>
  <pageMargins left="0.70866141732283472" right="0.70866141732283472" top="0.74803149606299213" bottom="0.74803149606299213" header="0.31496062992125984" footer="0.31496062992125984"/>
  <pageSetup scale="80" orientation="portrait" r:id="rId1"/>
  <headerFooter alignWithMargins="0">
    <oddFooter>&amp;L&amp;"Times New Roman,Regular"LMAnot_2_1_pielik_07022018_cenr; 2.1.pielikums Ministru kabineta noteikumu projekta "Ilgstošas sociālās aprūpes un sociālās rehabilitācijas iestāžu sniegto maksas pakalpojumu cenrādis" anotācijai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93C63-1478-46C4-8AFD-A365281B4E41}">
  <sheetPr>
    <pageSetUpPr fitToPage="1"/>
  </sheetPr>
  <dimension ref="A1:K60"/>
  <sheetViews>
    <sheetView view="pageLayout" topLeftCell="A16" zoomScale="80" zoomScaleNormal="75" zoomScalePageLayoutView="80" workbookViewId="0">
      <selection activeCell="C38" sqref="C38"/>
    </sheetView>
  </sheetViews>
  <sheetFormatPr defaultRowHeight="15" x14ac:dyDescent="0.25"/>
  <cols>
    <col min="1" max="1" width="16.5703125" style="37" customWidth="1"/>
    <col min="2" max="2" width="57.28515625" style="37" customWidth="1"/>
    <col min="3" max="3" width="21.28515625" style="37" customWidth="1"/>
    <col min="4" max="4" width="14.140625" style="37" customWidth="1"/>
    <col min="5" max="256" width="9.140625" style="37"/>
    <col min="257" max="257" width="17" style="37" customWidth="1"/>
    <col min="258" max="258" width="43.7109375" style="37" customWidth="1"/>
    <col min="259" max="259" width="30" style="37" customWidth="1"/>
    <col min="260" max="260" width="14.140625" style="37" customWidth="1"/>
    <col min="261" max="512" width="9.140625" style="37"/>
    <col min="513" max="513" width="17" style="37" customWidth="1"/>
    <col min="514" max="514" width="43.7109375" style="37" customWidth="1"/>
    <col min="515" max="515" width="30" style="37" customWidth="1"/>
    <col min="516" max="516" width="14.140625" style="37" customWidth="1"/>
    <col min="517" max="768" width="9.140625" style="37"/>
    <col min="769" max="769" width="17" style="37" customWidth="1"/>
    <col min="770" max="770" width="43.7109375" style="37" customWidth="1"/>
    <col min="771" max="771" width="30" style="37" customWidth="1"/>
    <col min="772" max="772" width="14.140625" style="37" customWidth="1"/>
    <col min="773" max="1024" width="9.140625" style="37"/>
    <col min="1025" max="1025" width="17" style="37" customWidth="1"/>
    <col min="1026" max="1026" width="43.7109375" style="37" customWidth="1"/>
    <col min="1027" max="1027" width="30" style="37" customWidth="1"/>
    <col min="1028" max="1028" width="14.140625" style="37" customWidth="1"/>
    <col min="1029" max="1280" width="9.140625" style="37"/>
    <col min="1281" max="1281" width="17" style="37" customWidth="1"/>
    <col min="1282" max="1282" width="43.7109375" style="37" customWidth="1"/>
    <col min="1283" max="1283" width="30" style="37" customWidth="1"/>
    <col min="1284" max="1284" width="14.140625" style="37" customWidth="1"/>
    <col min="1285" max="1536" width="9.140625" style="37"/>
    <col min="1537" max="1537" width="17" style="37" customWidth="1"/>
    <col min="1538" max="1538" width="43.7109375" style="37" customWidth="1"/>
    <col min="1539" max="1539" width="30" style="37" customWidth="1"/>
    <col min="1540" max="1540" width="14.140625" style="37" customWidth="1"/>
    <col min="1541" max="1792" width="9.140625" style="37"/>
    <col min="1793" max="1793" width="17" style="37" customWidth="1"/>
    <col min="1794" max="1794" width="43.7109375" style="37" customWidth="1"/>
    <col min="1795" max="1795" width="30" style="37" customWidth="1"/>
    <col min="1796" max="1796" width="14.140625" style="37" customWidth="1"/>
    <col min="1797" max="2048" width="9.140625" style="37"/>
    <col min="2049" max="2049" width="17" style="37" customWidth="1"/>
    <col min="2050" max="2050" width="43.7109375" style="37" customWidth="1"/>
    <col min="2051" max="2051" width="30" style="37" customWidth="1"/>
    <col min="2052" max="2052" width="14.140625" style="37" customWidth="1"/>
    <col min="2053" max="2304" width="9.140625" style="37"/>
    <col min="2305" max="2305" width="17" style="37" customWidth="1"/>
    <col min="2306" max="2306" width="43.7109375" style="37" customWidth="1"/>
    <col min="2307" max="2307" width="30" style="37" customWidth="1"/>
    <col min="2308" max="2308" width="14.140625" style="37" customWidth="1"/>
    <col min="2309" max="2560" width="9.140625" style="37"/>
    <col min="2561" max="2561" width="17" style="37" customWidth="1"/>
    <col min="2562" max="2562" width="43.7109375" style="37" customWidth="1"/>
    <col min="2563" max="2563" width="30" style="37" customWidth="1"/>
    <col min="2564" max="2564" width="14.140625" style="37" customWidth="1"/>
    <col min="2565" max="2816" width="9.140625" style="37"/>
    <col min="2817" max="2817" width="17" style="37" customWidth="1"/>
    <col min="2818" max="2818" width="43.7109375" style="37" customWidth="1"/>
    <col min="2819" max="2819" width="30" style="37" customWidth="1"/>
    <col min="2820" max="2820" width="14.140625" style="37" customWidth="1"/>
    <col min="2821" max="3072" width="9.140625" style="37"/>
    <col min="3073" max="3073" width="17" style="37" customWidth="1"/>
    <col min="3074" max="3074" width="43.7109375" style="37" customWidth="1"/>
    <col min="3075" max="3075" width="30" style="37" customWidth="1"/>
    <col min="3076" max="3076" width="14.140625" style="37" customWidth="1"/>
    <col min="3077" max="3328" width="9.140625" style="37"/>
    <col min="3329" max="3329" width="17" style="37" customWidth="1"/>
    <col min="3330" max="3330" width="43.7109375" style="37" customWidth="1"/>
    <col min="3331" max="3331" width="30" style="37" customWidth="1"/>
    <col min="3332" max="3332" width="14.140625" style="37" customWidth="1"/>
    <col min="3333" max="3584" width="9.140625" style="37"/>
    <col min="3585" max="3585" width="17" style="37" customWidth="1"/>
    <col min="3586" max="3586" width="43.7109375" style="37" customWidth="1"/>
    <col min="3587" max="3587" width="30" style="37" customWidth="1"/>
    <col min="3588" max="3588" width="14.140625" style="37" customWidth="1"/>
    <col min="3589" max="3840" width="9.140625" style="37"/>
    <col min="3841" max="3841" width="17" style="37" customWidth="1"/>
    <col min="3842" max="3842" width="43.7109375" style="37" customWidth="1"/>
    <col min="3843" max="3843" width="30" style="37" customWidth="1"/>
    <col min="3844" max="3844" width="14.140625" style="37" customWidth="1"/>
    <col min="3845" max="4096" width="9.140625" style="37"/>
    <col min="4097" max="4097" width="17" style="37" customWidth="1"/>
    <col min="4098" max="4098" width="43.7109375" style="37" customWidth="1"/>
    <col min="4099" max="4099" width="30" style="37" customWidth="1"/>
    <col min="4100" max="4100" width="14.140625" style="37" customWidth="1"/>
    <col min="4101" max="4352" width="9.140625" style="37"/>
    <col min="4353" max="4353" width="17" style="37" customWidth="1"/>
    <col min="4354" max="4354" width="43.7109375" style="37" customWidth="1"/>
    <col min="4355" max="4355" width="30" style="37" customWidth="1"/>
    <col min="4356" max="4356" width="14.140625" style="37" customWidth="1"/>
    <col min="4357" max="4608" width="9.140625" style="37"/>
    <col min="4609" max="4609" width="17" style="37" customWidth="1"/>
    <col min="4610" max="4610" width="43.7109375" style="37" customWidth="1"/>
    <col min="4611" max="4611" width="30" style="37" customWidth="1"/>
    <col min="4612" max="4612" width="14.140625" style="37" customWidth="1"/>
    <col min="4613" max="4864" width="9.140625" style="37"/>
    <col min="4865" max="4865" width="17" style="37" customWidth="1"/>
    <col min="4866" max="4866" width="43.7109375" style="37" customWidth="1"/>
    <col min="4867" max="4867" width="30" style="37" customWidth="1"/>
    <col min="4868" max="4868" width="14.140625" style="37" customWidth="1"/>
    <col min="4869" max="5120" width="9.140625" style="37"/>
    <col min="5121" max="5121" width="17" style="37" customWidth="1"/>
    <col min="5122" max="5122" width="43.7109375" style="37" customWidth="1"/>
    <col min="5123" max="5123" width="30" style="37" customWidth="1"/>
    <col min="5124" max="5124" width="14.140625" style="37" customWidth="1"/>
    <col min="5125" max="5376" width="9.140625" style="37"/>
    <col min="5377" max="5377" width="17" style="37" customWidth="1"/>
    <col min="5378" max="5378" width="43.7109375" style="37" customWidth="1"/>
    <col min="5379" max="5379" width="30" style="37" customWidth="1"/>
    <col min="5380" max="5380" width="14.140625" style="37" customWidth="1"/>
    <col min="5381" max="5632" width="9.140625" style="37"/>
    <col min="5633" max="5633" width="17" style="37" customWidth="1"/>
    <col min="5634" max="5634" width="43.7109375" style="37" customWidth="1"/>
    <col min="5635" max="5635" width="30" style="37" customWidth="1"/>
    <col min="5636" max="5636" width="14.140625" style="37" customWidth="1"/>
    <col min="5637" max="5888" width="9.140625" style="37"/>
    <col min="5889" max="5889" width="17" style="37" customWidth="1"/>
    <col min="5890" max="5890" width="43.7109375" style="37" customWidth="1"/>
    <col min="5891" max="5891" width="30" style="37" customWidth="1"/>
    <col min="5892" max="5892" width="14.140625" style="37" customWidth="1"/>
    <col min="5893" max="6144" width="9.140625" style="37"/>
    <col min="6145" max="6145" width="17" style="37" customWidth="1"/>
    <col min="6146" max="6146" width="43.7109375" style="37" customWidth="1"/>
    <col min="6147" max="6147" width="30" style="37" customWidth="1"/>
    <col min="6148" max="6148" width="14.140625" style="37" customWidth="1"/>
    <col min="6149" max="6400" width="9.140625" style="37"/>
    <col min="6401" max="6401" width="17" style="37" customWidth="1"/>
    <col min="6402" max="6402" width="43.7109375" style="37" customWidth="1"/>
    <col min="6403" max="6403" width="30" style="37" customWidth="1"/>
    <col min="6404" max="6404" width="14.140625" style="37" customWidth="1"/>
    <col min="6405" max="6656" width="9.140625" style="37"/>
    <col min="6657" max="6657" width="17" style="37" customWidth="1"/>
    <col min="6658" max="6658" width="43.7109375" style="37" customWidth="1"/>
    <col min="6659" max="6659" width="30" style="37" customWidth="1"/>
    <col min="6660" max="6660" width="14.140625" style="37" customWidth="1"/>
    <col min="6661" max="6912" width="9.140625" style="37"/>
    <col min="6913" max="6913" width="17" style="37" customWidth="1"/>
    <col min="6914" max="6914" width="43.7109375" style="37" customWidth="1"/>
    <col min="6915" max="6915" width="30" style="37" customWidth="1"/>
    <col min="6916" max="6916" width="14.140625" style="37" customWidth="1"/>
    <col min="6917" max="7168" width="9.140625" style="37"/>
    <col min="7169" max="7169" width="17" style="37" customWidth="1"/>
    <col min="7170" max="7170" width="43.7109375" style="37" customWidth="1"/>
    <col min="7171" max="7171" width="30" style="37" customWidth="1"/>
    <col min="7172" max="7172" width="14.140625" style="37" customWidth="1"/>
    <col min="7173" max="7424" width="9.140625" style="37"/>
    <col min="7425" max="7425" width="17" style="37" customWidth="1"/>
    <col min="7426" max="7426" width="43.7109375" style="37" customWidth="1"/>
    <col min="7427" max="7427" width="30" style="37" customWidth="1"/>
    <col min="7428" max="7428" width="14.140625" style="37" customWidth="1"/>
    <col min="7429" max="7680" width="9.140625" style="37"/>
    <col min="7681" max="7681" width="17" style="37" customWidth="1"/>
    <col min="7682" max="7682" width="43.7109375" style="37" customWidth="1"/>
    <col min="7683" max="7683" width="30" style="37" customWidth="1"/>
    <col min="7684" max="7684" width="14.140625" style="37" customWidth="1"/>
    <col min="7685" max="7936" width="9.140625" style="37"/>
    <col min="7937" max="7937" width="17" style="37" customWidth="1"/>
    <col min="7938" max="7938" width="43.7109375" style="37" customWidth="1"/>
    <col min="7939" max="7939" width="30" style="37" customWidth="1"/>
    <col min="7940" max="7940" width="14.140625" style="37" customWidth="1"/>
    <col min="7941" max="8192" width="9.140625" style="37"/>
    <col min="8193" max="8193" width="17" style="37" customWidth="1"/>
    <col min="8194" max="8194" width="43.7109375" style="37" customWidth="1"/>
    <col min="8195" max="8195" width="30" style="37" customWidth="1"/>
    <col min="8196" max="8196" width="14.140625" style="37" customWidth="1"/>
    <col min="8197" max="8448" width="9.140625" style="37"/>
    <col min="8449" max="8449" width="17" style="37" customWidth="1"/>
    <col min="8450" max="8450" width="43.7109375" style="37" customWidth="1"/>
    <col min="8451" max="8451" width="30" style="37" customWidth="1"/>
    <col min="8452" max="8452" width="14.140625" style="37" customWidth="1"/>
    <col min="8453" max="8704" width="9.140625" style="37"/>
    <col min="8705" max="8705" width="17" style="37" customWidth="1"/>
    <col min="8706" max="8706" width="43.7109375" style="37" customWidth="1"/>
    <col min="8707" max="8707" width="30" style="37" customWidth="1"/>
    <col min="8708" max="8708" width="14.140625" style="37" customWidth="1"/>
    <col min="8709" max="8960" width="9.140625" style="37"/>
    <col min="8961" max="8961" width="17" style="37" customWidth="1"/>
    <col min="8962" max="8962" width="43.7109375" style="37" customWidth="1"/>
    <col min="8963" max="8963" width="30" style="37" customWidth="1"/>
    <col min="8964" max="8964" width="14.140625" style="37" customWidth="1"/>
    <col min="8965" max="9216" width="9.140625" style="37"/>
    <col min="9217" max="9217" width="17" style="37" customWidth="1"/>
    <col min="9218" max="9218" width="43.7109375" style="37" customWidth="1"/>
    <col min="9219" max="9219" width="30" style="37" customWidth="1"/>
    <col min="9220" max="9220" width="14.140625" style="37" customWidth="1"/>
    <col min="9221" max="9472" width="9.140625" style="37"/>
    <col min="9473" max="9473" width="17" style="37" customWidth="1"/>
    <col min="9474" max="9474" width="43.7109375" style="37" customWidth="1"/>
    <col min="9475" max="9475" width="30" style="37" customWidth="1"/>
    <col min="9476" max="9476" width="14.140625" style="37" customWidth="1"/>
    <col min="9477" max="9728" width="9.140625" style="37"/>
    <col min="9729" max="9729" width="17" style="37" customWidth="1"/>
    <col min="9730" max="9730" width="43.7109375" style="37" customWidth="1"/>
    <col min="9731" max="9731" width="30" style="37" customWidth="1"/>
    <col min="9732" max="9732" width="14.140625" style="37" customWidth="1"/>
    <col min="9733" max="9984" width="9.140625" style="37"/>
    <col min="9985" max="9985" width="17" style="37" customWidth="1"/>
    <col min="9986" max="9986" width="43.7109375" style="37" customWidth="1"/>
    <col min="9987" max="9987" width="30" style="37" customWidth="1"/>
    <col min="9988" max="9988" width="14.140625" style="37" customWidth="1"/>
    <col min="9989" max="10240" width="9.140625" style="37"/>
    <col min="10241" max="10241" width="17" style="37" customWidth="1"/>
    <col min="10242" max="10242" width="43.7109375" style="37" customWidth="1"/>
    <col min="10243" max="10243" width="30" style="37" customWidth="1"/>
    <col min="10244" max="10244" width="14.140625" style="37" customWidth="1"/>
    <col min="10245" max="10496" width="9.140625" style="37"/>
    <col min="10497" max="10497" width="17" style="37" customWidth="1"/>
    <col min="10498" max="10498" width="43.7109375" style="37" customWidth="1"/>
    <col min="10499" max="10499" width="30" style="37" customWidth="1"/>
    <col min="10500" max="10500" width="14.140625" style="37" customWidth="1"/>
    <col min="10501" max="10752" width="9.140625" style="37"/>
    <col min="10753" max="10753" width="17" style="37" customWidth="1"/>
    <col min="10754" max="10754" width="43.7109375" style="37" customWidth="1"/>
    <col min="10755" max="10755" width="30" style="37" customWidth="1"/>
    <col min="10756" max="10756" width="14.140625" style="37" customWidth="1"/>
    <col min="10757" max="11008" width="9.140625" style="37"/>
    <col min="11009" max="11009" width="17" style="37" customWidth="1"/>
    <col min="11010" max="11010" width="43.7109375" style="37" customWidth="1"/>
    <col min="11011" max="11011" width="30" style="37" customWidth="1"/>
    <col min="11012" max="11012" width="14.140625" style="37" customWidth="1"/>
    <col min="11013" max="11264" width="9.140625" style="37"/>
    <col min="11265" max="11265" width="17" style="37" customWidth="1"/>
    <col min="11266" max="11266" width="43.7109375" style="37" customWidth="1"/>
    <col min="11267" max="11267" width="30" style="37" customWidth="1"/>
    <col min="11268" max="11268" width="14.140625" style="37" customWidth="1"/>
    <col min="11269" max="11520" width="9.140625" style="37"/>
    <col min="11521" max="11521" width="17" style="37" customWidth="1"/>
    <col min="11522" max="11522" width="43.7109375" style="37" customWidth="1"/>
    <col min="11523" max="11523" width="30" style="37" customWidth="1"/>
    <col min="11524" max="11524" width="14.140625" style="37" customWidth="1"/>
    <col min="11525" max="11776" width="9.140625" style="37"/>
    <col min="11777" max="11777" width="17" style="37" customWidth="1"/>
    <col min="11778" max="11778" width="43.7109375" style="37" customWidth="1"/>
    <col min="11779" max="11779" width="30" style="37" customWidth="1"/>
    <col min="11780" max="11780" width="14.140625" style="37" customWidth="1"/>
    <col min="11781" max="12032" width="9.140625" style="37"/>
    <col min="12033" max="12033" width="17" style="37" customWidth="1"/>
    <col min="12034" max="12034" width="43.7109375" style="37" customWidth="1"/>
    <col min="12035" max="12035" width="30" style="37" customWidth="1"/>
    <col min="12036" max="12036" width="14.140625" style="37" customWidth="1"/>
    <col min="12037" max="12288" width="9.140625" style="37"/>
    <col min="12289" max="12289" width="17" style="37" customWidth="1"/>
    <col min="12290" max="12290" width="43.7109375" style="37" customWidth="1"/>
    <col min="12291" max="12291" width="30" style="37" customWidth="1"/>
    <col min="12292" max="12292" width="14.140625" style="37" customWidth="1"/>
    <col min="12293" max="12544" width="9.140625" style="37"/>
    <col min="12545" max="12545" width="17" style="37" customWidth="1"/>
    <col min="12546" max="12546" width="43.7109375" style="37" customWidth="1"/>
    <col min="12547" max="12547" width="30" style="37" customWidth="1"/>
    <col min="12548" max="12548" width="14.140625" style="37" customWidth="1"/>
    <col min="12549" max="12800" width="9.140625" style="37"/>
    <col min="12801" max="12801" width="17" style="37" customWidth="1"/>
    <col min="12802" max="12802" width="43.7109375" style="37" customWidth="1"/>
    <col min="12803" max="12803" width="30" style="37" customWidth="1"/>
    <col min="12804" max="12804" width="14.140625" style="37" customWidth="1"/>
    <col min="12805" max="13056" width="9.140625" style="37"/>
    <col min="13057" max="13057" width="17" style="37" customWidth="1"/>
    <col min="13058" max="13058" width="43.7109375" style="37" customWidth="1"/>
    <col min="13059" max="13059" width="30" style="37" customWidth="1"/>
    <col min="13060" max="13060" width="14.140625" style="37" customWidth="1"/>
    <col min="13061" max="13312" width="9.140625" style="37"/>
    <col min="13313" max="13313" width="17" style="37" customWidth="1"/>
    <col min="13314" max="13314" width="43.7109375" style="37" customWidth="1"/>
    <col min="13315" max="13315" width="30" style="37" customWidth="1"/>
    <col min="13316" max="13316" width="14.140625" style="37" customWidth="1"/>
    <col min="13317" max="13568" width="9.140625" style="37"/>
    <col min="13569" max="13569" width="17" style="37" customWidth="1"/>
    <col min="13570" max="13570" width="43.7109375" style="37" customWidth="1"/>
    <col min="13571" max="13571" width="30" style="37" customWidth="1"/>
    <col min="13572" max="13572" width="14.140625" style="37" customWidth="1"/>
    <col min="13573" max="13824" width="9.140625" style="37"/>
    <col min="13825" max="13825" width="17" style="37" customWidth="1"/>
    <col min="13826" max="13826" width="43.7109375" style="37" customWidth="1"/>
    <col min="13827" max="13827" width="30" style="37" customWidth="1"/>
    <col min="13828" max="13828" width="14.140625" style="37" customWidth="1"/>
    <col min="13829" max="14080" width="9.140625" style="37"/>
    <col min="14081" max="14081" width="17" style="37" customWidth="1"/>
    <col min="14082" max="14082" width="43.7109375" style="37" customWidth="1"/>
    <col min="14083" max="14083" width="30" style="37" customWidth="1"/>
    <col min="14084" max="14084" width="14.140625" style="37" customWidth="1"/>
    <col min="14085" max="14336" width="9.140625" style="37"/>
    <col min="14337" max="14337" width="17" style="37" customWidth="1"/>
    <col min="14338" max="14338" width="43.7109375" style="37" customWidth="1"/>
    <col min="14339" max="14339" width="30" style="37" customWidth="1"/>
    <col min="14340" max="14340" width="14.140625" style="37" customWidth="1"/>
    <col min="14341" max="14592" width="9.140625" style="37"/>
    <col min="14593" max="14593" width="17" style="37" customWidth="1"/>
    <col min="14594" max="14594" width="43.7109375" style="37" customWidth="1"/>
    <col min="14595" max="14595" width="30" style="37" customWidth="1"/>
    <col min="14596" max="14596" width="14.140625" style="37" customWidth="1"/>
    <col min="14597" max="14848" width="9.140625" style="37"/>
    <col min="14849" max="14849" width="17" style="37" customWidth="1"/>
    <col min="14850" max="14850" width="43.7109375" style="37" customWidth="1"/>
    <col min="14851" max="14851" width="30" style="37" customWidth="1"/>
    <col min="14852" max="14852" width="14.140625" style="37" customWidth="1"/>
    <col min="14853" max="15104" width="9.140625" style="37"/>
    <col min="15105" max="15105" width="17" style="37" customWidth="1"/>
    <col min="15106" max="15106" width="43.7109375" style="37" customWidth="1"/>
    <col min="15107" max="15107" width="30" style="37" customWidth="1"/>
    <col min="15108" max="15108" width="14.140625" style="37" customWidth="1"/>
    <col min="15109" max="15360" width="9.140625" style="37"/>
    <col min="15361" max="15361" width="17" style="37" customWidth="1"/>
    <col min="15362" max="15362" width="43.7109375" style="37" customWidth="1"/>
    <col min="15363" max="15363" width="30" style="37" customWidth="1"/>
    <col min="15364" max="15364" width="14.140625" style="37" customWidth="1"/>
    <col min="15365" max="15616" width="9.140625" style="37"/>
    <col min="15617" max="15617" width="17" style="37" customWidth="1"/>
    <col min="15618" max="15618" width="43.7109375" style="37" customWidth="1"/>
    <col min="15619" max="15619" width="30" style="37" customWidth="1"/>
    <col min="15620" max="15620" width="14.140625" style="37" customWidth="1"/>
    <col min="15621" max="15872" width="9.140625" style="37"/>
    <col min="15873" max="15873" width="17" style="37" customWidth="1"/>
    <col min="15874" max="15874" width="43.7109375" style="37" customWidth="1"/>
    <col min="15875" max="15875" width="30" style="37" customWidth="1"/>
    <col min="15876" max="15876" width="14.140625" style="37" customWidth="1"/>
    <col min="15877" max="16128" width="9.140625" style="37"/>
    <col min="16129" max="16129" width="17" style="37" customWidth="1"/>
    <col min="16130" max="16130" width="43.7109375" style="37" customWidth="1"/>
    <col min="16131" max="16131" width="30" style="37" customWidth="1"/>
    <col min="16132" max="16132" width="14.140625" style="37" customWidth="1"/>
    <col min="16133" max="16384" width="9.140625" style="37"/>
  </cols>
  <sheetData>
    <row r="1" spans="1:11" ht="14.25" customHeight="1" x14ac:dyDescent="0.25">
      <c r="C1" s="5" t="s">
        <v>1</v>
      </c>
    </row>
    <row r="2" spans="1:11" ht="15.75" x14ac:dyDescent="0.25">
      <c r="C2" s="13" t="s">
        <v>2</v>
      </c>
    </row>
    <row r="3" spans="1:11" ht="15.75" customHeight="1" x14ac:dyDescent="0.25">
      <c r="C3" s="7" t="s">
        <v>3</v>
      </c>
    </row>
    <row r="4" spans="1:11" ht="15.75" customHeight="1" x14ac:dyDescent="0.25">
      <c r="C4" s="48"/>
    </row>
    <row r="5" spans="1:11" ht="15.75" customHeight="1" x14ac:dyDescent="0.25">
      <c r="C5" s="40" t="s">
        <v>51</v>
      </c>
    </row>
    <row r="6" spans="1:11" ht="17.25" customHeight="1" x14ac:dyDescent="0.25">
      <c r="A6" s="134" t="s">
        <v>5</v>
      </c>
      <c r="B6" s="134"/>
      <c r="C6" s="134"/>
      <c r="D6" s="34"/>
      <c r="E6" s="34"/>
      <c r="F6" s="34"/>
      <c r="G6" s="34"/>
      <c r="H6" s="34"/>
      <c r="I6" s="34"/>
      <c r="J6" s="34"/>
    </row>
    <row r="7" spans="1:11" ht="19.5" customHeight="1" x14ac:dyDescent="0.25">
      <c r="A7" s="11"/>
      <c r="B7" s="11"/>
      <c r="C7" s="11"/>
      <c r="D7" s="34"/>
      <c r="E7" s="34"/>
      <c r="F7" s="34"/>
      <c r="G7" s="34"/>
      <c r="H7" s="34"/>
      <c r="I7" s="34"/>
      <c r="J7" s="34"/>
    </row>
    <row r="8" spans="1:11" ht="13.5" customHeight="1" x14ac:dyDescent="0.25">
      <c r="A8" s="101" t="s">
        <v>6</v>
      </c>
      <c r="B8" s="36" t="s">
        <v>7</v>
      </c>
      <c r="D8" s="34"/>
      <c r="E8" s="34"/>
      <c r="F8" s="34"/>
      <c r="G8" s="34"/>
      <c r="H8" s="34"/>
      <c r="I8" s="34"/>
      <c r="J8" s="34"/>
    </row>
    <row r="9" spans="1:11" ht="29.25" customHeight="1" x14ac:dyDescent="0.25">
      <c r="A9" s="101" t="s">
        <v>8</v>
      </c>
      <c r="B9" s="131" t="s">
        <v>84</v>
      </c>
      <c r="C9" s="131"/>
      <c r="D9" s="34"/>
      <c r="E9" s="34"/>
      <c r="F9" s="34"/>
      <c r="G9" s="34"/>
      <c r="H9" s="34"/>
      <c r="I9" s="34"/>
      <c r="J9" s="34"/>
    </row>
    <row r="10" spans="1:11" ht="15" customHeight="1" x14ac:dyDescent="0.25">
      <c r="A10" s="101" t="s">
        <v>10</v>
      </c>
      <c r="B10" s="36" t="s">
        <v>11</v>
      </c>
      <c r="D10"/>
      <c r="E10"/>
      <c r="F10"/>
      <c r="G10"/>
      <c r="H10"/>
      <c r="I10"/>
      <c r="J10"/>
      <c r="K10" s="2"/>
    </row>
    <row r="11" spans="1:11" ht="15.75" customHeight="1" x14ac:dyDescent="0.25">
      <c r="A11" s="11"/>
      <c r="B11" s="11"/>
      <c r="C11" s="11"/>
      <c r="D11"/>
      <c r="E11"/>
      <c r="F11"/>
      <c r="G11"/>
      <c r="H11"/>
      <c r="I11"/>
      <c r="J11"/>
      <c r="K11" s="2"/>
    </row>
    <row r="12" spans="1:11" ht="75" x14ac:dyDescent="0.25">
      <c r="A12" s="102" t="s">
        <v>12</v>
      </c>
      <c r="B12" s="102" t="s">
        <v>13</v>
      </c>
      <c r="C12" s="102" t="s">
        <v>14</v>
      </c>
      <c r="D12"/>
      <c r="E12"/>
      <c r="F12"/>
      <c r="G12"/>
      <c r="H12"/>
      <c r="I12"/>
      <c r="J12"/>
      <c r="K12" s="2"/>
    </row>
    <row r="13" spans="1:11" ht="12.6" customHeight="1" x14ac:dyDescent="0.25">
      <c r="A13" s="79">
        <v>1</v>
      </c>
      <c r="B13" s="79">
        <v>2</v>
      </c>
      <c r="C13" s="79">
        <v>3</v>
      </c>
      <c r="D13"/>
      <c r="E13"/>
      <c r="F13"/>
      <c r="G13"/>
      <c r="H13"/>
      <c r="I13"/>
      <c r="J13"/>
      <c r="K13" s="2"/>
    </row>
    <row r="14" spans="1:11" ht="14.45" customHeight="1" x14ac:dyDescent="0.25">
      <c r="A14" s="65"/>
      <c r="B14" s="79" t="s">
        <v>15</v>
      </c>
      <c r="C14" s="79" t="s">
        <v>16</v>
      </c>
      <c r="D14"/>
      <c r="E14"/>
      <c r="F14"/>
      <c r="G14"/>
      <c r="H14"/>
      <c r="I14"/>
      <c r="J14"/>
      <c r="K14" s="2"/>
    </row>
    <row r="15" spans="1:11" ht="16.5" customHeight="1" x14ac:dyDescent="0.25">
      <c r="A15" s="79">
        <v>1100</v>
      </c>
      <c r="B15" s="65" t="s">
        <v>17</v>
      </c>
      <c r="C15" s="21">
        <v>62.32</v>
      </c>
      <c r="D15" s="113"/>
      <c r="E15"/>
      <c r="F15"/>
      <c r="G15"/>
      <c r="H15"/>
      <c r="I15"/>
      <c r="J15"/>
      <c r="K15" s="2"/>
    </row>
    <row r="16" spans="1:11" ht="31.5" x14ac:dyDescent="0.25">
      <c r="A16" s="79">
        <v>1200</v>
      </c>
      <c r="B16" s="66" t="s">
        <v>18</v>
      </c>
      <c r="C16" s="21">
        <v>15.01</v>
      </c>
      <c r="D16" s="113"/>
      <c r="E16"/>
      <c r="F16"/>
      <c r="G16"/>
      <c r="H16"/>
      <c r="I16"/>
      <c r="J16"/>
      <c r="K16" s="2"/>
    </row>
    <row r="17" spans="1:11" ht="15" customHeight="1" x14ac:dyDescent="0.25">
      <c r="A17" s="79"/>
      <c r="B17" s="24" t="s">
        <v>23</v>
      </c>
      <c r="C17" s="23">
        <f>SUM(C15:C16)</f>
        <v>77.33</v>
      </c>
      <c r="D17" s="113"/>
      <c r="E17"/>
      <c r="F17"/>
      <c r="G17"/>
      <c r="H17"/>
      <c r="I17"/>
      <c r="J17"/>
      <c r="K17" s="2"/>
    </row>
    <row r="18" spans="1:11" ht="13.9" customHeight="1" x14ac:dyDescent="0.25">
      <c r="A18" s="79"/>
      <c r="B18" s="24" t="s">
        <v>24</v>
      </c>
      <c r="C18" s="24" t="s">
        <v>16</v>
      </c>
      <c r="D18" s="113"/>
      <c r="E18"/>
      <c r="F18"/>
      <c r="G18"/>
      <c r="H18"/>
      <c r="I18"/>
      <c r="J18"/>
      <c r="K18" s="2"/>
    </row>
    <row r="19" spans="1:11" ht="15.75" customHeight="1" x14ac:dyDescent="0.25">
      <c r="A19" s="79">
        <v>1100</v>
      </c>
      <c r="B19" s="65" t="s">
        <v>17</v>
      </c>
      <c r="C19" s="21">
        <v>4.37</v>
      </c>
      <c r="D19" s="113"/>
      <c r="E19"/>
      <c r="F19"/>
      <c r="G19"/>
      <c r="H19"/>
      <c r="I19"/>
      <c r="J19"/>
      <c r="K19" s="2"/>
    </row>
    <row r="20" spans="1:11" ht="31.5" x14ac:dyDescent="0.25">
      <c r="A20" s="79">
        <v>1200</v>
      </c>
      <c r="B20" s="66" t="s">
        <v>18</v>
      </c>
      <c r="C20" s="21">
        <v>1.05</v>
      </c>
      <c r="D20"/>
      <c r="E20"/>
      <c r="F20"/>
      <c r="G20"/>
      <c r="H20"/>
      <c r="I20"/>
      <c r="J20"/>
      <c r="K20" s="2"/>
    </row>
    <row r="21" spans="1:11" ht="14.25" customHeight="1" x14ac:dyDescent="0.25">
      <c r="A21" s="79">
        <v>2210</v>
      </c>
      <c r="B21" s="65" t="s">
        <v>25</v>
      </c>
      <c r="C21" s="21">
        <v>0.32</v>
      </c>
      <c r="D21"/>
      <c r="E21"/>
      <c r="F21"/>
      <c r="G21"/>
      <c r="H21"/>
      <c r="I21"/>
      <c r="J21"/>
      <c r="K21" s="2"/>
    </row>
    <row r="22" spans="1:11" ht="15.75" x14ac:dyDescent="0.25">
      <c r="A22" s="79">
        <v>2220</v>
      </c>
      <c r="B22" s="65" t="s">
        <v>56</v>
      </c>
      <c r="C22" s="21">
        <v>11.56</v>
      </c>
      <c r="D22"/>
      <c r="E22"/>
      <c r="F22"/>
      <c r="G22"/>
      <c r="H22"/>
      <c r="I22"/>
      <c r="J22"/>
      <c r="K22" s="2"/>
    </row>
    <row r="23" spans="1:11" ht="15" customHeight="1" x14ac:dyDescent="0.25">
      <c r="A23" s="79">
        <v>2240</v>
      </c>
      <c r="B23" s="65" t="s">
        <v>72</v>
      </c>
      <c r="C23" s="21">
        <v>8.9600000000000009</v>
      </c>
      <c r="D23"/>
      <c r="E23"/>
      <c r="F23"/>
      <c r="G23"/>
      <c r="H23"/>
      <c r="I23"/>
      <c r="J23"/>
      <c r="K23" s="2"/>
    </row>
    <row r="24" spans="1:11" ht="29.25" customHeight="1" x14ac:dyDescent="0.25">
      <c r="A24" s="79">
        <v>2243</v>
      </c>
      <c r="B24" s="83" t="s">
        <v>58</v>
      </c>
      <c r="C24" s="21">
        <f>3.78-0.04</f>
        <v>3.7399999999999998</v>
      </c>
      <c r="D24"/>
      <c r="E24"/>
      <c r="F24"/>
      <c r="G24"/>
      <c r="H24"/>
      <c r="I24"/>
      <c r="J24"/>
      <c r="K24" s="2"/>
    </row>
    <row r="25" spans="1:11" ht="15.75" x14ac:dyDescent="0.25">
      <c r="A25" s="79">
        <v>2244</v>
      </c>
      <c r="B25" s="65" t="s">
        <v>59</v>
      </c>
      <c r="C25" s="21">
        <v>1.4</v>
      </c>
      <c r="D25"/>
      <c r="E25"/>
      <c r="F25"/>
      <c r="G25"/>
      <c r="H25"/>
      <c r="I25"/>
      <c r="J25"/>
      <c r="K25" s="2"/>
    </row>
    <row r="26" spans="1:11" ht="15.75" x14ac:dyDescent="0.25">
      <c r="A26" s="79">
        <v>2249</v>
      </c>
      <c r="B26" s="66" t="s">
        <v>60</v>
      </c>
      <c r="C26" s="21">
        <v>0.51</v>
      </c>
      <c r="D26"/>
      <c r="E26"/>
      <c r="F26"/>
      <c r="G26"/>
      <c r="H26"/>
      <c r="I26"/>
      <c r="J26"/>
      <c r="K26" s="2"/>
    </row>
    <row r="27" spans="1:11" ht="15.75" x14ac:dyDescent="0.25">
      <c r="A27" s="79">
        <v>2311</v>
      </c>
      <c r="B27" s="65" t="s">
        <v>27</v>
      </c>
      <c r="C27" s="21">
        <v>1.03</v>
      </c>
      <c r="D27"/>
      <c r="E27"/>
      <c r="F27"/>
      <c r="G27"/>
      <c r="H27"/>
      <c r="I27"/>
      <c r="J27"/>
      <c r="K27" s="2"/>
    </row>
    <row r="28" spans="1:11" ht="17.25" customHeight="1" x14ac:dyDescent="0.25">
      <c r="A28" s="79">
        <v>2322</v>
      </c>
      <c r="B28" s="65" t="s">
        <v>29</v>
      </c>
      <c r="C28" s="21">
        <v>2.85</v>
      </c>
      <c r="D28"/>
      <c r="E28"/>
      <c r="F28"/>
      <c r="G28"/>
      <c r="H28"/>
      <c r="I28"/>
      <c r="J28"/>
      <c r="K28" s="2"/>
    </row>
    <row r="29" spans="1:11" ht="15" customHeight="1" x14ac:dyDescent="0.25">
      <c r="A29" s="79">
        <v>2341</v>
      </c>
      <c r="B29" s="65" t="s">
        <v>73</v>
      </c>
      <c r="C29" s="21">
        <v>3.3</v>
      </c>
      <c r="D29"/>
      <c r="E29"/>
      <c r="F29"/>
      <c r="G29"/>
      <c r="H29"/>
      <c r="I29"/>
      <c r="J29"/>
      <c r="K29" s="2"/>
    </row>
    <row r="30" spans="1:11" ht="14.25" customHeight="1" x14ac:dyDescent="0.25">
      <c r="A30" s="79">
        <v>2350</v>
      </c>
      <c r="B30" s="65" t="s">
        <v>31</v>
      </c>
      <c r="C30" s="21">
        <v>2.78</v>
      </c>
      <c r="D30"/>
      <c r="E30"/>
      <c r="F30"/>
      <c r="G30"/>
      <c r="H30"/>
      <c r="I30"/>
      <c r="J30"/>
      <c r="K30" s="2"/>
    </row>
    <row r="31" spans="1:11" ht="15.75" customHeight="1" x14ac:dyDescent="0.25">
      <c r="A31" s="79">
        <v>2312</v>
      </c>
      <c r="B31" s="65" t="s">
        <v>74</v>
      </c>
      <c r="C31" s="21">
        <v>0.6</v>
      </c>
      <c r="D31"/>
      <c r="E31"/>
      <c r="F31"/>
      <c r="G31"/>
      <c r="H31"/>
      <c r="I31"/>
      <c r="J31"/>
      <c r="K31" s="2"/>
    </row>
    <row r="32" spans="1:11" ht="15.75" x14ac:dyDescent="0.25">
      <c r="A32" s="79">
        <v>5200</v>
      </c>
      <c r="B32" s="65" t="s">
        <v>32</v>
      </c>
      <c r="C32" s="21">
        <v>1.8</v>
      </c>
      <c r="D32"/>
      <c r="E32"/>
      <c r="F32"/>
      <c r="G32"/>
      <c r="H32"/>
      <c r="I32"/>
      <c r="J32"/>
      <c r="K32" s="2"/>
    </row>
    <row r="33" spans="1:11" ht="15.75" x14ac:dyDescent="0.25">
      <c r="A33" s="79"/>
      <c r="B33" s="24" t="s">
        <v>33</v>
      </c>
      <c r="C33" s="23">
        <f>SUM(C19:C32)</f>
        <v>44.269999999999996</v>
      </c>
      <c r="D33"/>
      <c r="E33"/>
      <c r="F33"/>
      <c r="G33"/>
      <c r="H33"/>
      <c r="I33"/>
      <c r="J33"/>
      <c r="K33" s="2"/>
    </row>
    <row r="34" spans="1:11" ht="15.75" x14ac:dyDescent="0.25">
      <c r="A34" s="65"/>
      <c r="B34" s="24" t="s">
        <v>34</v>
      </c>
      <c r="C34" s="23">
        <f>C33+C17</f>
        <v>121.6</v>
      </c>
      <c r="D34"/>
      <c r="E34"/>
      <c r="F34"/>
      <c r="G34"/>
      <c r="H34"/>
      <c r="I34"/>
      <c r="J34"/>
      <c r="K34" s="2"/>
    </row>
    <row r="35" spans="1:11" ht="20.25" customHeight="1" x14ac:dyDescent="0.25">
      <c r="A35" s="88"/>
      <c r="B35" s="84"/>
      <c r="C35" s="84"/>
      <c r="D35"/>
      <c r="E35"/>
      <c r="F35"/>
      <c r="G35"/>
      <c r="H35"/>
      <c r="I35"/>
      <c r="J35"/>
    </row>
    <row r="36" spans="1:11" ht="15.75" customHeight="1" x14ac:dyDescent="0.25">
      <c r="A36" s="132" t="s">
        <v>35</v>
      </c>
      <c r="B36" s="132"/>
      <c r="C36" s="79">
        <v>10</v>
      </c>
      <c r="D36"/>
      <c r="E36"/>
      <c r="F36"/>
      <c r="G36"/>
      <c r="H36"/>
      <c r="I36"/>
      <c r="J36"/>
    </row>
    <row r="37" spans="1:11" ht="31.5" customHeight="1" x14ac:dyDescent="0.25">
      <c r="A37" s="132" t="s">
        <v>36</v>
      </c>
      <c r="B37" s="132"/>
      <c r="C37" s="76">
        <f>C34/C36</f>
        <v>12.16</v>
      </c>
      <c r="D37"/>
      <c r="E37"/>
      <c r="F37"/>
      <c r="G37"/>
      <c r="H37"/>
      <c r="I37"/>
      <c r="J37"/>
    </row>
    <row r="38" spans="1:11" x14ac:dyDescent="0.25">
      <c r="A38" s="34"/>
      <c r="B38" s="34"/>
      <c r="C38" s="34"/>
      <c r="D38" s="51"/>
      <c r="E38" s="51"/>
      <c r="F38" s="51"/>
      <c r="G38" s="51"/>
      <c r="H38" s="51"/>
      <c r="I38" s="51"/>
      <c r="J38" s="51"/>
    </row>
    <row r="39" spans="1:11" x14ac:dyDescent="0.25">
      <c r="A39" s="34"/>
      <c r="B39" s="34"/>
      <c r="C39"/>
      <c r="D39" s="51"/>
      <c r="E39" s="51"/>
      <c r="F39" s="51"/>
      <c r="G39" s="51"/>
      <c r="H39" s="51"/>
      <c r="I39" s="51"/>
      <c r="J39" s="51"/>
    </row>
    <row r="40" spans="1:11" x14ac:dyDescent="0.25">
      <c r="A40" s="34"/>
      <c r="B40" s="34"/>
      <c r="C40" s="34"/>
      <c r="D40" s="34"/>
      <c r="E40" s="34"/>
      <c r="F40" s="34"/>
      <c r="G40" s="34"/>
      <c r="H40" s="34"/>
      <c r="I40" s="34"/>
      <c r="J40" s="34"/>
    </row>
    <row r="41" spans="1:11" x14ac:dyDescent="0.25">
      <c r="A41" s="34"/>
      <c r="B41" s="34"/>
      <c r="C41" s="34"/>
      <c r="D41" s="34"/>
      <c r="E41" s="34"/>
      <c r="F41" s="34"/>
      <c r="G41" s="34"/>
      <c r="H41" s="34"/>
      <c r="I41" s="34"/>
      <c r="J41" s="34"/>
    </row>
    <row r="42" spans="1:11" x14ac:dyDescent="0.25">
      <c r="A42" s="34"/>
      <c r="B42" s="34"/>
      <c r="C42" s="34"/>
      <c r="D42" s="34"/>
      <c r="E42" s="34"/>
      <c r="F42" s="34"/>
      <c r="G42" s="34"/>
      <c r="H42" s="34"/>
      <c r="I42" s="34"/>
      <c r="J42" s="34"/>
    </row>
    <row r="43" spans="1:11" x14ac:dyDescent="0.25">
      <c r="A43" s="34"/>
      <c r="B43" s="34"/>
      <c r="C43" s="34"/>
      <c r="D43" s="34"/>
      <c r="E43" s="34"/>
      <c r="F43" s="34"/>
      <c r="G43" s="34"/>
      <c r="H43" s="34"/>
      <c r="I43" s="34"/>
      <c r="J43" s="34"/>
    </row>
    <row r="44" spans="1:11" x14ac:dyDescent="0.25">
      <c r="A44" s="34"/>
      <c r="B44" s="34"/>
      <c r="C44" s="34"/>
      <c r="D44" s="34"/>
      <c r="E44" s="34"/>
      <c r="F44" s="34"/>
      <c r="G44" s="34"/>
      <c r="H44" s="34"/>
      <c r="I44" s="34"/>
      <c r="J44" s="34"/>
    </row>
    <row r="45" spans="1:11" x14ac:dyDescent="0.25">
      <c r="A45" s="34"/>
      <c r="B45" s="34"/>
      <c r="C45" s="34"/>
      <c r="D45" s="34"/>
      <c r="E45" s="34"/>
      <c r="F45" s="34"/>
      <c r="G45" s="34"/>
      <c r="H45" s="34"/>
      <c r="I45" s="34"/>
      <c r="J45" s="34"/>
    </row>
    <row r="46" spans="1:11" x14ac:dyDescent="0.25">
      <c r="A46" s="34"/>
      <c r="B46" s="34"/>
      <c r="C46" s="34"/>
      <c r="D46" s="34"/>
      <c r="E46" s="34"/>
      <c r="F46" s="34"/>
      <c r="G46" s="34"/>
      <c r="H46" s="34"/>
      <c r="I46" s="34"/>
      <c r="J46" s="34"/>
    </row>
    <row r="47" spans="1:11" x14ac:dyDescent="0.25">
      <c r="A47" s="34"/>
      <c r="B47" s="34"/>
      <c r="C47" s="34"/>
      <c r="D47" s="34"/>
      <c r="E47" s="34"/>
      <c r="F47" s="34"/>
      <c r="G47" s="34"/>
      <c r="H47" s="34"/>
      <c r="I47" s="34"/>
      <c r="J47" s="34"/>
    </row>
    <row r="48" spans="1:11" x14ac:dyDescent="0.25">
      <c r="A48" s="34"/>
      <c r="B48" s="34"/>
      <c r="C48" s="34"/>
      <c r="D48" s="34"/>
      <c r="E48" s="34"/>
      <c r="F48" s="34"/>
      <c r="G48" s="34"/>
      <c r="H48" s="34"/>
      <c r="I48" s="34"/>
      <c r="J48" s="34"/>
    </row>
    <row r="49" spans="1:10" x14ac:dyDescent="0.25">
      <c r="A49" s="34"/>
      <c r="B49" s="34"/>
      <c r="C49" s="34"/>
      <c r="D49" s="34"/>
      <c r="E49" s="34"/>
      <c r="F49" s="34"/>
      <c r="G49" s="34"/>
      <c r="H49" s="34"/>
      <c r="I49" s="34"/>
      <c r="J49" s="34"/>
    </row>
    <row r="50" spans="1:10" x14ac:dyDescent="0.25">
      <c r="A50" s="34"/>
      <c r="B50" s="34"/>
      <c r="C50" s="34"/>
      <c r="D50" s="34"/>
      <c r="E50" s="34"/>
      <c r="F50" s="34"/>
      <c r="G50" s="34"/>
      <c r="H50" s="34"/>
      <c r="I50" s="34"/>
      <c r="J50" s="34"/>
    </row>
    <row r="51" spans="1:10" x14ac:dyDescent="0.25">
      <c r="A51" s="34"/>
      <c r="B51" s="34"/>
      <c r="C51" s="34"/>
      <c r="D51" s="34"/>
      <c r="E51" s="34"/>
      <c r="F51" s="34"/>
      <c r="G51" s="34"/>
      <c r="H51" s="34"/>
      <c r="I51" s="34"/>
      <c r="J51" s="34"/>
    </row>
    <row r="52" spans="1:10" x14ac:dyDescent="0.25">
      <c r="A52" s="34"/>
      <c r="B52" s="34"/>
      <c r="C52" s="34"/>
      <c r="D52" s="34"/>
      <c r="E52" s="34"/>
      <c r="F52" s="34"/>
      <c r="G52" s="34"/>
      <c r="H52" s="34"/>
      <c r="I52" s="34"/>
      <c r="J52" s="34"/>
    </row>
    <row r="53" spans="1:10" x14ac:dyDescent="0.25">
      <c r="A53" s="34"/>
      <c r="B53" s="34"/>
      <c r="C53" s="34"/>
      <c r="D53" s="34"/>
      <c r="E53" s="34"/>
      <c r="F53" s="34"/>
      <c r="G53" s="34"/>
      <c r="H53" s="34"/>
      <c r="I53" s="34"/>
      <c r="J53" s="34"/>
    </row>
    <row r="54" spans="1:10" x14ac:dyDescent="0.25">
      <c r="A54" s="34"/>
      <c r="B54" s="34"/>
      <c r="C54" s="34"/>
      <c r="D54" s="34"/>
      <c r="E54" s="34"/>
      <c r="F54" s="34"/>
      <c r="G54" s="34"/>
      <c r="H54" s="34"/>
      <c r="I54" s="34"/>
      <c r="J54" s="34"/>
    </row>
    <row r="55" spans="1:10" x14ac:dyDescent="0.25">
      <c r="A55" s="34"/>
      <c r="B55" s="34"/>
      <c r="C55" s="34"/>
      <c r="D55" s="34"/>
      <c r="E55" s="34"/>
      <c r="F55" s="34"/>
      <c r="G55" s="34"/>
      <c r="H55" s="34"/>
      <c r="I55" s="34"/>
      <c r="J55" s="34"/>
    </row>
    <row r="56" spans="1:10" x14ac:dyDescent="0.25">
      <c r="A56" s="34"/>
      <c r="B56" s="34"/>
      <c r="C56" s="34"/>
      <c r="D56" s="34"/>
      <c r="E56" s="34"/>
      <c r="F56" s="34"/>
      <c r="G56" s="34"/>
      <c r="H56" s="34"/>
      <c r="I56" s="34"/>
      <c r="J56" s="34"/>
    </row>
    <row r="57" spans="1:10" x14ac:dyDescent="0.25">
      <c r="A57" s="34"/>
      <c r="B57" s="34"/>
      <c r="C57" s="34"/>
      <c r="D57" s="34"/>
      <c r="E57" s="34"/>
      <c r="F57" s="34"/>
      <c r="G57" s="34"/>
      <c r="H57" s="34"/>
      <c r="I57" s="34"/>
      <c r="J57" s="34"/>
    </row>
    <row r="58" spans="1:10" x14ac:dyDescent="0.25">
      <c r="A58" s="34"/>
      <c r="B58" s="34"/>
      <c r="C58" s="34"/>
      <c r="D58" s="34"/>
      <c r="E58" s="34"/>
      <c r="F58" s="34"/>
      <c r="G58" s="34"/>
      <c r="H58" s="34"/>
      <c r="I58" s="34"/>
      <c r="J58" s="34"/>
    </row>
    <row r="59" spans="1:10" x14ac:dyDescent="0.25">
      <c r="A59" s="34"/>
      <c r="B59" s="34"/>
      <c r="C59" s="34"/>
      <c r="D59" s="34"/>
      <c r="E59" s="34"/>
      <c r="F59" s="34"/>
      <c r="G59" s="34"/>
      <c r="H59" s="34"/>
      <c r="I59" s="34"/>
      <c r="J59" s="34"/>
    </row>
    <row r="60" spans="1:10" x14ac:dyDescent="0.25">
      <c r="A60" s="34"/>
      <c r="B60" s="34"/>
      <c r="C60" s="34"/>
      <c r="D60" s="34"/>
      <c r="E60" s="34"/>
      <c r="F60" s="34"/>
      <c r="G60" s="34"/>
      <c r="H60" s="34"/>
      <c r="I60" s="34"/>
      <c r="J60" s="34"/>
    </row>
  </sheetData>
  <mergeCells count="4">
    <mergeCell ref="A6:C6"/>
    <mergeCell ref="B9:C9"/>
    <mergeCell ref="A36:B36"/>
    <mergeCell ref="A37:B37"/>
  </mergeCells>
  <pageMargins left="0.7" right="0.7" top="0.75" bottom="0.75" header="0.3" footer="0.3"/>
  <pageSetup scale="95" orientation="portrait" r:id="rId1"/>
  <headerFooter alignWithMargins="0">
    <oddFooter>&amp;L&amp;"Times New Roman,Regular"LMAnot_2_1_pielik_07082019_cenr; 2.1.pielikums Ministru kabineta noteikumu projekta "Ilgstošas sociālās aprūpes un sociālās rehabilitācijas iestāžu sniegto maksas pakalpojumu cenrādis" anotācijai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53E17-2902-449A-A3D8-E0427B4BCE5F}">
  <sheetPr>
    <pageSetUpPr fitToPage="1"/>
  </sheetPr>
  <dimension ref="A1:K60"/>
  <sheetViews>
    <sheetView view="pageLayout" topLeftCell="A17" zoomScale="80" zoomScaleNormal="75" zoomScalePageLayoutView="80" workbookViewId="0">
      <selection activeCell="B16" sqref="B16"/>
    </sheetView>
  </sheetViews>
  <sheetFormatPr defaultRowHeight="15" x14ac:dyDescent="0.25"/>
  <cols>
    <col min="1" max="1" width="16.28515625" style="37" customWidth="1"/>
    <col min="2" max="2" width="55.85546875" style="37" customWidth="1"/>
    <col min="3" max="3" width="19.42578125" style="37" customWidth="1"/>
    <col min="4" max="4" width="14.140625" style="37" customWidth="1"/>
    <col min="5" max="256" width="9.140625" style="37"/>
    <col min="257" max="257" width="18.5703125" style="37" customWidth="1"/>
    <col min="258" max="258" width="43.7109375" style="37" customWidth="1"/>
    <col min="259" max="259" width="30" style="37" customWidth="1"/>
    <col min="260" max="260" width="14.140625" style="37" customWidth="1"/>
    <col min="261" max="512" width="9.140625" style="37"/>
    <col min="513" max="513" width="18.5703125" style="37" customWidth="1"/>
    <col min="514" max="514" width="43.7109375" style="37" customWidth="1"/>
    <col min="515" max="515" width="30" style="37" customWidth="1"/>
    <col min="516" max="516" width="14.140625" style="37" customWidth="1"/>
    <col min="517" max="768" width="9.140625" style="37"/>
    <col min="769" max="769" width="18.5703125" style="37" customWidth="1"/>
    <col min="770" max="770" width="43.7109375" style="37" customWidth="1"/>
    <col min="771" max="771" width="30" style="37" customWidth="1"/>
    <col min="772" max="772" width="14.140625" style="37" customWidth="1"/>
    <col min="773" max="1024" width="9.140625" style="37"/>
    <col min="1025" max="1025" width="18.5703125" style="37" customWidth="1"/>
    <col min="1026" max="1026" width="43.7109375" style="37" customWidth="1"/>
    <col min="1027" max="1027" width="30" style="37" customWidth="1"/>
    <col min="1028" max="1028" width="14.140625" style="37" customWidth="1"/>
    <col min="1029" max="1280" width="9.140625" style="37"/>
    <col min="1281" max="1281" width="18.5703125" style="37" customWidth="1"/>
    <col min="1282" max="1282" width="43.7109375" style="37" customWidth="1"/>
    <col min="1283" max="1283" width="30" style="37" customWidth="1"/>
    <col min="1284" max="1284" width="14.140625" style="37" customWidth="1"/>
    <col min="1285" max="1536" width="9.140625" style="37"/>
    <col min="1537" max="1537" width="18.5703125" style="37" customWidth="1"/>
    <col min="1538" max="1538" width="43.7109375" style="37" customWidth="1"/>
    <col min="1539" max="1539" width="30" style="37" customWidth="1"/>
    <col min="1540" max="1540" width="14.140625" style="37" customWidth="1"/>
    <col min="1541" max="1792" width="9.140625" style="37"/>
    <col min="1793" max="1793" width="18.5703125" style="37" customWidth="1"/>
    <col min="1794" max="1794" width="43.7109375" style="37" customWidth="1"/>
    <col min="1795" max="1795" width="30" style="37" customWidth="1"/>
    <col min="1796" max="1796" width="14.140625" style="37" customWidth="1"/>
    <col min="1797" max="2048" width="9.140625" style="37"/>
    <col min="2049" max="2049" width="18.5703125" style="37" customWidth="1"/>
    <col min="2050" max="2050" width="43.7109375" style="37" customWidth="1"/>
    <col min="2051" max="2051" width="30" style="37" customWidth="1"/>
    <col min="2052" max="2052" width="14.140625" style="37" customWidth="1"/>
    <col min="2053" max="2304" width="9.140625" style="37"/>
    <col min="2305" max="2305" width="18.5703125" style="37" customWidth="1"/>
    <col min="2306" max="2306" width="43.7109375" style="37" customWidth="1"/>
    <col min="2307" max="2307" width="30" style="37" customWidth="1"/>
    <col min="2308" max="2308" width="14.140625" style="37" customWidth="1"/>
    <col min="2309" max="2560" width="9.140625" style="37"/>
    <col min="2561" max="2561" width="18.5703125" style="37" customWidth="1"/>
    <col min="2562" max="2562" width="43.7109375" style="37" customWidth="1"/>
    <col min="2563" max="2563" width="30" style="37" customWidth="1"/>
    <col min="2564" max="2564" width="14.140625" style="37" customWidth="1"/>
    <col min="2565" max="2816" width="9.140625" style="37"/>
    <col min="2817" max="2817" width="18.5703125" style="37" customWidth="1"/>
    <col min="2818" max="2818" width="43.7109375" style="37" customWidth="1"/>
    <col min="2819" max="2819" width="30" style="37" customWidth="1"/>
    <col min="2820" max="2820" width="14.140625" style="37" customWidth="1"/>
    <col min="2821" max="3072" width="9.140625" style="37"/>
    <col min="3073" max="3073" width="18.5703125" style="37" customWidth="1"/>
    <col min="3074" max="3074" width="43.7109375" style="37" customWidth="1"/>
    <col min="3075" max="3075" width="30" style="37" customWidth="1"/>
    <col min="3076" max="3076" width="14.140625" style="37" customWidth="1"/>
    <col min="3077" max="3328" width="9.140625" style="37"/>
    <col min="3329" max="3329" width="18.5703125" style="37" customWidth="1"/>
    <col min="3330" max="3330" width="43.7109375" style="37" customWidth="1"/>
    <col min="3331" max="3331" width="30" style="37" customWidth="1"/>
    <col min="3332" max="3332" width="14.140625" style="37" customWidth="1"/>
    <col min="3333" max="3584" width="9.140625" style="37"/>
    <col min="3585" max="3585" width="18.5703125" style="37" customWidth="1"/>
    <col min="3586" max="3586" width="43.7109375" style="37" customWidth="1"/>
    <col min="3587" max="3587" width="30" style="37" customWidth="1"/>
    <col min="3588" max="3588" width="14.140625" style="37" customWidth="1"/>
    <col min="3589" max="3840" width="9.140625" style="37"/>
    <col min="3841" max="3841" width="18.5703125" style="37" customWidth="1"/>
    <col min="3842" max="3842" width="43.7109375" style="37" customWidth="1"/>
    <col min="3843" max="3843" width="30" style="37" customWidth="1"/>
    <col min="3844" max="3844" width="14.140625" style="37" customWidth="1"/>
    <col min="3845" max="4096" width="9.140625" style="37"/>
    <col min="4097" max="4097" width="18.5703125" style="37" customWidth="1"/>
    <col min="4098" max="4098" width="43.7109375" style="37" customWidth="1"/>
    <col min="4099" max="4099" width="30" style="37" customWidth="1"/>
    <col min="4100" max="4100" width="14.140625" style="37" customWidth="1"/>
    <col min="4101" max="4352" width="9.140625" style="37"/>
    <col min="4353" max="4353" width="18.5703125" style="37" customWidth="1"/>
    <col min="4354" max="4354" width="43.7109375" style="37" customWidth="1"/>
    <col min="4355" max="4355" width="30" style="37" customWidth="1"/>
    <col min="4356" max="4356" width="14.140625" style="37" customWidth="1"/>
    <col min="4357" max="4608" width="9.140625" style="37"/>
    <col min="4609" max="4609" width="18.5703125" style="37" customWidth="1"/>
    <col min="4610" max="4610" width="43.7109375" style="37" customWidth="1"/>
    <col min="4611" max="4611" width="30" style="37" customWidth="1"/>
    <col min="4612" max="4612" width="14.140625" style="37" customWidth="1"/>
    <col min="4613" max="4864" width="9.140625" style="37"/>
    <col min="4865" max="4865" width="18.5703125" style="37" customWidth="1"/>
    <col min="4866" max="4866" width="43.7109375" style="37" customWidth="1"/>
    <col min="4867" max="4867" width="30" style="37" customWidth="1"/>
    <col min="4868" max="4868" width="14.140625" style="37" customWidth="1"/>
    <col min="4869" max="5120" width="9.140625" style="37"/>
    <col min="5121" max="5121" width="18.5703125" style="37" customWidth="1"/>
    <col min="5122" max="5122" width="43.7109375" style="37" customWidth="1"/>
    <col min="5123" max="5123" width="30" style="37" customWidth="1"/>
    <col min="5124" max="5124" width="14.140625" style="37" customWidth="1"/>
    <col min="5125" max="5376" width="9.140625" style="37"/>
    <col min="5377" max="5377" width="18.5703125" style="37" customWidth="1"/>
    <col min="5378" max="5378" width="43.7109375" style="37" customWidth="1"/>
    <col min="5379" max="5379" width="30" style="37" customWidth="1"/>
    <col min="5380" max="5380" width="14.140625" style="37" customWidth="1"/>
    <col min="5381" max="5632" width="9.140625" style="37"/>
    <col min="5633" max="5633" width="18.5703125" style="37" customWidth="1"/>
    <col min="5634" max="5634" width="43.7109375" style="37" customWidth="1"/>
    <col min="5635" max="5635" width="30" style="37" customWidth="1"/>
    <col min="5636" max="5636" width="14.140625" style="37" customWidth="1"/>
    <col min="5637" max="5888" width="9.140625" style="37"/>
    <col min="5889" max="5889" width="18.5703125" style="37" customWidth="1"/>
    <col min="5890" max="5890" width="43.7109375" style="37" customWidth="1"/>
    <col min="5891" max="5891" width="30" style="37" customWidth="1"/>
    <col min="5892" max="5892" width="14.140625" style="37" customWidth="1"/>
    <col min="5893" max="6144" width="9.140625" style="37"/>
    <col min="6145" max="6145" width="18.5703125" style="37" customWidth="1"/>
    <col min="6146" max="6146" width="43.7109375" style="37" customWidth="1"/>
    <col min="6147" max="6147" width="30" style="37" customWidth="1"/>
    <col min="6148" max="6148" width="14.140625" style="37" customWidth="1"/>
    <col min="6149" max="6400" width="9.140625" style="37"/>
    <col min="6401" max="6401" width="18.5703125" style="37" customWidth="1"/>
    <col min="6402" max="6402" width="43.7109375" style="37" customWidth="1"/>
    <col min="6403" max="6403" width="30" style="37" customWidth="1"/>
    <col min="6404" max="6404" width="14.140625" style="37" customWidth="1"/>
    <col min="6405" max="6656" width="9.140625" style="37"/>
    <col min="6657" max="6657" width="18.5703125" style="37" customWidth="1"/>
    <col min="6658" max="6658" width="43.7109375" style="37" customWidth="1"/>
    <col min="6659" max="6659" width="30" style="37" customWidth="1"/>
    <col min="6660" max="6660" width="14.140625" style="37" customWidth="1"/>
    <col min="6661" max="6912" width="9.140625" style="37"/>
    <col min="6913" max="6913" width="18.5703125" style="37" customWidth="1"/>
    <col min="6914" max="6914" width="43.7109375" style="37" customWidth="1"/>
    <col min="6915" max="6915" width="30" style="37" customWidth="1"/>
    <col min="6916" max="6916" width="14.140625" style="37" customWidth="1"/>
    <col min="6917" max="7168" width="9.140625" style="37"/>
    <col min="7169" max="7169" width="18.5703125" style="37" customWidth="1"/>
    <col min="7170" max="7170" width="43.7109375" style="37" customWidth="1"/>
    <col min="7171" max="7171" width="30" style="37" customWidth="1"/>
    <col min="7172" max="7172" width="14.140625" style="37" customWidth="1"/>
    <col min="7173" max="7424" width="9.140625" style="37"/>
    <col min="7425" max="7425" width="18.5703125" style="37" customWidth="1"/>
    <col min="7426" max="7426" width="43.7109375" style="37" customWidth="1"/>
    <col min="7427" max="7427" width="30" style="37" customWidth="1"/>
    <col min="7428" max="7428" width="14.140625" style="37" customWidth="1"/>
    <col min="7429" max="7680" width="9.140625" style="37"/>
    <col min="7681" max="7681" width="18.5703125" style="37" customWidth="1"/>
    <col min="7682" max="7682" width="43.7109375" style="37" customWidth="1"/>
    <col min="7683" max="7683" width="30" style="37" customWidth="1"/>
    <col min="7684" max="7684" width="14.140625" style="37" customWidth="1"/>
    <col min="7685" max="7936" width="9.140625" style="37"/>
    <col min="7937" max="7937" width="18.5703125" style="37" customWidth="1"/>
    <col min="7938" max="7938" width="43.7109375" style="37" customWidth="1"/>
    <col min="7939" max="7939" width="30" style="37" customWidth="1"/>
    <col min="7940" max="7940" width="14.140625" style="37" customWidth="1"/>
    <col min="7941" max="8192" width="9.140625" style="37"/>
    <col min="8193" max="8193" width="18.5703125" style="37" customWidth="1"/>
    <col min="8194" max="8194" width="43.7109375" style="37" customWidth="1"/>
    <col min="8195" max="8195" width="30" style="37" customWidth="1"/>
    <col min="8196" max="8196" width="14.140625" style="37" customWidth="1"/>
    <col min="8197" max="8448" width="9.140625" style="37"/>
    <col min="8449" max="8449" width="18.5703125" style="37" customWidth="1"/>
    <col min="8450" max="8450" width="43.7109375" style="37" customWidth="1"/>
    <col min="8451" max="8451" width="30" style="37" customWidth="1"/>
    <col min="8452" max="8452" width="14.140625" style="37" customWidth="1"/>
    <col min="8453" max="8704" width="9.140625" style="37"/>
    <col min="8705" max="8705" width="18.5703125" style="37" customWidth="1"/>
    <col min="8706" max="8706" width="43.7109375" style="37" customWidth="1"/>
    <col min="8707" max="8707" width="30" style="37" customWidth="1"/>
    <col min="8708" max="8708" width="14.140625" style="37" customWidth="1"/>
    <col min="8709" max="8960" width="9.140625" style="37"/>
    <col min="8961" max="8961" width="18.5703125" style="37" customWidth="1"/>
    <col min="8962" max="8962" width="43.7109375" style="37" customWidth="1"/>
    <col min="8963" max="8963" width="30" style="37" customWidth="1"/>
    <col min="8964" max="8964" width="14.140625" style="37" customWidth="1"/>
    <col min="8965" max="9216" width="9.140625" style="37"/>
    <col min="9217" max="9217" width="18.5703125" style="37" customWidth="1"/>
    <col min="9218" max="9218" width="43.7109375" style="37" customWidth="1"/>
    <col min="9219" max="9219" width="30" style="37" customWidth="1"/>
    <col min="9220" max="9220" width="14.140625" style="37" customWidth="1"/>
    <col min="9221" max="9472" width="9.140625" style="37"/>
    <col min="9473" max="9473" width="18.5703125" style="37" customWidth="1"/>
    <col min="9474" max="9474" width="43.7109375" style="37" customWidth="1"/>
    <col min="9475" max="9475" width="30" style="37" customWidth="1"/>
    <col min="9476" max="9476" width="14.140625" style="37" customWidth="1"/>
    <col min="9477" max="9728" width="9.140625" style="37"/>
    <col min="9729" max="9729" width="18.5703125" style="37" customWidth="1"/>
    <col min="9730" max="9730" width="43.7109375" style="37" customWidth="1"/>
    <col min="9731" max="9731" width="30" style="37" customWidth="1"/>
    <col min="9732" max="9732" width="14.140625" style="37" customWidth="1"/>
    <col min="9733" max="9984" width="9.140625" style="37"/>
    <col min="9985" max="9985" width="18.5703125" style="37" customWidth="1"/>
    <col min="9986" max="9986" width="43.7109375" style="37" customWidth="1"/>
    <col min="9987" max="9987" width="30" style="37" customWidth="1"/>
    <col min="9988" max="9988" width="14.140625" style="37" customWidth="1"/>
    <col min="9989" max="10240" width="9.140625" style="37"/>
    <col min="10241" max="10241" width="18.5703125" style="37" customWidth="1"/>
    <col min="10242" max="10242" width="43.7109375" style="37" customWidth="1"/>
    <col min="10243" max="10243" width="30" style="37" customWidth="1"/>
    <col min="10244" max="10244" width="14.140625" style="37" customWidth="1"/>
    <col min="10245" max="10496" width="9.140625" style="37"/>
    <col min="10497" max="10497" width="18.5703125" style="37" customWidth="1"/>
    <col min="10498" max="10498" width="43.7109375" style="37" customWidth="1"/>
    <col min="10499" max="10499" width="30" style="37" customWidth="1"/>
    <col min="10500" max="10500" width="14.140625" style="37" customWidth="1"/>
    <col min="10501" max="10752" width="9.140625" style="37"/>
    <col min="10753" max="10753" width="18.5703125" style="37" customWidth="1"/>
    <col min="10754" max="10754" width="43.7109375" style="37" customWidth="1"/>
    <col min="10755" max="10755" width="30" style="37" customWidth="1"/>
    <col min="10756" max="10756" width="14.140625" style="37" customWidth="1"/>
    <col min="10757" max="11008" width="9.140625" style="37"/>
    <col min="11009" max="11009" width="18.5703125" style="37" customWidth="1"/>
    <col min="11010" max="11010" width="43.7109375" style="37" customWidth="1"/>
    <col min="11011" max="11011" width="30" style="37" customWidth="1"/>
    <col min="11012" max="11012" width="14.140625" style="37" customWidth="1"/>
    <col min="11013" max="11264" width="9.140625" style="37"/>
    <col min="11265" max="11265" width="18.5703125" style="37" customWidth="1"/>
    <col min="11266" max="11266" width="43.7109375" style="37" customWidth="1"/>
    <col min="11267" max="11267" width="30" style="37" customWidth="1"/>
    <col min="11268" max="11268" width="14.140625" style="37" customWidth="1"/>
    <col min="11269" max="11520" width="9.140625" style="37"/>
    <col min="11521" max="11521" width="18.5703125" style="37" customWidth="1"/>
    <col min="11522" max="11522" width="43.7109375" style="37" customWidth="1"/>
    <col min="11523" max="11523" width="30" style="37" customWidth="1"/>
    <col min="11524" max="11524" width="14.140625" style="37" customWidth="1"/>
    <col min="11525" max="11776" width="9.140625" style="37"/>
    <col min="11777" max="11777" width="18.5703125" style="37" customWidth="1"/>
    <col min="11778" max="11778" width="43.7109375" style="37" customWidth="1"/>
    <col min="11779" max="11779" width="30" style="37" customWidth="1"/>
    <col min="11780" max="11780" width="14.140625" style="37" customWidth="1"/>
    <col min="11781" max="12032" width="9.140625" style="37"/>
    <col min="12033" max="12033" width="18.5703125" style="37" customWidth="1"/>
    <col min="12034" max="12034" width="43.7109375" style="37" customWidth="1"/>
    <col min="12035" max="12035" width="30" style="37" customWidth="1"/>
    <col min="12036" max="12036" width="14.140625" style="37" customWidth="1"/>
    <col min="12037" max="12288" width="9.140625" style="37"/>
    <col min="12289" max="12289" width="18.5703125" style="37" customWidth="1"/>
    <col min="12290" max="12290" width="43.7109375" style="37" customWidth="1"/>
    <col min="12291" max="12291" width="30" style="37" customWidth="1"/>
    <col min="12292" max="12292" width="14.140625" style="37" customWidth="1"/>
    <col min="12293" max="12544" width="9.140625" style="37"/>
    <col min="12545" max="12545" width="18.5703125" style="37" customWidth="1"/>
    <col min="12546" max="12546" width="43.7109375" style="37" customWidth="1"/>
    <col min="12547" max="12547" width="30" style="37" customWidth="1"/>
    <col min="12548" max="12548" width="14.140625" style="37" customWidth="1"/>
    <col min="12549" max="12800" width="9.140625" style="37"/>
    <col min="12801" max="12801" width="18.5703125" style="37" customWidth="1"/>
    <col min="12802" max="12802" width="43.7109375" style="37" customWidth="1"/>
    <col min="12803" max="12803" width="30" style="37" customWidth="1"/>
    <col min="12804" max="12804" width="14.140625" style="37" customWidth="1"/>
    <col min="12805" max="13056" width="9.140625" style="37"/>
    <col min="13057" max="13057" width="18.5703125" style="37" customWidth="1"/>
    <col min="13058" max="13058" width="43.7109375" style="37" customWidth="1"/>
    <col min="13059" max="13059" width="30" style="37" customWidth="1"/>
    <col min="13060" max="13060" width="14.140625" style="37" customWidth="1"/>
    <col min="13061" max="13312" width="9.140625" style="37"/>
    <col min="13313" max="13313" width="18.5703125" style="37" customWidth="1"/>
    <col min="13314" max="13314" width="43.7109375" style="37" customWidth="1"/>
    <col min="13315" max="13315" width="30" style="37" customWidth="1"/>
    <col min="13316" max="13316" width="14.140625" style="37" customWidth="1"/>
    <col min="13317" max="13568" width="9.140625" style="37"/>
    <col min="13569" max="13569" width="18.5703125" style="37" customWidth="1"/>
    <col min="13570" max="13570" width="43.7109375" style="37" customWidth="1"/>
    <col min="13571" max="13571" width="30" style="37" customWidth="1"/>
    <col min="13572" max="13572" width="14.140625" style="37" customWidth="1"/>
    <col min="13573" max="13824" width="9.140625" style="37"/>
    <col min="13825" max="13825" width="18.5703125" style="37" customWidth="1"/>
    <col min="13826" max="13826" width="43.7109375" style="37" customWidth="1"/>
    <col min="13827" max="13827" width="30" style="37" customWidth="1"/>
    <col min="13828" max="13828" width="14.140625" style="37" customWidth="1"/>
    <col min="13829" max="14080" width="9.140625" style="37"/>
    <col min="14081" max="14081" width="18.5703125" style="37" customWidth="1"/>
    <col min="14082" max="14082" width="43.7109375" style="37" customWidth="1"/>
    <col min="14083" max="14083" width="30" style="37" customWidth="1"/>
    <col min="14084" max="14084" width="14.140625" style="37" customWidth="1"/>
    <col min="14085" max="14336" width="9.140625" style="37"/>
    <col min="14337" max="14337" width="18.5703125" style="37" customWidth="1"/>
    <col min="14338" max="14338" width="43.7109375" style="37" customWidth="1"/>
    <col min="14339" max="14339" width="30" style="37" customWidth="1"/>
    <col min="14340" max="14340" width="14.140625" style="37" customWidth="1"/>
    <col min="14341" max="14592" width="9.140625" style="37"/>
    <col min="14593" max="14593" width="18.5703125" style="37" customWidth="1"/>
    <col min="14594" max="14594" width="43.7109375" style="37" customWidth="1"/>
    <col min="14595" max="14595" width="30" style="37" customWidth="1"/>
    <col min="14596" max="14596" width="14.140625" style="37" customWidth="1"/>
    <col min="14597" max="14848" width="9.140625" style="37"/>
    <col min="14849" max="14849" width="18.5703125" style="37" customWidth="1"/>
    <col min="14850" max="14850" width="43.7109375" style="37" customWidth="1"/>
    <col min="14851" max="14851" width="30" style="37" customWidth="1"/>
    <col min="14852" max="14852" width="14.140625" style="37" customWidth="1"/>
    <col min="14853" max="15104" width="9.140625" style="37"/>
    <col min="15105" max="15105" width="18.5703125" style="37" customWidth="1"/>
    <col min="15106" max="15106" width="43.7109375" style="37" customWidth="1"/>
    <col min="15107" max="15107" width="30" style="37" customWidth="1"/>
    <col min="15108" max="15108" width="14.140625" style="37" customWidth="1"/>
    <col min="15109" max="15360" width="9.140625" style="37"/>
    <col min="15361" max="15361" width="18.5703125" style="37" customWidth="1"/>
    <col min="15362" max="15362" width="43.7109375" style="37" customWidth="1"/>
    <col min="15363" max="15363" width="30" style="37" customWidth="1"/>
    <col min="15364" max="15364" width="14.140625" style="37" customWidth="1"/>
    <col min="15365" max="15616" width="9.140625" style="37"/>
    <col min="15617" max="15617" width="18.5703125" style="37" customWidth="1"/>
    <col min="15618" max="15618" width="43.7109375" style="37" customWidth="1"/>
    <col min="15619" max="15619" width="30" style="37" customWidth="1"/>
    <col min="15620" max="15620" width="14.140625" style="37" customWidth="1"/>
    <col min="15621" max="15872" width="9.140625" style="37"/>
    <col min="15873" max="15873" width="18.5703125" style="37" customWidth="1"/>
    <col min="15874" max="15874" width="43.7109375" style="37" customWidth="1"/>
    <col min="15875" max="15875" width="30" style="37" customWidth="1"/>
    <col min="15876" max="15876" width="14.140625" style="37" customWidth="1"/>
    <col min="15877" max="16128" width="9.140625" style="37"/>
    <col min="16129" max="16129" width="18.5703125" style="37" customWidth="1"/>
    <col min="16130" max="16130" width="43.7109375" style="37" customWidth="1"/>
    <col min="16131" max="16131" width="30" style="37" customWidth="1"/>
    <col min="16132" max="16132" width="14.140625" style="37" customWidth="1"/>
    <col min="16133" max="16384" width="9.140625" style="37"/>
  </cols>
  <sheetData>
    <row r="1" spans="1:11" ht="14.25" customHeight="1" x14ac:dyDescent="0.25">
      <c r="C1" s="5" t="s">
        <v>1</v>
      </c>
    </row>
    <row r="2" spans="1:11" ht="15.75" x14ac:dyDescent="0.25">
      <c r="C2" s="13" t="s">
        <v>2</v>
      </c>
    </row>
    <row r="3" spans="1:11" ht="15.75" customHeight="1" x14ac:dyDescent="0.25">
      <c r="C3" s="7" t="s">
        <v>3</v>
      </c>
    </row>
    <row r="4" spans="1:11" ht="15.75" customHeight="1" x14ac:dyDescent="0.25">
      <c r="C4" s="48"/>
    </row>
    <row r="5" spans="1:11" ht="15.75" customHeight="1" x14ac:dyDescent="0.25">
      <c r="C5" s="40" t="s">
        <v>51</v>
      </c>
    </row>
    <row r="6" spans="1:11" ht="17.25" customHeight="1" x14ac:dyDescent="0.25">
      <c r="A6" s="134" t="s">
        <v>5</v>
      </c>
      <c r="B6" s="134"/>
      <c r="C6" s="134"/>
      <c r="D6" s="34"/>
      <c r="E6" s="34"/>
      <c r="F6" s="34"/>
      <c r="G6" s="34"/>
      <c r="H6" s="34"/>
      <c r="I6" s="34"/>
      <c r="J6" s="34"/>
    </row>
    <row r="7" spans="1:11" ht="19.5" customHeight="1" x14ac:dyDescent="0.25">
      <c r="A7" s="11"/>
      <c r="B7" s="11"/>
      <c r="C7" s="11"/>
      <c r="D7" s="34"/>
      <c r="E7" s="34"/>
      <c r="F7" s="34"/>
      <c r="G7" s="34"/>
      <c r="H7" s="34"/>
      <c r="I7" s="34"/>
      <c r="J7" s="34"/>
    </row>
    <row r="8" spans="1:11" ht="13.5" customHeight="1" x14ac:dyDescent="0.25">
      <c r="A8" s="101" t="s">
        <v>6</v>
      </c>
      <c r="B8" s="36" t="s">
        <v>7</v>
      </c>
      <c r="D8" s="34"/>
      <c r="E8" s="34"/>
      <c r="F8" s="34"/>
      <c r="G8" s="34"/>
      <c r="H8" s="34"/>
      <c r="I8" s="34"/>
      <c r="J8" s="34"/>
    </row>
    <row r="9" spans="1:11" ht="29.25" customHeight="1" x14ac:dyDescent="0.25">
      <c r="A9" s="101" t="s">
        <v>8</v>
      </c>
      <c r="B9" s="131" t="s">
        <v>85</v>
      </c>
      <c r="C9" s="131"/>
      <c r="D9" s="34"/>
      <c r="E9" s="34"/>
      <c r="F9" s="34"/>
      <c r="G9" s="34"/>
      <c r="H9" s="34"/>
      <c r="I9" s="34"/>
      <c r="J9" s="34"/>
    </row>
    <row r="10" spans="1:11" ht="15" customHeight="1" x14ac:dyDescent="0.25">
      <c r="A10" s="101" t="s">
        <v>10</v>
      </c>
      <c r="B10" s="36" t="s">
        <v>11</v>
      </c>
      <c r="D10"/>
      <c r="E10"/>
      <c r="F10"/>
      <c r="G10"/>
      <c r="H10"/>
      <c r="I10"/>
      <c r="J10"/>
    </row>
    <row r="11" spans="1:11" ht="15.75" customHeight="1" x14ac:dyDescent="0.25">
      <c r="A11" s="11"/>
      <c r="D11"/>
      <c r="E11"/>
      <c r="F11"/>
      <c r="G11"/>
      <c r="H11"/>
      <c r="I11"/>
      <c r="J11"/>
      <c r="K11" s="2"/>
    </row>
    <row r="12" spans="1:11" ht="75" x14ac:dyDescent="0.25">
      <c r="A12" s="102" t="s">
        <v>12</v>
      </c>
      <c r="B12" s="102" t="s">
        <v>13</v>
      </c>
      <c r="C12" s="102" t="s">
        <v>14</v>
      </c>
      <c r="D12"/>
      <c r="E12"/>
      <c r="F12"/>
      <c r="G12"/>
      <c r="H12"/>
      <c r="I12"/>
      <c r="J12"/>
      <c r="K12" s="2"/>
    </row>
    <row r="13" spans="1:11" ht="12.6" customHeight="1" x14ac:dyDescent="0.25">
      <c r="A13" s="79">
        <v>1</v>
      </c>
      <c r="B13" s="79">
        <v>2</v>
      </c>
      <c r="C13" s="79">
        <v>3</v>
      </c>
      <c r="D13"/>
      <c r="E13"/>
      <c r="F13"/>
      <c r="G13"/>
      <c r="H13"/>
      <c r="I13"/>
      <c r="J13"/>
      <c r="K13" s="2"/>
    </row>
    <row r="14" spans="1:11" ht="14.45" customHeight="1" x14ac:dyDescent="0.25">
      <c r="A14" s="65"/>
      <c r="B14" s="79" t="s">
        <v>15</v>
      </c>
      <c r="C14" s="79" t="s">
        <v>16</v>
      </c>
      <c r="D14"/>
      <c r="E14"/>
      <c r="F14"/>
      <c r="G14"/>
      <c r="H14"/>
      <c r="I14"/>
      <c r="J14"/>
      <c r="K14" s="2"/>
    </row>
    <row r="15" spans="1:11" ht="16.5" customHeight="1" x14ac:dyDescent="0.25">
      <c r="A15" s="79">
        <v>1100</v>
      </c>
      <c r="B15" s="65" t="s">
        <v>17</v>
      </c>
      <c r="C15" s="21">
        <v>81.64</v>
      </c>
      <c r="D15" s="113"/>
      <c r="E15"/>
      <c r="F15"/>
      <c r="G15"/>
      <c r="H15"/>
      <c r="I15"/>
      <c r="J15"/>
      <c r="K15" s="2"/>
    </row>
    <row r="16" spans="1:11" ht="31.5" x14ac:dyDescent="0.25">
      <c r="A16" s="79">
        <v>1200</v>
      </c>
      <c r="B16" s="66" t="s">
        <v>18</v>
      </c>
      <c r="C16" s="21">
        <v>19.670000000000002</v>
      </c>
      <c r="D16" s="113"/>
      <c r="E16"/>
      <c r="F16"/>
      <c r="G16"/>
      <c r="H16"/>
      <c r="I16"/>
      <c r="J16"/>
      <c r="K16" s="2"/>
    </row>
    <row r="17" spans="1:11" ht="15" customHeight="1" x14ac:dyDescent="0.25">
      <c r="A17" s="79"/>
      <c r="B17" s="24" t="s">
        <v>23</v>
      </c>
      <c r="C17" s="23">
        <f>SUM(C15:C16)</f>
        <v>101.31</v>
      </c>
      <c r="D17" s="113"/>
      <c r="E17"/>
      <c r="F17"/>
      <c r="G17"/>
      <c r="H17"/>
      <c r="I17"/>
      <c r="J17"/>
      <c r="K17" s="2"/>
    </row>
    <row r="18" spans="1:11" ht="13.9" customHeight="1" x14ac:dyDescent="0.25">
      <c r="A18" s="79"/>
      <c r="B18" s="24" t="s">
        <v>24</v>
      </c>
      <c r="C18" s="24" t="s">
        <v>16</v>
      </c>
      <c r="D18" s="113"/>
      <c r="E18"/>
      <c r="F18"/>
      <c r="G18"/>
      <c r="H18"/>
      <c r="I18"/>
      <c r="J18"/>
      <c r="K18" s="2"/>
    </row>
    <row r="19" spans="1:11" ht="15.75" customHeight="1" x14ac:dyDescent="0.25">
      <c r="A19" s="79">
        <v>1100</v>
      </c>
      <c r="B19" s="65" t="s">
        <v>17</v>
      </c>
      <c r="C19" s="21">
        <v>5.72</v>
      </c>
      <c r="D19" s="113"/>
      <c r="E19"/>
      <c r="F19"/>
      <c r="G19"/>
      <c r="H19"/>
      <c r="I19"/>
      <c r="J19"/>
      <c r="K19" s="2"/>
    </row>
    <row r="20" spans="1:11" ht="31.5" x14ac:dyDescent="0.25">
      <c r="A20" s="79">
        <v>1200</v>
      </c>
      <c r="B20" s="66" t="s">
        <v>18</v>
      </c>
      <c r="C20" s="21">
        <v>1.38</v>
      </c>
      <c r="D20"/>
      <c r="E20"/>
      <c r="F20"/>
      <c r="G20"/>
      <c r="H20"/>
      <c r="I20"/>
      <c r="J20"/>
      <c r="K20" s="2"/>
    </row>
    <row r="21" spans="1:11" ht="14.25" customHeight="1" x14ac:dyDescent="0.25">
      <c r="A21" s="79">
        <v>2210</v>
      </c>
      <c r="B21" s="65" t="s">
        <v>25</v>
      </c>
      <c r="C21" s="21">
        <v>0.42</v>
      </c>
      <c r="D21"/>
      <c r="E21"/>
      <c r="F21"/>
      <c r="G21"/>
      <c r="H21"/>
      <c r="I21"/>
      <c r="J21"/>
      <c r="K21" s="2"/>
    </row>
    <row r="22" spans="1:11" ht="19.5" customHeight="1" x14ac:dyDescent="0.25">
      <c r="A22" s="79">
        <v>2220</v>
      </c>
      <c r="B22" s="65" t="s">
        <v>56</v>
      </c>
      <c r="C22" s="21">
        <v>17.8</v>
      </c>
      <c r="D22"/>
      <c r="E22"/>
      <c r="F22"/>
      <c r="G22"/>
      <c r="H22"/>
      <c r="I22"/>
      <c r="J22"/>
      <c r="K22" s="2"/>
    </row>
    <row r="23" spans="1:11" ht="15" customHeight="1" x14ac:dyDescent="0.25">
      <c r="A23" s="79">
        <v>2240</v>
      </c>
      <c r="B23" s="65" t="s">
        <v>72</v>
      </c>
      <c r="C23" s="21">
        <v>12.45</v>
      </c>
      <c r="D23"/>
      <c r="E23"/>
      <c r="F23"/>
      <c r="G23"/>
      <c r="H23"/>
      <c r="I23"/>
      <c r="J23"/>
      <c r="K23" s="2"/>
    </row>
    <row r="24" spans="1:11" ht="29.25" customHeight="1" x14ac:dyDescent="0.25">
      <c r="A24" s="79">
        <v>2243</v>
      </c>
      <c r="B24" s="83" t="s">
        <v>58</v>
      </c>
      <c r="C24" s="21">
        <v>5.21</v>
      </c>
      <c r="D24"/>
      <c r="E24"/>
      <c r="F24"/>
      <c r="G24"/>
      <c r="H24"/>
      <c r="I24"/>
      <c r="J24"/>
      <c r="K24" s="2"/>
    </row>
    <row r="25" spans="1:11" ht="15.75" x14ac:dyDescent="0.25">
      <c r="A25" s="79">
        <v>2244</v>
      </c>
      <c r="B25" s="65" t="s">
        <v>59</v>
      </c>
      <c r="C25" s="21">
        <v>1.98</v>
      </c>
      <c r="D25"/>
      <c r="E25"/>
      <c r="F25"/>
      <c r="G25"/>
      <c r="H25"/>
      <c r="I25"/>
      <c r="J25"/>
      <c r="K25" s="2"/>
    </row>
    <row r="26" spans="1:11" ht="15.75" x14ac:dyDescent="0.25">
      <c r="A26" s="79">
        <v>2249</v>
      </c>
      <c r="B26" s="66" t="s">
        <v>60</v>
      </c>
      <c r="C26" s="21">
        <v>0.75</v>
      </c>
      <c r="D26"/>
      <c r="E26"/>
      <c r="F26"/>
      <c r="G26"/>
      <c r="H26"/>
      <c r="I26"/>
      <c r="J26"/>
      <c r="K26" s="2"/>
    </row>
    <row r="27" spans="1:11" ht="15.75" x14ac:dyDescent="0.25">
      <c r="A27" s="79">
        <v>2311</v>
      </c>
      <c r="B27" s="65" t="s">
        <v>27</v>
      </c>
      <c r="C27" s="21">
        <v>1.35</v>
      </c>
      <c r="D27"/>
      <c r="E27"/>
      <c r="F27"/>
      <c r="G27"/>
      <c r="H27"/>
      <c r="I27"/>
      <c r="J27"/>
      <c r="K27" s="2"/>
    </row>
    <row r="28" spans="1:11" ht="15.75" x14ac:dyDescent="0.25">
      <c r="A28" s="79">
        <v>2322</v>
      </c>
      <c r="B28" s="65" t="s">
        <v>29</v>
      </c>
      <c r="C28" s="21">
        <v>3.78</v>
      </c>
      <c r="D28"/>
      <c r="E28"/>
      <c r="F28"/>
      <c r="G28"/>
      <c r="H28"/>
      <c r="I28"/>
      <c r="J28"/>
      <c r="K28" s="2"/>
    </row>
    <row r="29" spans="1:11" ht="15.75" x14ac:dyDescent="0.25">
      <c r="A29" s="79">
        <v>2341</v>
      </c>
      <c r="B29" s="65" t="s">
        <v>73</v>
      </c>
      <c r="C29" s="21">
        <f>3.97-0.02</f>
        <v>3.95</v>
      </c>
      <c r="D29"/>
      <c r="E29"/>
      <c r="F29"/>
      <c r="G29"/>
      <c r="H29"/>
      <c r="I29"/>
      <c r="J29"/>
      <c r="K29" s="2"/>
    </row>
    <row r="30" spans="1:11" ht="15.75" x14ac:dyDescent="0.25">
      <c r="A30" s="79">
        <v>2350</v>
      </c>
      <c r="B30" s="65" t="s">
        <v>31</v>
      </c>
      <c r="C30" s="21">
        <v>3.22</v>
      </c>
      <c r="D30"/>
      <c r="E30"/>
      <c r="F30"/>
      <c r="G30"/>
      <c r="H30"/>
      <c r="I30"/>
      <c r="J30"/>
      <c r="K30" s="2"/>
    </row>
    <row r="31" spans="1:11" ht="12.75" customHeight="1" x14ac:dyDescent="0.25">
      <c r="A31" s="79">
        <v>2312</v>
      </c>
      <c r="B31" s="65" t="s">
        <v>74</v>
      </c>
      <c r="C31" s="21">
        <v>0.55000000000000004</v>
      </c>
      <c r="D31"/>
      <c r="E31"/>
      <c r="F31"/>
      <c r="G31"/>
      <c r="H31"/>
      <c r="I31"/>
      <c r="J31"/>
      <c r="K31" s="2"/>
    </row>
    <row r="32" spans="1:11" ht="15.75" x14ac:dyDescent="0.25">
      <c r="A32" s="79">
        <v>5200</v>
      </c>
      <c r="B32" s="65" t="s">
        <v>32</v>
      </c>
      <c r="C32" s="21">
        <v>1.83</v>
      </c>
      <c r="D32"/>
      <c r="E32"/>
      <c r="F32"/>
      <c r="G32"/>
      <c r="H32"/>
      <c r="I32"/>
      <c r="J32"/>
      <c r="K32" s="2"/>
    </row>
    <row r="33" spans="1:11" ht="15.75" x14ac:dyDescent="0.25">
      <c r="A33" s="79"/>
      <c r="B33" s="24" t="s">
        <v>33</v>
      </c>
      <c r="C33" s="23">
        <f>SUM(C19:C32)</f>
        <v>60.389999999999993</v>
      </c>
      <c r="D33"/>
      <c r="E33"/>
      <c r="F33"/>
      <c r="G33"/>
      <c r="H33"/>
      <c r="I33"/>
      <c r="J33"/>
      <c r="K33" s="2"/>
    </row>
    <row r="34" spans="1:11" ht="17.25" customHeight="1" x14ac:dyDescent="0.25">
      <c r="A34" s="65"/>
      <c r="B34" s="24" t="s">
        <v>34</v>
      </c>
      <c r="C34" s="23">
        <f>C33+C17</f>
        <v>161.69999999999999</v>
      </c>
      <c r="D34"/>
      <c r="E34"/>
      <c r="F34"/>
      <c r="G34"/>
      <c r="H34"/>
      <c r="I34"/>
      <c r="J34"/>
      <c r="K34" s="2"/>
    </row>
    <row r="35" spans="1:11" ht="20.25" customHeight="1" x14ac:dyDescent="0.25">
      <c r="A35" s="62"/>
      <c r="B35" s="62"/>
      <c r="C35" s="62"/>
      <c r="D35"/>
      <c r="E35"/>
      <c r="F35"/>
      <c r="G35"/>
      <c r="H35"/>
      <c r="I35"/>
      <c r="J35"/>
      <c r="K35" s="2"/>
    </row>
    <row r="36" spans="1:11" ht="15.75" customHeight="1" x14ac:dyDescent="0.25">
      <c r="A36" s="132" t="s">
        <v>35</v>
      </c>
      <c r="B36" s="132"/>
      <c r="C36" s="79">
        <v>10</v>
      </c>
      <c r="D36"/>
      <c r="E36"/>
      <c r="F36"/>
      <c r="G36"/>
      <c r="H36"/>
      <c r="I36"/>
      <c r="J36"/>
      <c r="K36" s="2"/>
    </row>
    <row r="37" spans="1:11" ht="29.25" customHeight="1" x14ac:dyDescent="0.25">
      <c r="A37" s="132" t="s">
        <v>36</v>
      </c>
      <c r="B37" s="132"/>
      <c r="C37" s="76">
        <f>C34/C36</f>
        <v>16.169999999999998</v>
      </c>
      <c r="D37"/>
      <c r="E37"/>
      <c r="F37"/>
      <c r="G37"/>
      <c r="H37"/>
      <c r="I37"/>
      <c r="J37"/>
      <c r="K37" s="2"/>
    </row>
    <row r="38" spans="1:11" x14ac:dyDescent="0.25">
      <c r="A38" s="34"/>
      <c r="B38" s="34"/>
      <c r="C38" s="34"/>
      <c r="D38"/>
      <c r="E38"/>
      <c r="F38"/>
      <c r="G38"/>
      <c r="H38"/>
      <c r="I38"/>
      <c r="J38"/>
      <c r="K38" s="2"/>
    </row>
    <row r="39" spans="1:11" x14ac:dyDescent="0.25">
      <c r="A39" s="34"/>
      <c r="B39" s="34"/>
      <c r="C39" s="34"/>
      <c r="D39"/>
      <c r="E39"/>
      <c r="F39"/>
      <c r="G39"/>
      <c r="H39"/>
      <c r="I39"/>
      <c r="J39"/>
      <c r="K39" s="2"/>
    </row>
    <row r="40" spans="1:11" x14ac:dyDescent="0.25">
      <c r="A40" s="34"/>
      <c r="B40" s="34"/>
      <c r="C40" s="34"/>
      <c r="D40"/>
      <c r="E40"/>
      <c r="F40"/>
      <c r="G40"/>
      <c r="H40"/>
      <c r="I40"/>
      <c r="J40"/>
      <c r="K40" s="2"/>
    </row>
    <row r="41" spans="1:11" x14ac:dyDescent="0.25">
      <c r="A41" s="34"/>
      <c r="B41" s="34"/>
      <c r="C41" s="34"/>
      <c r="D41" s="34"/>
      <c r="E41" s="34"/>
      <c r="F41" s="34"/>
      <c r="G41" s="34"/>
      <c r="H41" s="34"/>
      <c r="I41" s="34"/>
      <c r="J41" s="34"/>
    </row>
    <row r="42" spans="1:11" x14ac:dyDescent="0.25">
      <c r="A42" s="34"/>
      <c r="B42" s="34"/>
      <c r="C42" s="34"/>
      <c r="D42" s="34"/>
      <c r="E42" s="34"/>
      <c r="F42" s="34"/>
      <c r="G42" s="34"/>
      <c r="H42" s="34"/>
      <c r="I42" s="34"/>
      <c r="J42" s="34"/>
    </row>
    <row r="43" spans="1:11" x14ac:dyDescent="0.25">
      <c r="A43" s="34"/>
      <c r="B43" s="34"/>
      <c r="C43" s="34"/>
      <c r="D43" s="34"/>
      <c r="E43" s="34"/>
      <c r="F43" s="34"/>
      <c r="G43" s="34"/>
      <c r="H43" s="34"/>
      <c r="I43" s="34"/>
      <c r="J43" s="34"/>
    </row>
    <row r="44" spans="1:11" x14ac:dyDescent="0.25">
      <c r="A44" s="34"/>
      <c r="B44" s="34"/>
      <c r="C44" s="34"/>
      <c r="D44" s="34"/>
      <c r="E44" s="34"/>
      <c r="F44" s="34"/>
      <c r="G44" s="34"/>
      <c r="H44" s="34"/>
      <c r="I44" s="34"/>
      <c r="J44" s="34"/>
    </row>
    <row r="45" spans="1:11" x14ac:dyDescent="0.25">
      <c r="A45" s="34"/>
      <c r="B45" s="34"/>
      <c r="C45" s="34"/>
      <c r="D45" s="34"/>
      <c r="E45" s="34"/>
      <c r="F45" s="34"/>
      <c r="G45" s="34"/>
      <c r="H45" s="34"/>
      <c r="I45" s="34"/>
      <c r="J45" s="34"/>
    </row>
    <row r="46" spans="1:11" x14ac:dyDescent="0.25">
      <c r="A46" s="34"/>
      <c r="B46" s="34"/>
      <c r="C46" s="34"/>
      <c r="D46" s="34"/>
      <c r="E46" s="34"/>
      <c r="F46" s="34"/>
      <c r="G46" s="34"/>
      <c r="H46" s="34"/>
      <c r="I46" s="34"/>
      <c r="J46" s="34"/>
    </row>
    <row r="47" spans="1:11" x14ac:dyDescent="0.25">
      <c r="A47" s="34"/>
      <c r="B47" s="34"/>
      <c r="C47" s="34"/>
      <c r="D47" s="34"/>
      <c r="E47" s="34"/>
      <c r="F47" s="34"/>
      <c r="G47" s="34"/>
      <c r="H47" s="34"/>
      <c r="I47" s="34"/>
      <c r="J47" s="34"/>
    </row>
    <row r="48" spans="1:11" x14ac:dyDescent="0.25">
      <c r="A48" s="34"/>
      <c r="B48" s="34"/>
      <c r="C48" s="34"/>
      <c r="D48" s="34"/>
      <c r="E48" s="34"/>
      <c r="F48" s="34"/>
      <c r="G48" s="34"/>
      <c r="H48" s="34"/>
      <c r="I48" s="34"/>
      <c r="J48" s="34"/>
    </row>
    <row r="49" spans="1:10" x14ac:dyDescent="0.25">
      <c r="A49" s="34"/>
      <c r="B49" s="34"/>
      <c r="C49" s="34"/>
      <c r="D49" s="34"/>
      <c r="E49" s="34"/>
      <c r="F49" s="34"/>
      <c r="G49" s="34"/>
      <c r="H49" s="34"/>
      <c r="I49" s="34"/>
      <c r="J49" s="34"/>
    </row>
    <row r="50" spans="1:10" x14ac:dyDescent="0.25">
      <c r="A50" s="34"/>
      <c r="B50" s="34"/>
      <c r="C50" s="34"/>
      <c r="D50" s="34"/>
      <c r="E50" s="34"/>
      <c r="F50" s="34"/>
      <c r="G50" s="34"/>
      <c r="H50" s="34"/>
      <c r="I50" s="34"/>
      <c r="J50" s="34"/>
    </row>
    <row r="51" spans="1:10" x14ac:dyDescent="0.25">
      <c r="A51" s="34"/>
      <c r="B51" s="34"/>
      <c r="C51" s="34"/>
      <c r="D51" s="34"/>
      <c r="E51" s="34"/>
      <c r="F51" s="34"/>
      <c r="G51" s="34"/>
      <c r="H51" s="34"/>
      <c r="I51" s="34"/>
      <c r="J51" s="34"/>
    </row>
    <row r="52" spans="1:10" x14ac:dyDescent="0.25">
      <c r="A52" s="34"/>
      <c r="B52" s="34"/>
      <c r="C52" s="34"/>
      <c r="D52" s="34"/>
      <c r="E52" s="34"/>
      <c r="F52" s="34"/>
      <c r="G52" s="34"/>
      <c r="H52" s="34"/>
      <c r="I52" s="34"/>
      <c r="J52" s="34"/>
    </row>
    <row r="53" spans="1:10" x14ac:dyDescent="0.25">
      <c r="A53" s="34"/>
      <c r="B53" s="34"/>
      <c r="C53" s="34"/>
      <c r="D53" s="34"/>
      <c r="E53" s="34"/>
      <c r="F53" s="34"/>
      <c r="G53" s="34"/>
      <c r="H53" s="34"/>
      <c r="I53" s="34"/>
      <c r="J53" s="34"/>
    </row>
    <row r="54" spans="1:10" x14ac:dyDescent="0.25">
      <c r="A54" s="34"/>
      <c r="B54" s="34"/>
      <c r="C54" s="34"/>
      <c r="D54" s="34"/>
      <c r="E54" s="34"/>
      <c r="F54" s="34"/>
      <c r="G54" s="34"/>
      <c r="H54" s="34"/>
      <c r="I54" s="34"/>
      <c r="J54" s="34"/>
    </row>
    <row r="55" spans="1:10" x14ac:dyDescent="0.25">
      <c r="A55" s="34"/>
      <c r="B55" s="34"/>
      <c r="C55" s="34"/>
      <c r="D55" s="34"/>
      <c r="E55" s="34"/>
      <c r="F55" s="34"/>
      <c r="G55" s="34"/>
      <c r="H55" s="34"/>
      <c r="I55" s="34"/>
      <c r="J55" s="34"/>
    </row>
    <row r="56" spans="1:10" x14ac:dyDescent="0.25">
      <c r="A56" s="34"/>
      <c r="B56" s="34"/>
      <c r="C56" s="34"/>
      <c r="D56" s="34"/>
      <c r="E56" s="34"/>
      <c r="F56" s="34"/>
      <c r="G56" s="34"/>
      <c r="H56" s="34"/>
      <c r="I56" s="34"/>
      <c r="J56" s="34"/>
    </row>
    <row r="57" spans="1:10" x14ac:dyDescent="0.25">
      <c r="A57" s="34"/>
      <c r="B57" s="34"/>
      <c r="C57" s="34"/>
      <c r="D57" s="34"/>
      <c r="E57" s="34"/>
      <c r="F57" s="34"/>
      <c r="G57" s="34"/>
      <c r="H57" s="34"/>
      <c r="I57" s="34"/>
      <c r="J57" s="34"/>
    </row>
    <row r="58" spans="1:10" x14ac:dyDescent="0.25">
      <c r="A58" s="34"/>
      <c r="B58" s="34"/>
      <c r="C58" s="34"/>
      <c r="D58" s="34"/>
      <c r="E58" s="34"/>
      <c r="F58" s="34"/>
      <c r="G58" s="34"/>
      <c r="H58" s="34"/>
      <c r="I58" s="34"/>
      <c r="J58" s="34"/>
    </row>
    <row r="59" spans="1:10" x14ac:dyDescent="0.25">
      <c r="A59" s="34"/>
      <c r="B59" s="34"/>
      <c r="C59" s="34"/>
      <c r="D59" s="34"/>
      <c r="E59" s="34"/>
      <c r="F59" s="34"/>
      <c r="G59" s="34"/>
      <c r="H59" s="34"/>
      <c r="I59" s="34"/>
      <c r="J59" s="34"/>
    </row>
    <row r="60" spans="1:10" x14ac:dyDescent="0.25">
      <c r="A60" s="34"/>
      <c r="B60" s="34"/>
      <c r="C60" s="34"/>
      <c r="D60" s="34"/>
      <c r="E60" s="34"/>
      <c r="F60" s="34"/>
      <c r="G60" s="34"/>
      <c r="H60" s="34"/>
      <c r="I60" s="34"/>
      <c r="J60" s="34"/>
    </row>
  </sheetData>
  <mergeCells count="4">
    <mergeCell ref="A6:C6"/>
    <mergeCell ref="B9:C9"/>
    <mergeCell ref="A36:B36"/>
    <mergeCell ref="A37:B37"/>
  </mergeCells>
  <pageMargins left="0.7" right="0.7" top="0.75" bottom="0.75" header="0.3" footer="0.3"/>
  <pageSetup scale="98" orientation="portrait" r:id="rId1"/>
  <headerFooter alignWithMargins="0">
    <oddFooter>&amp;L&amp;"Times New Roman,Regular"LMAnot_2_1_pielik_07082019_cenr; 2.1.pielikums Ministru kabineta noteikumu projekta "Ilgstošas sociālās aprūpes un sociālās rehabilitācijas iestāžu sniegto maksas pakalpojumu cenrādis" anotācijai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9B1BC-F716-44D5-988B-6C69E69DF664}">
  <sheetPr>
    <pageSetUpPr fitToPage="1"/>
  </sheetPr>
  <dimension ref="A1:K60"/>
  <sheetViews>
    <sheetView view="pageLayout" topLeftCell="A13" zoomScale="75" zoomScaleNormal="75" zoomScalePageLayoutView="75" workbookViewId="0">
      <selection activeCell="C37" sqref="C37"/>
    </sheetView>
  </sheetViews>
  <sheetFormatPr defaultRowHeight="15" x14ac:dyDescent="0.25"/>
  <cols>
    <col min="1" max="1" width="16.7109375" style="37" customWidth="1"/>
    <col min="2" max="2" width="52.140625" style="37" customWidth="1"/>
    <col min="3" max="3" width="23.140625" style="37" customWidth="1"/>
    <col min="4" max="4" width="14.140625" style="37" customWidth="1"/>
    <col min="5" max="256" width="9.140625" style="37"/>
    <col min="257" max="257" width="18.7109375" style="37" customWidth="1"/>
    <col min="258" max="258" width="43.5703125" style="37" customWidth="1"/>
    <col min="259" max="259" width="30" style="37" customWidth="1"/>
    <col min="260" max="260" width="14.140625" style="37" customWidth="1"/>
    <col min="261" max="512" width="9.140625" style="37"/>
    <col min="513" max="513" width="18.7109375" style="37" customWidth="1"/>
    <col min="514" max="514" width="43.5703125" style="37" customWidth="1"/>
    <col min="515" max="515" width="30" style="37" customWidth="1"/>
    <col min="516" max="516" width="14.140625" style="37" customWidth="1"/>
    <col min="517" max="768" width="9.140625" style="37"/>
    <col min="769" max="769" width="18.7109375" style="37" customWidth="1"/>
    <col min="770" max="770" width="43.5703125" style="37" customWidth="1"/>
    <col min="771" max="771" width="30" style="37" customWidth="1"/>
    <col min="772" max="772" width="14.140625" style="37" customWidth="1"/>
    <col min="773" max="1024" width="9.140625" style="37"/>
    <col min="1025" max="1025" width="18.7109375" style="37" customWidth="1"/>
    <col min="1026" max="1026" width="43.5703125" style="37" customWidth="1"/>
    <col min="1027" max="1027" width="30" style="37" customWidth="1"/>
    <col min="1028" max="1028" width="14.140625" style="37" customWidth="1"/>
    <col min="1029" max="1280" width="9.140625" style="37"/>
    <col min="1281" max="1281" width="18.7109375" style="37" customWidth="1"/>
    <col min="1282" max="1282" width="43.5703125" style="37" customWidth="1"/>
    <col min="1283" max="1283" width="30" style="37" customWidth="1"/>
    <col min="1284" max="1284" width="14.140625" style="37" customWidth="1"/>
    <col min="1285" max="1536" width="9.140625" style="37"/>
    <col min="1537" max="1537" width="18.7109375" style="37" customWidth="1"/>
    <col min="1538" max="1538" width="43.5703125" style="37" customWidth="1"/>
    <col min="1539" max="1539" width="30" style="37" customWidth="1"/>
    <col min="1540" max="1540" width="14.140625" style="37" customWidth="1"/>
    <col min="1541" max="1792" width="9.140625" style="37"/>
    <col min="1793" max="1793" width="18.7109375" style="37" customWidth="1"/>
    <col min="1794" max="1794" width="43.5703125" style="37" customWidth="1"/>
    <col min="1795" max="1795" width="30" style="37" customWidth="1"/>
    <col min="1796" max="1796" width="14.140625" style="37" customWidth="1"/>
    <col min="1797" max="2048" width="9.140625" style="37"/>
    <col min="2049" max="2049" width="18.7109375" style="37" customWidth="1"/>
    <col min="2050" max="2050" width="43.5703125" style="37" customWidth="1"/>
    <col min="2051" max="2051" width="30" style="37" customWidth="1"/>
    <col min="2052" max="2052" width="14.140625" style="37" customWidth="1"/>
    <col min="2053" max="2304" width="9.140625" style="37"/>
    <col min="2305" max="2305" width="18.7109375" style="37" customWidth="1"/>
    <col min="2306" max="2306" width="43.5703125" style="37" customWidth="1"/>
    <col min="2307" max="2307" width="30" style="37" customWidth="1"/>
    <col min="2308" max="2308" width="14.140625" style="37" customWidth="1"/>
    <col min="2309" max="2560" width="9.140625" style="37"/>
    <col min="2561" max="2561" width="18.7109375" style="37" customWidth="1"/>
    <col min="2562" max="2562" width="43.5703125" style="37" customWidth="1"/>
    <col min="2563" max="2563" width="30" style="37" customWidth="1"/>
    <col min="2564" max="2564" width="14.140625" style="37" customWidth="1"/>
    <col min="2565" max="2816" width="9.140625" style="37"/>
    <col min="2817" max="2817" width="18.7109375" style="37" customWidth="1"/>
    <col min="2818" max="2818" width="43.5703125" style="37" customWidth="1"/>
    <col min="2819" max="2819" width="30" style="37" customWidth="1"/>
    <col min="2820" max="2820" width="14.140625" style="37" customWidth="1"/>
    <col min="2821" max="3072" width="9.140625" style="37"/>
    <col min="3073" max="3073" width="18.7109375" style="37" customWidth="1"/>
    <col min="3074" max="3074" width="43.5703125" style="37" customWidth="1"/>
    <col min="3075" max="3075" width="30" style="37" customWidth="1"/>
    <col min="3076" max="3076" width="14.140625" style="37" customWidth="1"/>
    <col min="3077" max="3328" width="9.140625" style="37"/>
    <col min="3329" max="3329" width="18.7109375" style="37" customWidth="1"/>
    <col min="3330" max="3330" width="43.5703125" style="37" customWidth="1"/>
    <col min="3331" max="3331" width="30" style="37" customWidth="1"/>
    <col min="3332" max="3332" width="14.140625" style="37" customWidth="1"/>
    <col min="3333" max="3584" width="9.140625" style="37"/>
    <col min="3585" max="3585" width="18.7109375" style="37" customWidth="1"/>
    <col min="3586" max="3586" width="43.5703125" style="37" customWidth="1"/>
    <col min="3587" max="3587" width="30" style="37" customWidth="1"/>
    <col min="3588" max="3588" width="14.140625" style="37" customWidth="1"/>
    <col min="3589" max="3840" width="9.140625" style="37"/>
    <col min="3841" max="3841" width="18.7109375" style="37" customWidth="1"/>
    <col min="3842" max="3842" width="43.5703125" style="37" customWidth="1"/>
    <col min="3843" max="3843" width="30" style="37" customWidth="1"/>
    <col min="3844" max="3844" width="14.140625" style="37" customWidth="1"/>
    <col min="3845" max="4096" width="9.140625" style="37"/>
    <col min="4097" max="4097" width="18.7109375" style="37" customWidth="1"/>
    <col min="4098" max="4098" width="43.5703125" style="37" customWidth="1"/>
    <col min="4099" max="4099" width="30" style="37" customWidth="1"/>
    <col min="4100" max="4100" width="14.140625" style="37" customWidth="1"/>
    <col min="4101" max="4352" width="9.140625" style="37"/>
    <col min="4353" max="4353" width="18.7109375" style="37" customWidth="1"/>
    <col min="4354" max="4354" width="43.5703125" style="37" customWidth="1"/>
    <col min="4355" max="4355" width="30" style="37" customWidth="1"/>
    <col min="4356" max="4356" width="14.140625" style="37" customWidth="1"/>
    <col min="4357" max="4608" width="9.140625" style="37"/>
    <col min="4609" max="4609" width="18.7109375" style="37" customWidth="1"/>
    <col min="4610" max="4610" width="43.5703125" style="37" customWidth="1"/>
    <col min="4611" max="4611" width="30" style="37" customWidth="1"/>
    <col min="4612" max="4612" width="14.140625" style="37" customWidth="1"/>
    <col min="4613" max="4864" width="9.140625" style="37"/>
    <col min="4865" max="4865" width="18.7109375" style="37" customWidth="1"/>
    <col min="4866" max="4866" width="43.5703125" style="37" customWidth="1"/>
    <col min="4867" max="4867" width="30" style="37" customWidth="1"/>
    <col min="4868" max="4868" width="14.140625" style="37" customWidth="1"/>
    <col min="4869" max="5120" width="9.140625" style="37"/>
    <col min="5121" max="5121" width="18.7109375" style="37" customWidth="1"/>
    <col min="5122" max="5122" width="43.5703125" style="37" customWidth="1"/>
    <col min="5123" max="5123" width="30" style="37" customWidth="1"/>
    <col min="5124" max="5124" width="14.140625" style="37" customWidth="1"/>
    <col min="5125" max="5376" width="9.140625" style="37"/>
    <col min="5377" max="5377" width="18.7109375" style="37" customWidth="1"/>
    <col min="5378" max="5378" width="43.5703125" style="37" customWidth="1"/>
    <col min="5379" max="5379" width="30" style="37" customWidth="1"/>
    <col min="5380" max="5380" width="14.140625" style="37" customWidth="1"/>
    <col min="5381" max="5632" width="9.140625" style="37"/>
    <col min="5633" max="5633" width="18.7109375" style="37" customWidth="1"/>
    <col min="5634" max="5634" width="43.5703125" style="37" customWidth="1"/>
    <col min="5635" max="5635" width="30" style="37" customWidth="1"/>
    <col min="5636" max="5636" width="14.140625" style="37" customWidth="1"/>
    <col min="5637" max="5888" width="9.140625" style="37"/>
    <col min="5889" max="5889" width="18.7109375" style="37" customWidth="1"/>
    <col min="5890" max="5890" width="43.5703125" style="37" customWidth="1"/>
    <col min="5891" max="5891" width="30" style="37" customWidth="1"/>
    <col min="5892" max="5892" width="14.140625" style="37" customWidth="1"/>
    <col min="5893" max="6144" width="9.140625" style="37"/>
    <col min="6145" max="6145" width="18.7109375" style="37" customWidth="1"/>
    <col min="6146" max="6146" width="43.5703125" style="37" customWidth="1"/>
    <col min="6147" max="6147" width="30" style="37" customWidth="1"/>
    <col min="6148" max="6148" width="14.140625" style="37" customWidth="1"/>
    <col min="6149" max="6400" width="9.140625" style="37"/>
    <col min="6401" max="6401" width="18.7109375" style="37" customWidth="1"/>
    <col min="6402" max="6402" width="43.5703125" style="37" customWidth="1"/>
    <col min="6403" max="6403" width="30" style="37" customWidth="1"/>
    <col min="6404" max="6404" width="14.140625" style="37" customWidth="1"/>
    <col min="6405" max="6656" width="9.140625" style="37"/>
    <col min="6657" max="6657" width="18.7109375" style="37" customWidth="1"/>
    <col min="6658" max="6658" width="43.5703125" style="37" customWidth="1"/>
    <col min="6659" max="6659" width="30" style="37" customWidth="1"/>
    <col min="6660" max="6660" width="14.140625" style="37" customWidth="1"/>
    <col min="6661" max="6912" width="9.140625" style="37"/>
    <col min="6913" max="6913" width="18.7109375" style="37" customWidth="1"/>
    <col min="6914" max="6914" width="43.5703125" style="37" customWidth="1"/>
    <col min="6915" max="6915" width="30" style="37" customWidth="1"/>
    <col min="6916" max="6916" width="14.140625" style="37" customWidth="1"/>
    <col min="6917" max="7168" width="9.140625" style="37"/>
    <col min="7169" max="7169" width="18.7109375" style="37" customWidth="1"/>
    <col min="7170" max="7170" width="43.5703125" style="37" customWidth="1"/>
    <col min="7171" max="7171" width="30" style="37" customWidth="1"/>
    <col min="7172" max="7172" width="14.140625" style="37" customWidth="1"/>
    <col min="7173" max="7424" width="9.140625" style="37"/>
    <col min="7425" max="7425" width="18.7109375" style="37" customWidth="1"/>
    <col min="7426" max="7426" width="43.5703125" style="37" customWidth="1"/>
    <col min="7427" max="7427" width="30" style="37" customWidth="1"/>
    <col min="7428" max="7428" width="14.140625" style="37" customWidth="1"/>
    <col min="7429" max="7680" width="9.140625" style="37"/>
    <col min="7681" max="7681" width="18.7109375" style="37" customWidth="1"/>
    <col min="7682" max="7682" width="43.5703125" style="37" customWidth="1"/>
    <col min="7683" max="7683" width="30" style="37" customWidth="1"/>
    <col min="7684" max="7684" width="14.140625" style="37" customWidth="1"/>
    <col min="7685" max="7936" width="9.140625" style="37"/>
    <col min="7937" max="7937" width="18.7109375" style="37" customWidth="1"/>
    <col min="7938" max="7938" width="43.5703125" style="37" customWidth="1"/>
    <col min="7939" max="7939" width="30" style="37" customWidth="1"/>
    <col min="7940" max="7940" width="14.140625" style="37" customWidth="1"/>
    <col min="7941" max="8192" width="9.140625" style="37"/>
    <col min="8193" max="8193" width="18.7109375" style="37" customWidth="1"/>
    <col min="8194" max="8194" width="43.5703125" style="37" customWidth="1"/>
    <col min="8195" max="8195" width="30" style="37" customWidth="1"/>
    <col min="8196" max="8196" width="14.140625" style="37" customWidth="1"/>
    <col min="8197" max="8448" width="9.140625" style="37"/>
    <col min="8449" max="8449" width="18.7109375" style="37" customWidth="1"/>
    <col min="8450" max="8450" width="43.5703125" style="37" customWidth="1"/>
    <col min="8451" max="8451" width="30" style="37" customWidth="1"/>
    <col min="8452" max="8452" width="14.140625" style="37" customWidth="1"/>
    <col min="8453" max="8704" width="9.140625" style="37"/>
    <col min="8705" max="8705" width="18.7109375" style="37" customWidth="1"/>
    <col min="8706" max="8706" width="43.5703125" style="37" customWidth="1"/>
    <col min="8707" max="8707" width="30" style="37" customWidth="1"/>
    <col min="8708" max="8708" width="14.140625" style="37" customWidth="1"/>
    <col min="8709" max="8960" width="9.140625" style="37"/>
    <col min="8961" max="8961" width="18.7109375" style="37" customWidth="1"/>
    <col min="8962" max="8962" width="43.5703125" style="37" customWidth="1"/>
    <col min="8963" max="8963" width="30" style="37" customWidth="1"/>
    <col min="8964" max="8964" width="14.140625" style="37" customWidth="1"/>
    <col min="8965" max="9216" width="9.140625" style="37"/>
    <col min="9217" max="9217" width="18.7109375" style="37" customWidth="1"/>
    <col min="9218" max="9218" width="43.5703125" style="37" customWidth="1"/>
    <col min="9219" max="9219" width="30" style="37" customWidth="1"/>
    <col min="9220" max="9220" width="14.140625" style="37" customWidth="1"/>
    <col min="9221" max="9472" width="9.140625" style="37"/>
    <col min="9473" max="9473" width="18.7109375" style="37" customWidth="1"/>
    <col min="9474" max="9474" width="43.5703125" style="37" customWidth="1"/>
    <col min="9475" max="9475" width="30" style="37" customWidth="1"/>
    <col min="9476" max="9476" width="14.140625" style="37" customWidth="1"/>
    <col min="9477" max="9728" width="9.140625" style="37"/>
    <col min="9729" max="9729" width="18.7109375" style="37" customWidth="1"/>
    <col min="9730" max="9730" width="43.5703125" style="37" customWidth="1"/>
    <col min="9731" max="9731" width="30" style="37" customWidth="1"/>
    <col min="9732" max="9732" width="14.140625" style="37" customWidth="1"/>
    <col min="9733" max="9984" width="9.140625" style="37"/>
    <col min="9985" max="9985" width="18.7109375" style="37" customWidth="1"/>
    <col min="9986" max="9986" width="43.5703125" style="37" customWidth="1"/>
    <col min="9987" max="9987" width="30" style="37" customWidth="1"/>
    <col min="9988" max="9988" width="14.140625" style="37" customWidth="1"/>
    <col min="9989" max="10240" width="9.140625" style="37"/>
    <col min="10241" max="10241" width="18.7109375" style="37" customWidth="1"/>
    <col min="10242" max="10242" width="43.5703125" style="37" customWidth="1"/>
    <col min="10243" max="10243" width="30" style="37" customWidth="1"/>
    <col min="10244" max="10244" width="14.140625" style="37" customWidth="1"/>
    <col min="10245" max="10496" width="9.140625" style="37"/>
    <col min="10497" max="10497" width="18.7109375" style="37" customWidth="1"/>
    <col min="10498" max="10498" width="43.5703125" style="37" customWidth="1"/>
    <col min="10499" max="10499" width="30" style="37" customWidth="1"/>
    <col min="10500" max="10500" width="14.140625" style="37" customWidth="1"/>
    <col min="10501" max="10752" width="9.140625" style="37"/>
    <col min="10753" max="10753" width="18.7109375" style="37" customWidth="1"/>
    <col min="10754" max="10754" width="43.5703125" style="37" customWidth="1"/>
    <col min="10755" max="10755" width="30" style="37" customWidth="1"/>
    <col min="10756" max="10756" width="14.140625" style="37" customWidth="1"/>
    <col min="10757" max="11008" width="9.140625" style="37"/>
    <col min="11009" max="11009" width="18.7109375" style="37" customWidth="1"/>
    <col min="11010" max="11010" width="43.5703125" style="37" customWidth="1"/>
    <col min="11011" max="11011" width="30" style="37" customWidth="1"/>
    <col min="11012" max="11012" width="14.140625" style="37" customWidth="1"/>
    <col min="11013" max="11264" width="9.140625" style="37"/>
    <col min="11265" max="11265" width="18.7109375" style="37" customWidth="1"/>
    <col min="11266" max="11266" width="43.5703125" style="37" customWidth="1"/>
    <col min="11267" max="11267" width="30" style="37" customWidth="1"/>
    <col min="11268" max="11268" width="14.140625" style="37" customWidth="1"/>
    <col min="11269" max="11520" width="9.140625" style="37"/>
    <col min="11521" max="11521" width="18.7109375" style="37" customWidth="1"/>
    <col min="11522" max="11522" width="43.5703125" style="37" customWidth="1"/>
    <col min="11523" max="11523" width="30" style="37" customWidth="1"/>
    <col min="11524" max="11524" width="14.140625" style="37" customWidth="1"/>
    <col min="11525" max="11776" width="9.140625" style="37"/>
    <col min="11777" max="11777" width="18.7109375" style="37" customWidth="1"/>
    <col min="11778" max="11778" width="43.5703125" style="37" customWidth="1"/>
    <col min="11779" max="11779" width="30" style="37" customWidth="1"/>
    <col min="11780" max="11780" width="14.140625" style="37" customWidth="1"/>
    <col min="11781" max="12032" width="9.140625" style="37"/>
    <col min="12033" max="12033" width="18.7109375" style="37" customWidth="1"/>
    <col min="12034" max="12034" width="43.5703125" style="37" customWidth="1"/>
    <col min="12035" max="12035" width="30" style="37" customWidth="1"/>
    <col min="12036" max="12036" width="14.140625" style="37" customWidth="1"/>
    <col min="12037" max="12288" width="9.140625" style="37"/>
    <col min="12289" max="12289" width="18.7109375" style="37" customWidth="1"/>
    <col min="12290" max="12290" width="43.5703125" style="37" customWidth="1"/>
    <col min="12291" max="12291" width="30" style="37" customWidth="1"/>
    <col min="12292" max="12292" width="14.140625" style="37" customWidth="1"/>
    <col min="12293" max="12544" width="9.140625" style="37"/>
    <col min="12545" max="12545" width="18.7109375" style="37" customWidth="1"/>
    <col min="12546" max="12546" width="43.5703125" style="37" customWidth="1"/>
    <col min="12547" max="12547" width="30" style="37" customWidth="1"/>
    <col min="12548" max="12548" width="14.140625" style="37" customWidth="1"/>
    <col min="12549" max="12800" width="9.140625" style="37"/>
    <col min="12801" max="12801" width="18.7109375" style="37" customWidth="1"/>
    <col min="12802" max="12802" width="43.5703125" style="37" customWidth="1"/>
    <col min="12803" max="12803" width="30" style="37" customWidth="1"/>
    <col min="12804" max="12804" width="14.140625" style="37" customWidth="1"/>
    <col min="12805" max="13056" width="9.140625" style="37"/>
    <col min="13057" max="13057" width="18.7109375" style="37" customWidth="1"/>
    <col min="13058" max="13058" width="43.5703125" style="37" customWidth="1"/>
    <col min="13059" max="13059" width="30" style="37" customWidth="1"/>
    <col min="13060" max="13060" width="14.140625" style="37" customWidth="1"/>
    <col min="13061" max="13312" width="9.140625" style="37"/>
    <col min="13313" max="13313" width="18.7109375" style="37" customWidth="1"/>
    <col min="13314" max="13314" width="43.5703125" style="37" customWidth="1"/>
    <col min="13315" max="13315" width="30" style="37" customWidth="1"/>
    <col min="13316" max="13316" width="14.140625" style="37" customWidth="1"/>
    <col min="13317" max="13568" width="9.140625" style="37"/>
    <col min="13569" max="13569" width="18.7109375" style="37" customWidth="1"/>
    <col min="13570" max="13570" width="43.5703125" style="37" customWidth="1"/>
    <col min="13571" max="13571" width="30" style="37" customWidth="1"/>
    <col min="13572" max="13572" width="14.140625" style="37" customWidth="1"/>
    <col min="13573" max="13824" width="9.140625" style="37"/>
    <col min="13825" max="13825" width="18.7109375" style="37" customWidth="1"/>
    <col min="13826" max="13826" width="43.5703125" style="37" customWidth="1"/>
    <col min="13827" max="13827" width="30" style="37" customWidth="1"/>
    <col min="13828" max="13828" width="14.140625" style="37" customWidth="1"/>
    <col min="13829" max="14080" width="9.140625" style="37"/>
    <col min="14081" max="14081" width="18.7109375" style="37" customWidth="1"/>
    <col min="14082" max="14082" width="43.5703125" style="37" customWidth="1"/>
    <col min="14083" max="14083" width="30" style="37" customWidth="1"/>
    <col min="14084" max="14084" width="14.140625" style="37" customWidth="1"/>
    <col min="14085" max="14336" width="9.140625" style="37"/>
    <col min="14337" max="14337" width="18.7109375" style="37" customWidth="1"/>
    <col min="14338" max="14338" width="43.5703125" style="37" customWidth="1"/>
    <col min="14339" max="14339" width="30" style="37" customWidth="1"/>
    <col min="14340" max="14340" width="14.140625" style="37" customWidth="1"/>
    <col min="14341" max="14592" width="9.140625" style="37"/>
    <col min="14593" max="14593" width="18.7109375" style="37" customWidth="1"/>
    <col min="14594" max="14594" width="43.5703125" style="37" customWidth="1"/>
    <col min="14595" max="14595" width="30" style="37" customWidth="1"/>
    <col min="14596" max="14596" width="14.140625" style="37" customWidth="1"/>
    <col min="14597" max="14848" width="9.140625" style="37"/>
    <col min="14849" max="14849" width="18.7109375" style="37" customWidth="1"/>
    <col min="14850" max="14850" width="43.5703125" style="37" customWidth="1"/>
    <col min="14851" max="14851" width="30" style="37" customWidth="1"/>
    <col min="14852" max="14852" width="14.140625" style="37" customWidth="1"/>
    <col min="14853" max="15104" width="9.140625" style="37"/>
    <col min="15105" max="15105" width="18.7109375" style="37" customWidth="1"/>
    <col min="15106" max="15106" width="43.5703125" style="37" customWidth="1"/>
    <col min="15107" max="15107" width="30" style="37" customWidth="1"/>
    <col min="15108" max="15108" width="14.140625" style="37" customWidth="1"/>
    <col min="15109" max="15360" width="9.140625" style="37"/>
    <col min="15361" max="15361" width="18.7109375" style="37" customWidth="1"/>
    <col min="15362" max="15362" width="43.5703125" style="37" customWidth="1"/>
    <col min="15363" max="15363" width="30" style="37" customWidth="1"/>
    <col min="15364" max="15364" width="14.140625" style="37" customWidth="1"/>
    <col min="15365" max="15616" width="9.140625" style="37"/>
    <col min="15617" max="15617" width="18.7109375" style="37" customWidth="1"/>
    <col min="15618" max="15618" width="43.5703125" style="37" customWidth="1"/>
    <col min="15619" max="15619" width="30" style="37" customWidth="1"/>
    <col min="15620" max="15620" width="14.140625" style="37" customWidth="1"/>
    <col min="15621" max="15872" width="9.140625" style="37"/>
    <col min="15873" max="15873" width="18.7109375" style="37" customWidth="1"/>
    <col min="15874" max="15874" width="43.5703125" style="37" customWidth="1"/>
    <col min="15875" max="15875" width="30" style="37" customWidth="1"/>
    <col min="15876" max="15876" width="14.140625" style="37" customWidth="1"/>
    <col min="15877" max="16128" width="9.140625" style="37"/>
    <col min="16129" max="16129" width="18.7109375" style="37" customWidth="1"/>
    <col min="16130" max="16130" width="43.5703125" style="37" customWidth="1"/>
    <col min="16131" max="16131" width="30" style="37" customWidth="1"/>
    <col min="16132" max="16132" width="14.140625" style="37" customWidth="1"/>
    <col min="16133" max="16384" width="9.140625" style="37"/>
  </cols>
  <sheetData>
    <row r="1" spans="1:11" ht="14.25" customHeight="1" x14ac:dyDescent="0.25">
      <c r="C1" s="5" t="s">
        <v>1</v>
      </c>
    </row>
    <row r="2" spans="1:11" ht="15.75" x14ac:dyDescent="0.25">
      <c r="C2" s="13" t="s">
        <v>2</v>
      </c>
    </row>
    <row r="3" spans="1:11" ht="15.75" customHeight="1" x14ac:dyDescent="0.25">
      <c r="C3" s="7" t="s">
        <v>3</v>
      </c>
    </row>
    <row r="4" spans="1:11" ht="15.75" customHeight="1" x14ac:dyDescent="0.25">
      <c r="C4" s="48"/>
    </row>
    <row r="5" spans="1:11" ht="15.75" customHeight="1" x14ac:dyDescent="0.25">
      <c r="C5" s="40" t="s">
        <v>51</v>
      </c>
    </row>
    <row r="6" spans="1:11" ht="17.25" customHeight="1" x14ac:dyDescent="0.25">
      <c r="A6" s="134" t="s">
        <v>5</v>
      </c>
      <c r="B6" s="134"/>
      <c r="C6" s="134"/>
      <c r="D6" s="34"/>
      <c r="E6" s="34"/>
      <c r="F6" s="34"/>
      <c r="G6" s="34"/>
      <c r="H6" s="34"/>
      <c r="I6" s="34"/>
      <c r="J6" s="34"/>
    </row>
    <row r="7" spans="1:11" ht="19.5" customHeight="1" x14ac:dyDescent="0.25">
      <c r="A7" s="11"/>
      <c r="B7" s="11"/>
      <c r="C7" s="11"/>
      <c r="D7" s="34"/>
      <c r="E7" s="34"/>
      <c r="F7" s="34"/>
      <c r="G7" s="34"/>
      <c r="H7" s="34"/>
      <c r="I7" s="34"/>
      <c r="J7" s="34"/>
    </row>
    <row r="8" spans="1:11" ht="13.5" customHeight="1" x14ac:dyDescent="0.25">
      <c r="A8" s="101" t="s">
        <v>6</v>
      </c>
      <c r="B8" s="36" t="s">
        <v>7</v>
      </c>
      <c r="D8" s="34"/>
      <c r="E8" s="34"/>
      <c r="F8" s="34"/>
      <c r="G8" s="34"/>
      <c r="H8" s="34"/>
      <c r="I8" s="34"/>
      <c r="J8" s="34"/>
    </row>
    <row r="9" spans="1:11" ht="29.25" customHeight="1" x14ac:dyDescent="0.25">
      <c r="A9" s="101" t="s">
        <v>8</v>
      </c>
      <c r="B9" s="131" t="s">
        <v>86</v>
      </c>
      <c r="C9" s="131"/>
      <c r="D9" s="34"/>
      <c r="E9" s="34"/>
      <c r="F9" s="34"/>
      <c r="G9" s="34"/>
      <c r="H9" s="34"/>
      <c r="I9" s="34"/>
      <c r="J9" s="34"/>
    </row>
    <row r="10" spans="1:11" ht="15" customHeight="1" x14ac:dyDescent="0.25">
      <c r="A10" s="101" t="s">
        <v>10</v>
      </c>
      <c r="B10" s="36" t="s">
        <v>11</v>
      </c>
      <c r="D10"/>
      <c r="E10"/>
      <c r="F10"/>
      <c r="G10"/>
      <c r="H10"/>
      <c r="I10"/>
      <c r="J10"/>
      <c r="K10" s="2"/>
    </row>
    <row r="11" spans="1:11" ht="15.75" customHeight="1" x14ac:dyDescent="0.25">
      <c r="A11" s="34"/>
      <c r="B11" s="11"/>
      <c r="C11" s="11"/>
      <c r="D11"/>
      <c r="E11"/>
      <c r="F11"/>
      <c r="G11"/>
      <c r="H11"/>
      <c r="I11"/>
      <c r="J11"/>
      <c r="K11" s="2"/>
    </row>
    <row r="12" spans="1:11" ht="76.5" customHeight="1" x14ac:dyDescent="0.25">
      <c r="A12" s="102" t="s">
        <v>12</v>
      </c>
      <c r="B12" s="102" t="s">
        <v>13</v>
      </c>
      <c r="C12" s="102" t="s">
        <v>14</v>
      </c>
      <c r="D12"/>
      <c r="E12"/>
      <c r="F12"/>
      <c r="G12"/>
      <c r="H12"/>
      <c r="I12"/>
      <c r="J12"/>
      <c r="K12" s="2"/>
    </row>
    <row r="13" spans="1:11" ht="12.6" customHeight="1" x14ac:dyDescent="0.25">
      <c r="A13" s="79">
        <v>1</v>
      </c>
      <c r="B13" s="79">
        <v>2</v>
      </c>
      <c r="C13" s="79">
        <v>3</v>
      </c>
      <c r="D13"/>
      <c r="E13"/>
      <c r="F13"/>
      <c r="G13"/>
      <c r="H13"/>
      <c r="I13"/>
      <c r="J13"/>
      <c r="K13" s="2"/>
    </row>
    <row r="14" spans="1:11" ht="14.45" customHeight="1" x14ac:dyDescent="0.25">
      <c r="A14" s="65"/>
      <c r="B14" s="79" t="s">
        <v>15</v>
      </c>
      <c r="C14" s="79" t="s">
        <v>16</v>
      </c>
      <c r="D14"/>
      <c r="E14"/>
      <c r="F14"/>
      <c r="G14"/>
      <c r="H14"/>
      <c r="I14"/>
      <c r="J14"/>
      <c r="K14" s="2"/>
    </row>
    <row r="15" spans="1:11" ht="16.5" customHeight="1" x14ac:dyDescent="0.25">
      <c r="A15" s="79">
        <v>1100</v>
      </c>
      <c r="B15" s="65" t="s">
        <v>17</v>
      </c>
      <c r="C15" s="21">
        <v>144.51</v>
      </c>
      <c r="D15" s="113"/>
      <c r="E15"/>
      <c r="F15"/>
      <c r="G15"/>
      <c r="H15"/>
      <c r="I15"/>
      <c r="J15"/>
      <c r="K15" s="2"/>
    </row>
    <row r="16" spans="1:11" ht="31.5" x14ac:dyDescent="0.25">
      <c r="A16" s="79">
        <v>1200</v>
      </c>
      <c r="B16" s="66" t="s">
        <v>18</v>
      </c>
      <c r="C16" s="21">
        <v>34.81</v>
      </c>
      <c r="D16" s="113"/>
      <c r="E16"/>
      <c r="F16"/>
      <c r="G16"/>
      <c r="H16"/>
      <c r="I16"/>
      <c r="J16"/>
      <c r="K16" s="2"/>
    </row>
    <row r="17" spans="1:11" ht="15" customHeight="1" x14ac:dyDescent="0.25">
      <c r="A17" s="79"/>
      <c r="B17" s="24" t="s">
        <v>23</v>
      </c>
      <c r="C17" s="23">
        <f>SUM(C15:C16)</f>
        <v>179.32</v>
      </c>
      <c r="D17" s="113"/>
      <c r="E17"/>
      <c r="F17"/>
      <c r="G17"/>
      <c r="H17"/>
      <c r="I17"/>
      <c r="J17"/>
      <c r="K17" s="2"/>
    </row>
    <row r="18" spans="1:11" ht="13.9" customHeight="1" x14ac:dyDescent="0.25">
      <c r="A18" s="79"/>
      <c r="B18" s="24" t="s">
        <v>24</v>
      </c>
      <c r="C18" s="24" t="s">
        <v>16</v>
      </c>
      <c r="D18" s="113"/>
      <c r="E18"/>
      <c r="F18"/>
      <c r="G18"/>
      <c r="H18"/>
      <c r="I18"/>
      <c r="J18"/>
      <c r="K18" s="2"/>
    </row>
    <row r="19" spans="1:11" ht="15.75" customHeight="1" x14ac:dyDescent="0.25">
      <c r="A19" s="79">
        <v>1100</v>
      </c>
      <c r="B19" s="65" t="s">
        <v>17</v>
      </c>
      <c r="C19" s="21">
        <v>10.130000000000001</v>
      </c>
      <c r="D19" s="113"/>
      <c r="E19"/>
      <c r="F19"/>
      <c r="G19"/>
      <c r="H19"/>
      <c r="I19"/>
      <c r="J19"/>
      <c r="K19" s="2"/>
    </row>
    <row r="20" spans="1:11" ht="31.5" x14ac:dyDescent="0.25">
      <c r="A20" s="79">
        <v>1200</v>
      </c>
      <c r="B20" s="66" t="s">
        <v>18</v>
      </c>
      <c r="C20" s="21">
        <v>2.44</v>
      </c>
      <c r="D20"/>
      <c r="E20"/>
      <c r="F20"/>
      <c r="G20"/>
      <c r="H20"/>
      <c r="I20"/>
      <c r="J20"/>
      <c r="K20" s="2"/>
    </row>
    <row r="21" spans="1:11" ht="15.75" customHeight="1" x14ac:dyDescent="0.25">
      <c r="A21" s="79">
        <v>2210</v>
      </c>
      <c r="B21" s="65" t="s">
        <v>25</v>
      </c>
      <c r="C21" s="21">
        <v>0.68</v>
      </c>
      <c r="D21"/>
      <c r="E21"/>
      <c r="F21"/>
      <c r="G21"/>
      <c r="H21"/>
      <c r="I21"/>
      <c r="J21"/>
      <c r="K21" s="2"/>
    </row>
    <row r="22" spans="1:11" ht="15.75" customHeight="1" x14ac:dyDescent="0.25">
      <c r="A22" s="79">
        <v>2220</v>
      </c>
      <c r="B22" s="65" t="s">
        <v>56</v>
      </c>
      <c r="C22" s="21">
        <v>27.56</v>
      </c>
      <c r="D22"/>
      <c r="E22"/>
      <c r="F22"/>
      <c r="G22"/>
      <c r="H22"/>
      <c r="I22"/>
      <c r="J22"/>
      <c r="K22" s="2"/>
    </row>
    <row r="23" spans="1:11" ht="15.75" customHeight="1" x14ac:dyDescent="0.25">
      <c r="A23" s="79">
        <v>2240</v>
      </c>
      <c r="B23" s="65" t="s">
        <v>72</v>
      </c>
      <c r="C23" s="21">
        <v>21.3</v>
      </c>
      <c r="D23"/>
      <c r="E23"/>
      <c r="F23"/>
      <c r="G23"/>
      <c r="H23"/>
      <c r="I23"/>
      <c r="J23"/>
      <c r="K23" s="2"/>
    </row>
    <row r="24" spans="1:11" ht="30" customHeight="1" x14ac:dyDescent="0.25">
      <c r="A24" s="79">
        <v>2243</v>
      </c>
      <c r="B24" s="83" t="s">
        <v>58</v>
      </c>
      <c r="C24" s="21">
        <v>7.89</v>
      </c>
      <c r="D24"/>
      <c r="E24"/>
      <c r="F24"/>
      <c r="G24"/>
      <c r="H24"/>
      <c r="I24"/>
      <c r="J24"/>
      <c r="K24" s="2"/>
    </row>
    <row r="25" spans="1:11" ht="15.75" customHeight="1" x14ac:dyDescent="0.25">
      <c r="A25" s="79">
        <v>2244</v>
      </c>
      <c r="B25" s="65" t="s">
        <v>59</v>
      </c>
      <c r="C25" s="21">
        <v>3.07</v>
      </c>
      <c r="D25"/>
      <c r="E25"/>
      <c r="F25"/>
      <c r="G25"/>
      <c r="H25"/>
      <c r="I25"/>
      <c r="J25"/>
      <c r="K25" s="2"/>
    </row>
    <row r="26" spans="1:11" ht="15.75" x14ac:dyDescent="0.25">
      <c r="A26" s="79">
        <v>2249</v>
      </c>
      <c r="B26" s="66" t="s">
        <v>60</v>
      </c>
      <c r="C26" s="21">
        <v>1</v>
      </c>
      <c r="D26"/>
      <c r="E26"/>
      <c r="F26"/>
      <c r="G26"/>
      <c r="H26"/>
      <c r="I26"/>
      <c r="J26"/>
      <c r="K26" s="2"/>
    </row>
    <row r="27" spans="1:11" ht="14.25" customHeight="1" x14ac:dyDescent="0.25">
      <c r="A27" s="79">
        <v>2311</v>
      </c>
      <c r="B27" s="65" t="s">
        <v>27</v>
      </c>
      <c r="C27" s="21">
        <v>2.2999999999999998</v>
      </c>
      <c r="D27"/>
      <c r="E27"/>
      <c r="F27"/>
      <c r="G27"/>
      <c r="H27"/>
      <c r="I27"/>
      <c r="J27"/>
      <c r="K27" s="2"/>
    </row>
    <row r="28" spans="1:11" ht="15.75" x14ac:dyDescent="0.25">
      <c r="A28" s="79">
        <v>2322</v>
      </c>
      <c r="B28" s="65" t="s">
        <v>29</v>
      </c>
      <c r="C28" s="21">
        <v>6.13</v>
      </c>
      <c r="D28"/>
      <c r="E28"/>
      <c r="F28"/>
      <c r="G28"/>
      <c r="H28"/>
      <c r="I28"/>
      <c r="J28"/>
      <c r="K28" s="2"/>
    </row>
    <row r="29" spans="1:11" ht="15" customHeight="1" x14ac:dyDescent="0.25">
      <c r="A29" s="79">
        <v>2341</v>
      </c>
      <c r="B29" s="65" t="s">
        <v>73</v>
      </c>
      <c r="C29" s="21">
        <v>7.3</v>
      </c>
      <c r="D29"/>
      <c r="E29"/>
      <c r="F29"/>
      <c r="G29"/>
      <c r="H29"/>
      <c r="I29"/>
      <c r="J29"/>
      <c r="K29" s="2"/>
    </row>
    <row r="30" spans="1:11" ht="15.75" x14ac:dyDescent="0.25">
      <c r="A30" s="79">
        <v>2350</v>
      </c>
      <c r="B30" s="65" t="s">
        <v>31</v>
      </c>
      <c r="C30" s="21">
        <v>6.28</v>
      </c>
      <c r="D30"/>
      <c r="E30"/>
      <c r="F30"/>
      <c r="G30"/>
      <c r="H30"/>
      <c r="I30"/>
      <c r="J30"/>
      <c r="K30" s="2"/>
    </row>
    <row r="31" spans="1:11" ht="15.75" x14ac:dyDescent="0.25">
      <c r="A31" s="79">
        <v>2312</v>
      </c>
      <c r="B31" s="65" t="s">
        <v>74</v>
      </c>
      <c r="C31" s="21">
        <v>1.1000000000000001</v>
      </c>
      <c r="D31"/>
      <c r="E31"/>
      <c r="F31"/>
      <c r="G31"/>
      <c r="H31"/>
      <c r="I31"/>
      <c r="J31"/>
      <c r="K31" s="2"/>
    </row>
    <row r="32" spans="1:11" ht="15.75" x14ac:dyDescent="0.25">
      <c r="A32" s="79">
        <v>5200</v>
      </c>
      <c r="B32" s="65" t="s">
        <v>32</v>
      </c>
      <c r="C32" s="21">
        <v>3.5</v>
      </c>
      <c r="D32"/>
      <c r="E32"/>
      <c r="F32"/>
      <c r="G32"/>
      <c r="H32"/>
      <c r="I32"/>
      <c r="J32"/>
      <c r="K32" s="2"/>
    </row>
    <row r="33" spans="1:11" ht="15.75" x14ac:dyDescent="0.25">
      <c r="A33" s="79"/>
      <c r="B33" s="24" t="s">
        <v>33</v>
      </c>
      <c r="C33" s="23">
        <f>SUM(C19:C32)</f>
        <v>100.67999999999998</v>
      </c>
      <c r="D33"/>
      <c r="E33"/>
      <c r="F33"/>
      <c r="G33"/>
      <c r="H33"/>
      <c r="I33"/>
      <c r="J33"/>
      <c r="K33" s="2"/>
    </row>
    <row r="34" spans="1:11" ht="17.25" customHeight="1" x14ac:dyDescent="0.25">
      <c r="A34" s="65"/>
      <c r="B34" s="24" t="s">
        <v>34</v>
      </c>
      <c r="C34" s="23">
        <f>C33+C17</f>
        <v>280</v>
      </c>
      <c r="D34"/>
      <c r="E34"/>
      <c r="F34"/>
      <c r="G34"/>
      <c r="H34"/>
      <c r="I34"/>
      <c r="J34"/>
      <c r="K34" s="2"/>
    </row>
    <row r="35" spans="1:11" ht="20.25" customHeight="1" x14ac:dyDescent="0.25">
      <c r="A35" s="62"/>
      <c r="B35" s="62"/>
      <c r="C35" s="62"/>
      <c r="D35"/>
      <c r="E35"/>
      <c r="F35"/>
      <c r="G35"/>
      <c r="H35"/>
      <c r="I35"/>
      <c r="J35"/>
      <c r="K35" s="2"/>
    </row>
    <row r="36" spans="1:11" ht="15.75" customHeight="1" x14ac:dyDescent="0.25">
      <c r="A36" s="132" t="s">
        <v>35</v>
      </c>
      <c r="B36" s="132"/>
      <c r="C36" s="79">
        <v>10</v>
      </c>
      <c r="D36"/>
      <c r="E36"/>
      <c r="F36"/>
      <c r="G36"/>
      <c r="H36"/>
      <c r="I36"/>
      <c r="J36"/>
      <c r="K36" s="2"/>
    </row>
    <row r="37" spans="1:11" ht="43.15" customHeight="1" x14ac:dyDescent="0.25">
      <c r="A37" s="132" t="s">
        <v>36</v>
      </c>
      <c r="B37" s="132"/>
      <c r="C37" s="76">
        <f>C34/C36</f>
        <v>28</v>
      </c>
      <c r="D37"/>
      <c r="E37"/>
      <c r="F37"/>
      <c r="G37"/>
      <c r="H37"/>
      <c r="I37"/>
      <c r="J37"/>
    </row>
    <row r="38" spans="1:11" x14ac:dyDescent="0.25">
      <c r="A38" s="34"/>
      <c r="B38" s="34"/>
      <c r="C38" s="34"/>
      <c r="D38"/>
      <c r="E38"/>
      <c r="F38"/>
      <c r="G38"/>
      <c r="H38"/>
      <c r="I38"/>
      <c r="J38"/>
    </row>
    <row r="39" spans="1:11" x14ac:dyDescent="0.25">
      <c r="A39" s="34"/>
      <c r="B39" s="34"/>
      <c r="C39"/>
      <c r="D39" s="34"/>
      <c r="E39" s="34"/>
      <c r="F39" s="34"/>
      <c r="G39" s="34"/>
      <c r="H39" s="34"/>
      <c r="I39" s="34"/>
      <c r="J39" s="34"/>
    </row>
    <row r="40" spans="1:11" x14ac:dyDescent="0.25">
      <c r="A40" s="34"/>
      <c r="B40" s="34"/>
      <c r="C40"/>
      <c r="D40" s="34"/>
      <c r="E40" s="34"/>
      <c r="F40" s="34"/>
      <c r="G40" s="34"/>
      <c r="H40" s="34"/>
      <c r="I40" s="34"/>
      <c r="J40" s="34"/>
    </row>
    <row r="41" spans="1:11" x14ac:dyDescent="0.25">
      <c r="A41" s="34"/>
      <c r="B41" s="34"/>
      <c r="C41" s="34"/>
      <c r="D41" s="34"/>
      <c r="E41" s="34"/>
      <c r="F41" s="34"/>
      <c r="G41" s="34"/>
      <c r="H41" s="34"/>
      <c r="I41" s="34"/>
      <c r="J41" s="34"/>
    </row>
    <row r="42" spans="1:11" x14ac:dyDescent="0.25">
      <c r="A42" s="34"/>
      <c r="B42" s="34"/>
      <c r="C42" s="34"/>
      <c r="D42" s="34"/>
      <c r="E42" s="34"/>
      <c r="F42" s="34"/>
      <c r="G42" s="34"/>
      <c r="H42" s="34"/>
      <c r="I42" s="34"/>
      <c r="J42" s="34"/>
    </row>
    <row r="43" spans="1:11" x14ac:dyDescent="0.25">
      <c r="A43" s="34"/>
      <c r="B43" s="34"/>
      <c r="C43" s="34"/>
      <c r="D43" s="34"/>
      <c r="E43" s="34"/>
      <c r="F43" s="34"/>
      <c r="G43" s="34"/>
      <c r="H43" s="34"/>
      <c r="I43" s="34"/>
      <c r="J43" s="34"/>
    </row>
    <row r="44" spans="1:11" x14ac:dyDescent="0.25">
      <c r="A44" s="34"/>
      <c r="B44" s="34"/>
      <c r="C44" s="34"/>
      <c r="D44" s="34"/>
      <c r="E44" s="34"/>
      <c r="F44" s="34"/>
      <c r="G44" s="34"/>
      <c r="H44" s="34"/>
      <c r="I44" s="34"/>
      <c r="J44" s="34"/>
    </row>
    <row r="45" spans="1:11" x14ac:dyDescent="0.25">
      <c r="A45" s="34"/>
      <c r="B45" s="34"/>
      <c r="C45" s="34"/>
      <c r="D45" s="34"/>
      <c r="E45" s="34"/>
      <c r="F45" s="34"/>
      <c r="G45" s="34"/>
      <c r="H45" s="34"/>
      <c r="I45" s="34"/>
      <c r="J45" s="34"/>
    </row>
    <row r="46" spans="1:11" x14ac:dyDescent="0.25">
      <c r="A46" s="34"/>
      <c r="B46" s="34"/>
      <c r="C46" s="34"/>
      <c r="D46" s="34"/>
      <c r="E46" s="34"/>
      <c r="F46" s="34"/>
      <c r="G46" s="34"/>
      <c r="H46" s="34"/>
      <c r="I46" s="34"/>
      <c r="J46" s="34"/>
    </row>
    <row r="47" spans="1:11" x14ac:dyDescent="0.25">
      <c r="A47" s="34"/>
      <c r="B47" s="34"/>
      <c r="C47" s="34"/>
      <c r="D47" s="34"/>
      <c r="E47" s="34"/>
      <c r="F47" s="34"/>
      <c r="G47" s="34"/>
      <c r="H47" s="34"/>
      <c r="I47" s="34"/>
      <c r="J47" s="34"/>
    </row>
    <row r="48" spans="1:11" x14ac:dyDescent="0.25">
      <c r="A48" s="34"/>
      <c r="B48" s="34"/>
      <c r="C48" s="34"/>
      <c r="D48" s="34"/>
      <c r="E48" s="34"/>
      <c r="F48" s="34"/>
      <c r="G48" s="34"/>
      <c r="H48" s="34"/>
      <c r="I48" s="34"/>
      <c r="J48" s="34"/>
    </row>
    <row r="49" spans="1:10" x14ac:dyDescent="0.25">
      <c r="A49" s="34"/>
      <c r="B49" s="34"/>
      <c r="C49" s="34"/>
      <c r="D49" s="34"/>
      <c r="E49" s="34"/>
      <c r="F49" s="34"/>
      <c r="G49" s="34"/>
      <c r="H49" s="34"/>
      <c r="I49" s="34"/>
      <c r="J49" s="34"/>
    </row>
    <row r="50" spans="1:10" x14ac:dyDescent="0.25">
      <c r="A50" s="34"/>
      <c r="B50" s="34"/>
      <c r="C50" s="34"/>
      <c r="D50" s="34"/>
      <c r="E50" s="34"/>
      <c r="F50" s="34"/>
      <c r="G50" s="34"/>
      <c r="H50" s="34"/>
      <c r="I50" s="34"/>
      <c r="J50" s="34"/>
    </row>
    <row r="51" spans="1:10" x14ac:dyDescent="0.25">
      <c r="A51" s="34"/>
      <c r="B51" s="34"/>
      <c r="C51" s="34"/>
      <c r="D51" s="34"/>
      <c r="E51" s="34"/>
      <c r="F51" s="34"/>
      <c r="G51" s="34"/>
      <c r="H51" s="34"/>
      <c r="I51" s="34"/>
      <c r="J51" s="34"/>
    </row>
    <row r="52" spans="1:10" x14ac:dyDescent="0.25">
      <c r="A52" s="34"/>
      <c r="B52" s="34"/>
      <c r="C52" s="34"/>
      <c r="D52" s="34"/>
      <c r="E52" s="34"/>
      <c r="F52" s="34"/>
      <c r="G52" s="34"/>
      <c r="H52" s="34"/>
      <c r="I52" s="34"/>
      <c r="J52" s="34"/>
    </row>
    <row r="53" spans="1:10" x14ac:dyDescent="0.25">
      <c r="A53" s="34"/>
      <c r="B53" s="34"/>
      <c r="C53" s="34"/>
      <c r="D53" s="34"/>
      <c r="E53" s="34"/>
      <c r="F53" s="34"/>
      <c r="G53" s="34"/>
      <c r="H53" s="34"/>
      <c r="I53" s="34"/>
      <c r="J53" s="34"/>
    </row>
    <row r="54" spans="1:10" x14ac:dyDescent="0.25">
      <c r="A54" s="34"/>
      <c r="B54" s="34"/>
      <c r="C54" s="34"/>
      <c r="D54" s="34"/>
      <c r="E54" s="34"/>
      <c r="F54" s="34"/>
      <c r="G54" s="34"/>
      <c r="H54" s="34"/>
      <c r="I54" s="34"/>
      <c r="J54" s="34"/>
    </row>
    <row r="55" spans="1:10" x14ac:dyDescent="0.25">
      <c r="A55" s="34"/>
      <c r="B55" s="34"/>
      <c r="C55" s="34"/>
      <c r="D55" s="34"/>
      <c r="E55" s="34"/>
      <c r="F55" s="34"/>
      <c r="G55" s="34"/>
      <c r="H55" s="34"/>
      <c r="I55" s="34"/>
      <c r="J55" s="34"/>
    </row>
    <row r="56" spans="1:10" x14ac:dyDescent="0.25">
      <c r="A56" s="34"/>
      <c r="B56" s="34"/>
      <c r="C56" s="34"/>
      <c r="D56" s="34"/>
      <c r="E56" s="34"/>
      <c r="F56" s="34"/>
      <c r="G56" s="34"/>
      <c r="H56" s="34"/>
      <c r="I56" s="34"/>
      <c r="J56" s="34"/>
    </row>
    <row r="57" spans="1:10" x14ac:dyDescent="0.25">
      <c r="A57" s="34"/>
      <c r="B57" s="34"/>
      <c r="C57" s="34"/>
      <c r="D57" s="34"/>
      <c r="E57" s="34"/>
      <c r="F57" s="34"/>
      <c r="G57" s="34"/>
      <c r="H57" s="34"/>
      <c r="I57" s="34"/>
      <c r="J57" s="34"/>
    </row>
    <row r="58" spans="1:10" x14ac:dyDescent="0.25">
      <c r="A58" s="34"/>
      <c r="B58" s="34"/>
      <c r="C58" s="34"/>
      <c r="D58" s="34"/>
      <c r="E58" s="34"/>
      <c r="F58" s="34"/>
      <c r="G58" s="34"/>
      <c r="H58" s="34"/>
      <c r="I58" s="34"/>
      <c r="J58" s="34"/>
    </row>
    <row r="59" spans="1:10" x14ac:dyDescent="0.25">
      <c r="A59" s="34"/>
      <c r="B59" s="34"/>
      <c r="C59" s="34"/>
      <c r="D59" s="34"/>
      <c r="E59" s="34"/>
      <c r="F59" s="34"/>
      <c r="G59" s="34"/>
      <c r="H59" s="34"/>
      <c r="I59" s="34"/>
      <c r="J59" s="34"/>
    </row>
    <row r="60" spans="1:10" x14ac:dyDescent="0.25">
      <c r="A60" s="34"/>
      <c r="B60" s="34"/>
      <c r="C60" s="34"/>
      <c r="D60" s="34"/>
      <c r="E60" s="34"/>
      <c r="F60" s="34"/>
      <c r="G60" s="34"/>
      <c r="H60" s="34"/>
      <c r="I60" s="34"/>
      <c r="J60" s="34"/>
    </row>
  </sheetData>
  <mergeCells count="4">
    <mergeCell ref="A6:C6"/>
    <mergeCell ref="B9:C9"/>
    <mergeCell ref="A36:B36"/>
    <mergeCell ref="A37:B37"/>
  </mergeCells>
  <pageMargins left="0.7" right="0.7" top="0.75" bottom="0.75" header="0.3" footer="0.3"/>
  <pageSetup scale="96" orientation="portrait" r:id="rId1"/>
  <headerFooter alignWithMargins="0">
    <oddFooter>&amp;L&amp;"Times New Roman,Regular"LMAnot_2_1_pielik_07082019_cenr; 2.1.pielikums Ministru kabineta noteikumu projekta "Ilgstošas sociālās aprūpes un sociālās rehabilitācijas iestāžu sniegto maksas pakalpojumu cenrādis" anotācijai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5440A-0CAA-4EC5-9EFD-E2BEBC3FD5A9}">
  <sheetPr>
    <pageSetUpPr fitToPage="1"/>
  </sheetPr>
  <dimension ref="A1:J60"/>
  <sheetViews>
    <sheetView view="pageLayout" topLeftCell="A18" zoomScale="80" zoomScaleNormal="75" zoomScalePageLayoutView="80" workbookViewId="0">
      <selection activeCell="B40" sqref="B40"/>
    </sheetView>
  </sheetViews>
  <sheetFormatPr defaultRowHeight="15" x14ac:dyDescent="0.25"/>
  <cols>
    <col min="1" max="1" width="17.7109375" style="37" customWidth="1"/>
    <col min="2" max="2" width="61.85546875" style="37" customWidth="1"/>
    <col min="3" max="3" width="22.7109375" style="37" customWidth="1"/>
    <col min="4" max="4" width="14.140625" style="37" customWidth="1"/>
    <col min="5" max="256" width="9.140625" style="37"/>
    <col min="257" max="257" width="18.5703125" style="37" customWidth="1"/>
    <col min="258" max="258" width="43.7109375" style="37" customWidth="1"/>
    <col min="259" max="259" width="30" style="37" customWidth="1"/>
    <col min="260" max="260" width="14.140625" style="37" customWidth="1"/>
    <col min="261" max="512" width="9.140625" style="37"/>
    <col min="513" max="513" width="18.5703125" style="37" customWidth="1"/>
    <col min="514" max="514" width="43.7109375" style="37" customWidth="1"/>
    <col min="515" max="515" width="30" style="37" customWidth="1"/>
    <col min="516" max="516" width="14.140625" style="37" customWidth="1"/>
    <col min="517" max="768" width="9.140625" style="37"/>
    <col min="769" max="769" width="18.5703125" style="37" customWidth="1"/>
    <col min="770" max="770" width="43.7109375" style="37" customWidth="1"/>
    <col min="771" max="771" width="30" style="37" customWidth="1"/>
    <col min="772" max="772" width="14.140625" style="37" customWidth="1"/>
    <col min="773" max="1024" width="9.140625" style="37"/>
    <col min="1025" max="1025" width="18.5703125" style="37" customWidth="1"/>
    <col min="1026" max="1026" width="43.7109375" style="37" customWidth="1"/>
    <col min="1027" max="1027" width="30" style="37" customWidth="1"/>
    <col min="1028" max="1028" width="14.140625" style="37" customWidth="1"/>
    <col min="1029" max="1280" width="9.140625" style="37"/>
    <col min="1281" max="1281" width="18.5703125" style="37" customWidth="1"/>
    <col min="1282" max="1282" width="43.7109375" style="37" customWidth="1"/>
    <col min="1283" max="1283" width="30" style="37" customWidth="1"/>
    <col min="1284" max="1284" width="14.140625" style="37" customWidth="1"/>
    <col min="1285" max="1536" width="9.140625" style="37"/>
    <col min="1537" max="1537" width="18.5703125" style="37" customWidth="1"/>
    <col min="1538" max="1538" width="43.7109375" style="37" customWidth="1"/>
    <col min="1539" max="1539" width="30" style="37" customWidth="1"/>
    <col min="1540" max="1540" width="14.140625" style="37" customWidth="1"/>
    <col min="1541" max="1792" width="9.140625" style="37"/>
    <col min="1793" max="1793" width="18.5703125" style="37" customWidth="1"/>
    <col min="1794" max="1794" width="43.7109375" style="37" customWidth="1"/>
    <col min="1795" max="1795" width="30" style="37" customWidth="1"/>
    <col min="1796" max="1796" width="14.140625" style="37" customWidth="1"/>
    <col min="1797" max="2048" width="9.140625" style="37"/>
    <col min="2049" max="2049" width="18.5703125" style="37" customWidth="1"/>
    <col min="2050" max="2050" width="43.7109375" style="37" customWidth="1"/>
    <col min="2051" max="2051" width="30" style="37" customWidth="1"/>
    <col min="2052" max="2052" width="14.140625" style="37" customWidth="1"/>
    <col min="2053" max="2304" width="9.140625" style="37"/>
    <col min="2305" max="2305" width="18.5703125" style="37" customWidth="1"/>
    <col min="2306" max="2306" width="43.7109375" style="37" customWidth="1"/>
    <col min="2307" max="2307" width="30" style="37" customWidth="1"/>
    <col min="2308" max="2308" width="14.140625" style="37" customWidth="1"/>
    <col min="2309" max="2560" width="9.140625" style="37"/>
    <col min="2561" max="2561" width="18.5703125" style="37" customWidth="1"/>
    <col min="2562" max="2562" width="43.7109375" style="37" customWidth="1"/>
    <col min="2563" max="2563" width="30" style="37" customWidth="1"/>
    <col min="2564" max="2564" width="14.140625" style="37" customWidth="1"/>
    <col min="2565" max="2816" width="9.140625" style="37"/>
    <col min="2817" max="2817" width="18.5703125" style="37" customWidth="1"/>
    <col min="2818" max="2818" width="43.7109375" style="37" customWidth="1"/>
    <col min="2819" max="2819" width="30" style="37" customWidth="1"/>
    <col min="2820" max="2820" width="14.140625" style="37" customWidth="1"/>
    <col min="2821" max="3072" width="9.140625" style="37"/>
    <col min="3073" max="3073" width="18.5703125" style="37" customWidth="1"/>
    <col min="3074" max="3074" width="43.7109375" style="37" customWidth="1"/>
    <col min="3075" max="3075" width="30" style="37" customWidth="1"/>
    <col min="3076" max="3076" width="14.140625" style="37" customWidth="1"/>
    <col min="3077" max="3328" width="9.140625" style="37"/>
    <col min="3329" max="3329" width="18.5703125" style="37" customWidth="1"/>
    <col min="3330" max="3330" width="43.7109375" style="37" customWidth="1"/>
    <col min="3331" max="3331" width="30" style="37" customWidth="1"/>
    <col min="3332" max="3332" width="14.140625" style="37" customWidth="1"/>
    <col min="3333" max="3584" width="9.140625" style="37"/>
    <col min="3585" max="3585" width="18.5703125" style="37" customWidth="1"/>
    <col min="3586" max="3586" width="43.7109375" style="37" customWidth="1"/>
    <col min="3587" max="3587" width="30" style="37" customWidth="1"/>
    <col min="3588" max="3588" width="14.140625" style="37" customWidth="1"/>
    <col min="3589" max="3840" width="9.140625" style="37"/>
    <col min="3841" max="3841" width="18.5703125" style="37" customWidth="1"/>
    <col min="3842" max="3842" width="43.7109375" style="37" customWidth="1"/>
    <col min="3843" max="3843" width="30" style="37" customWidth="1"/>
    <col min="3844" max="3844" width="14.140625" style="37" customWidth="1"/>
    <col min="3845" max="4096" width="9.140625" style="37"/>
    <col min="4097" max="4097" width="18.5703125" style="37" customWidth="1"/>
    <col min="4098" max="4098" width="43.7109375" style="37" customWidth="1"/>
    <col min="4099" max="4099" width="30" style="37" customWidth="1"/>
    <col min="4100" max="4100" width="14.140625" style="37" customWidth="1"/>
    <col min="4101" max="4352" width="9.140625" style="37"/>
    <col min="4353" max="4353" width="18.5703125" style="37" customWidth="1"/>
    <col min="4354" max="4354" width="43.7109375" style="37" customWidth="1"/>
    <col min="4355" max="4355" width="30" style="37" customWidth="1"/>
    <col min="4356" max="4356" width="14.140625" style="37" customWidth="1"/>
    <col min="4357" max="4608" width="9.140625" style="37"/>
    <col min="4609" max="4609" width="18.5703125" style="37" customWidth="1"/>
    <col min="4610" max="4610" width="43.7109375" style="37" customWidth="1"/>
    <col min="4611" max="4611" width="30" style="37" customWidth="1"/>
    <col min="4612" max="4612" width="14.140625" style="37" customWidth="1"/>
    <col min="4613" max="4864" width="9.140625" style="37"/>
    <col min="4865" max="4865" width="18.5703125" style="37" customWidth="1"/>
    <col min="4866" max="4866" width="43.7109375" style="37" customWidth="1"/>
    <col min="4867" max="4867" width="30" style="37" customWidth="1"/>
    <col min="4868" max="4868" width="14.140625" style="37" customWidth="1"/>
    <col min="4869" max="5120" width="9.140625" style="37"/>
    <col min="5121" max="5121" width="18.5703125" style="37" customWidth="1"/>
    <col min="5122" max="5122" width="43.7109375" style="37" customWidth="1"/>
    <col min="5123" max="5123" width="30" style="37" customWidth="1"/>
    <col min="5124" max="5124" width="14.140625" style="37" customWidth="1"/>
    <col min="5125" max="5376" width="9.140625" style="37"/>
    <col min="5377" max="5377" width="18.5703125" style="37" customWidth="1"/>
    <col min="5378" max="5378" width="43.7109375" style="37" customWidth="1"/>
    <col min="5379" max="5379" width="30" style="37" customWidth="1"/>
    <col min="5380" max="5380" width="14.140625" style="37" customWidth="1"/>
    <col min="5381" max="5632" width="9.140625" style="37"/>
    <col min="5633" max="5633" width="18.5703125" style="37" customWidth="1"/>
    <col min="5634" max="5634" width="43.7109375" style="37" customWidth="1"/>
    <col min="5635" max="5635" width="30" style="37" customWidth="1"/>
    <col min="5636" max="5636" width="14.140625" style="37" customWidth="1"/>
    <col min="5637" max="5888" width="9.140625" style="37"/>
    <col min="5889" max="5889" width="18.5703125" style="37" customWidth="1"/>
    <col min="5890" max="5890" width="43.7109375" style="37" customWidth="1"/>
    <col min="5891" max="5891" width="30" style="37" customWidth="1"/>
    <col min="5892" max="5892" width="14.140625" style="37" customWidth="1"/>
    <col min="5893" max="6144" width="9.140625" style="37"/>
    <col min="6145" max="6145" width="18.5703125" style="37" customWidth="1"/>
    <col min="6146" max="6146" width="43.7109375" style="37" customWidth="1"/>
    <col min="6147" max="6147" width="30" style="37" customWidth="1"/>
    <col min="6148" max="6148" width="14.140625" style="37" customWidth="1"/>
    <col min="6149" max="6400" width="9.140625" style="37"/>
    <col min="6401" max="6401" width="18.5703125" style="37" customWidth="1"/>
    <col min="6402" max="6402" width="43.7109375" style="37" customWidth="1"/>
    <col min="6403" max="6403" width="30" style="37" customWidth="1"/>
    <col min="6404" max="6404" width="14.140625" style="37" customWidth="1"/>
    <col min="6405" max="6656" width="9.140625" style="37"/>
    <col min="6657" max="6657" width="18.5703125" style="37" customWidth="1"/>
    <col min="6658" max="6658" width="43.7109375" style="37" customWidth="1"/>
    <col min="6659" max="6659" width="30" style="37" customWidth="1"/>
    <col min="6660" max="6660" width="14.140625" style="37" customWidth="1"/>
    <col min="6661" max="6912" width="9.140625" style="37"/>
    <col min="6913" max="6913" width="18.5703125" style="37" customWidth="1"/>
    <col min="6914" max="6914" width="43.7109375" style="37" customWidth="1"/>
    <col min="6915" max="6915" width="30" style="37" customWidth="1"/>
    <col min="6916" max="6916" width="14.140625" style="37" customWidth="1"/>
    <col min="6917" max="7168" width="9.140625" style="37"/>
    <col min="7169" max="7169" width="18.5703125" style="37" customWidth="1"/>
    <col min="7170" max="7170" width="43.7109375" style="37" customWidth="1"/>
    <col min="7171" max="7171" width="30" style="37" customWidth="1"/>
    <col min="7172" max="7172" width="14.140625" style="37" customWidth="1"/>
    <col min="7173" max="7424" width="9.140625" style="37"/>
    <col min="7425" max="7425" width="18.5703125" style="37" customWidth="1"/>
    <col min="7426" max="7426" width="43.7109375" style="37" customWidth="1"/>
    <col min="7427" max="7427" width="30" style="37" customWidth="1"/>
    <col min="7428" max="7428" width="14.140625" style="37" customWidth="1"/>
    <col min="7429" max="7680" width="9.140625" style="37"/>
    <col min="7681" max="7681" width="18.5703125" style="37" customWidth="1"/>
    <col min="7682" max="7682" width="43.7109375" style="37" customWidth="1"/>
    <col min="7683" max="7683" width="30" style="37" customWidth="1"/>
    <col min="7684" max="7684" width="14.140625" style="37" customWidth="1"/>
    <col min="7685" max="7936" width="9.140625" style="37"/>
    <col min="7937" max="7937" width="18.5703125" style="37" customWidth="1"/>
    <col min="7938" max="7938" width="43.7109375" style="37" customWidth="1"/>
    <col min="7939" max="7939" width="30" style="37" customWidth="1"/>
    <col min="7940" max="7940" width="14.140625" style="37" customWidth="1"/>
    <col min="7941" max="8192" width="9.140625" style="37"/>
    <col min="8193" max="8193" width="18.5703125" style="37" customWidth="1"/>
    <col min="8194" max="8194" width="43.7109375" style="37" customWidth="1"/>
    <col min="8195" max="8195" width="30" style="37" customWidth="1"/>
    <col min="8196" max="8196" width="14.140625" style="37" customWidth="1"/>
    <col min="8197" max="8448" width="9.140625" style="37"/>
    <col min="8449" max="8449" width="18.5703125" style="37" customWidth="1"/>
    <col min="8450" max="8450" width="43.7109375" style="37" customWidth="1"/>
    <col min="8451" max="8451" width="30" style="37" customWidth="1"/>
    <col min="8452" max="8452" width="14.140625" style="37" customWidth="1"/>
    <col min="8453" max="8704" width="9.140625" style="37"/>
    <col min="8705" max="8705" width="18.5703125" style="37" customWidth="1"/>
    <col min="8706" max="8706" width="43.7109375" style="37" customWidth="1"/>
    <col min="8707" max="8707" width="30" style="37" customWidth="1"/>
    <col min="8708" max="8708" width="14.140625" style="37" customWidth="1"/>
    <col min="8709" max="8960" width="9.140625" style="37"/>
    <col min="8961" max="8961" width="18.5703125" style="37" customWidth="1"/>
    <col min="8962" max="8962" width="43.7109375" style="37" customWidth="1"/>
    <col min="8963" max="8963" width="30" style="37" customWidth="1"/>
    <col min="8964" max="8964" width="14.140625" style="37" customWidth="1"/>
    <col min="8965" max="9216" width="9.140625" style="37"/>
    <col min="9217" max="9217" width="18.5703125" style="37" customWidth="1"/>
    <col min="9218" max="9218" width="43.7109375" style="37" customWidth="1"/>
    <col min="9219" max="9219" width="30" style="37" customWidth="1"/>
    <col min="9220" max="9220" width="14.140625" style="37" customWidth="1"/>
    <col min="9221" max="9472" width="9.140625" style="37"/>
    <col min="9473" max="9473" width="18.5703125" style="37" customWidth="1"/>
    <col min="9474" max="9474" width="43.7109375" style="37" customWidth="1"/>
    <col min="9475" max="9475" width="30" style="37" customWidth="1"/>
    <col min="9476" max="9476" width="14.140625" style="37" customWidth="1"/>
    <col min="9477" max="9728" width="9.140625" style="37"/>
    <col min="9729" max="9729" width="18.5703125" style="37" customWidth="1"/>
    <col min="9730" max="9730" width="43.7109375" style="37" customWidth="1"/>
    <col min="9731" max="9731" width="30" style="37" customWidth="1"/>
    <col min="9732" max="9732" width="14.140625" style="37" customWidth="1"/>
    <col min="9733" max="9984" width="9.140625" style="37"/>
    <col min="9985" max="9985" width="18.5703125" style="37" customWidth="1"/>
    <col min="9986" max="9986" width="43.7109375" style="37" customWidth="1"/>
    <col min="9987" max="9987" width="30" style="37" customWidth="1"/>
    <col min="9988" max="9988" width="14.140625" style="37" customWidth="1"/>
    <col min="9989" max="10240" width="9.140625" style="37"/>
    <col min="10241" max="10241" width="18.5703125" style="37" customWidth="1"/>
    <col min="10242" max="10242" width="43.7109375" style="37" customWidth="1"/>
    <col min="10243" max="10243" width="30" style="37" customWidth="1"/>
    <col min="10244" max="10244" width="14.140625" style="37" customWidth="1"/>
    <col min="10245" max="10496" width="9.140625" style="37"/>
    <col min="10497" max="10497" width="18.5703125" style="37" customWidth="1"/>
    <col min="10498" max="10498" width="43.7109375" style="37" customWidth="1"/>
    <col min="10499" max="10499" width="30" style="37" customWidth="1"/>
    <col min="10500" max="10500" width="14.140625" style="37" customWidth="1"/>
    <col min="10501" max="10752" width="9.140625" style="37"/>
    <col min="10753" max="10753" width="18.5703125" style="37" customWidth="1"/>
    <col min="10754" max="10754" width="43.7109375" style="37" customWidth="1"/>
    <col min="10755" max="10755" width="30" style="37" customWidth="1"/>
    <col min="10756" max="10756" width="14.140625" style="37" customWidth="1"/>
    <col min="10757" max="11008" width="9.140625" style="37"/>
    <col min="11009" max="11009" width="18.5703125" style="37" customWidth="1"/>
    <col min="11010" max="11010" width="43.7109375" style="37" customWidth="1"/>
    <col min="11011" max="11011" width="30" style="37" customWidth="1"/>
    <col min="11012" max="11012" width="14.140625" style="37" customWidth="1"/>
    <col min="11013" max="11264" width="9.140625" style="37"/>
    <col min="11265" max="11265" width="18.5703125" style="37" customWidth="1"/>
    <col min="11266" max="11266" width="43.7109375" style="37" customWidth="1"/>
    <col min="11267" max="11267" width="30" style="37" customWidth="1"/>
    <col min="11268" max="11268" width="14.140625" style="37" customWidth="1"/>
    <col min="11269" max="11520" width="9.140625" style="37"/>
    <col min="11521" max="11521" width="18.5703125" style="37" customWidth="1"/>
    <col min="11522" max="11522" width="43.7109375" style="37" customWidth="1"/>
    <col min="11523" max="11523" width="30" style="37" customWidth="1"/>
    <col min="11524" max="11524" width="14.140625" style="37" customWidth="1"/>
    <col min="11525" max="11776" width="9.140625" style="37"/>
    <col min="11777" max="11777" width="18.5703125" style="37" customWidth="1"/>
    <col min="11778" max="11778" width="43.7109375" style="37" customWidth="1"/>
    <col min="11779" max="11779" width="30" style="37" customWidth="1"/>
    <col min="11780" max="11780" width="14.140625" style="37" customWidth="1"/>
    <col min="11781" max="12032" width="9.140625" style="37"/>
    <col min="12033" max="12033" width="18.5703125" style="37" customWidth="1"/>
    <col min="12034" max="12034" width="43.7109375" style="37" customWidth="1"/>
    <col min="12035" max="12035" width="30" style="37" customWidth="1"/>
    <col min="12036" max="12036" width="14.140625" style="37" customWidth="1"/>
    <col min="12037" max="12288" width="9.140625" style="37"/>
    <col min="12289" max="12289" width="18.5703125" style="37" customWidth="1"/>
    <col min="12290" max="12290" width="43.7109375" style="37" customWidth="1"/>
    <col min="12291" max="12291" width="30" style="37" customWidth="1"/>
    <col min="12292" max="12292" width="14.140625" style="37" customWidth="1"/>
    <col min="12293" max="12544" width="9.140625" style="37"/>
    <col min="12545" max="12545" width="18.5703125" style="37" customWidth="1"/>
    <col min="12546" max="12546" width="43.7109375" style="37" customWidth="1"/>
    <col min="12547" max="12547" width="30" style="37" customWidth="1"/>
    <col min="12548" max="12548" width="14.140625" style="37" customWidth="1"/>
    <col min="12549" max="12800" width="9.140625" style="37"/>
    <col min="12801" max="12801" width="18.5703125" style="37" customWidth="1"/>
    <col min="12802" max="12802" width="43.7109375" style="37" customWidth="1"/>
    <col min="12803" max="12803" width="30" style="37" customWidth="1"/>
    <col min="12804" max="12804" width="14.140625" style="37" customWidth="1"/>
    <col min="12805" max="13056" width="9.140625" style="37"/>
    <col min="13057" max="13057" width="18.5703125" style="37" customWidth="1"/>
    <col min="13058" max="13058" width="43.7109375" style="37" customWidth="1"/>
    <col min="13059" max="13059" width="30" style="37" customWidth="1"/>
    <col min="13060" max="13060" width="14.140625" style="37" customWidth="1"/>
    <col min="13061" max="13312" width="9.140625" style="37"/>
    <col min="13313" max="13313" width="18.5703125" style="37" customWidth="1"/>
    <col min="13314" max="13314" width="43.7109375" style="37" customWidth="1"/>
    <col min="13315" max="13315" width="30" style="37" customWidth="1"/>
    <col min="13316" max="13316" width="14.140625" style="37" customWidth="1"/>
    <col min="13317" max="13568" width="9.140625" style="37"/>
    <col min="13569" max="13569" width="18.5703125" style="37" customWidth="1"/>
    <col min="13570" max="13570" width="43.7109375" style="37" customWidth="1"/>
    <col min="13571" max="13571" width="30" style="37" customWidth="1"/>
    <col min="13572" max="13572" width="14.140625" style="37" customWidth="1"/>
    <col min="13573" max="13824" width="9.140625" style="37"/>
    <col min="13825" max="13825" width="18.5703125" style="37" customWidth="1"/>
    <col min="13826" max="13826" width="43.7109375" style="37" customWidth="1"/>
    <col min="13827" max="13827" width="30" style="37" customWidth="1"/>
    <col min="13828" max="13828" width="14.140625" style="37" customWidth="1"/>
    <col min="13829" max="14080" width="9.140625" style="37"/>
    <col min="14081" max="14081" width="18.5703125" style="37" customWidth="1"/>
    <col min="14082" max="14082" width="43.7109375" style="37" customWidth="1"/>
    <col min="14083" max="14083" width="30" style="37" customWidth="1"/>
    <col min="14084" max="14084" width="14.140625" style="37" customWidth="1"/>
    <col min="14085" max="14336" width="9.140625" style="37"/>
    <col min="14337" max="14337" width="18.5703125" style="37" customWidth="1"/>
    <col min="14338" max="14338" width="43.7109375" style="37" customWidth="1"/>
    <col min="14339" max="14339" width="30" style="37" customWidth="1"/>
    <col min="14340" max="14340" width="14.140625" style="37" customWidth="1"/>
    <col min="14341" max="14592" width="9.140625" style="37"/>
    <col min="14593" max="14593" width="18.5703125" style="37" customWidth="1"/>
    <col min="14594" max="14594" width="43.7109375" style="37" customWidth="1"/>
    <col min="14595" max="14595" width="30" style="37" customWidth="1"/>
    <col min="14596" max="14596" width="14.140625" style="37" customWidth="1"/>
    <col min="14597" max="14848" width="9.140625" style="37"/>
    <col min="14849" max="14849" width="18.5703125" style="37" customWidth="1"/>
    <col min="14850" max="14850" width="43.7109375" style="37" customWidth="1"/>
    <col min="14851" max="14851" width="30" style="37" customWidth="1"/>
    <col min="14852" max="14852" width="14.140625" style="37" customWidth="1"/>
    <col min="14853" max="15104" width="9.140625" style="37"/>
    <col min="15105" max="15105" width="18.5703125" style="37" customWidth="1"/>
    <col min="15106" max="15106" width="43.7109375" style="37" customWidth="1"/>
    <col min="15107" max="15107" width="30" style="37" customWidth="1"/>
    <col min="15108" max="15108" width="14.140625" style="37" customWidth="1"/>
    <col min="15109" max="15360" width="9.140625" style="37"/>
    <col min="15361" max="15361" width="18.5703125" style="37" customWidth="1"/>
    <col min="15362" max="15362" width="43.7109375" style="37" customWidth="1"/>
    <col min="15363" max="15363" width="30" style="37" customWidth="1"/>
    <col min="15364" max="15364" width="14.140625" style="37" customWidth="1"/>
    <col min="15365" max="15616" width="9.140625" style="37"/>
    <col min="15617" max="15617" width="18.5703125" style="37" customWidth="1"/>
    <col min="15618" max="15618" width="43.7109375" style="37" customWidth="1"/>
    <col min="15619" max="15619" width="30" style="37" customWidth="1"/>
    <col min="15620" max="15620" width="14.140625" style="37" customWidth="1"/>
    <col min="15621" max="15872" width="9.140625" style="37"/>
    <col min="15873" max="15873" width="18.5703125" style="37" customWidth="1"/>
    <col min="15874" max="15874" width="43.7109375" style="37" customWidth="1"/>
    <col min="15875" max="15875" width="30" style="37" customWidth="1"/>
    <col min="15876" max="15876" width="14.140625" style="37" customWidth="1"/>
    <col min="15877" max="16128" width="9.140625" style="37"/>
    <col min="16129" max="16129" width="18.5703125" style="37" customWidth="1"/>
    <col min="16130" max="16130" width="43.7109375" style="37" customWidth="1"/>
    <col min="16131" max="16131" width="30" style="37" customWidth="1"/>
    <col min="16132" max="16132" width="14.140625" style="37" customWidth="1"/>
    <col min="16133" max="16384" width="9.140625" style="37"/>
  </cols>
  <sheetData>
    <row r="1" spans="1:10" ht="14.25" customHeight="1" x14ac:dyDescent="0.25">
      <c r="C1" s="5" t="s">
        <v>1</v>
      </c>
    </row>
    <row r="2" spans="1:10" ht="15.75" x14ac:dyDescent="0.25">
      <c r="C2" s="13" t="s">
        <v>2</v>
      </c>
    </row>
    <row r="3" spans="1:10" ht="15.75" customHeight="1" x14ac:dyDescent="0.25">
      <c r="C3" s="7" t="s">
        <v>3</v>
      </c>
    </row>
    <row r="4" spans="1:10" ht="15.75" customHeight="1" x14ac:dyDescent="0.25">
      <c r="C4" s="48"/>
    </row>
    <row r="5" spans="1:10" ht="15.75" customHeight="1" x14ac:dyDescent="0.25">
      <c r="C5" s="40" t="s">
        <v>51</v>
      </c>
    </row>
    <row r="6" spans="1:10" ht="17.25" customHeight="1" x14ac:dyDescent="0.25">
      <c r="A6" s="134" t="s">
        <v>5</v>
      </c>
      <c r="B6" s="134"/>
      <c r="C6" s="134"/>
      <c r="D6" s="34"/>
      <c r="E6" s="34"/>
      <c r="F6" s="34"/>
      <c r="G6" s="34"/>
      <c r="H6" s="34"/>
      <c r="I6" s="34"/>
      <c r="J6" s="34"/>
    </row>
    <row r="7" spans="1:10" ht="19.5" customHeight="1" x14ac:dyDescent="0.25">
      <c r="A7" s="11"/>
      <c r="B7" s="11"/>
      <c r="C7" s="11"/>
      <c r="D7" s="51"/>
      <c r="E7" s="51"/>
      <c r="F7" s="51"/>
      <c r="G7" s="51"/>
      <c r="H7" s="34"/>
      <c r="I7" s="34"/>
      <c r="J7" s="34"/>
    </row>
    <row r="8" spans="1:10" ht="13.5" customHeight="1" x14ac:dyDescent="0.25">
      <c r="A8" s="101" t="s">
        <v>6</v>
      </c>
      <c r="B8" s="36" t="s">
        <v>7</v>
      </c>
      <c r="D8" s="51"/>
      <c r="E8" s="51"/>
      <c r="F8" s="51"/>
      <c r="G8" s="51"/>
      <c r="H8" s="34"/>
      <c r="I8" s="34"/>
      <c r="J8" s="34"/>
    </row>
    <row r="9" spans="1:10" ht="26.25" x14ac:dyDescent="0.25">
      <c r="A9" s="101" t="s">
        <v>8</v>
      </c>
      <c r="B9" s="131" t="s">
        <v>87</v>
      </c>
      <c r="C9" s="131"/>
      <c r="D9" s="51"/>
      <c r="E9" s="51"/>
      <c r="F9" s="51"/>
      <c r="G9" s="51"/>
      <c r="H9" s="34"/>
      <c r="I9" s="34"/>
      <c r="J9" s="34"/>
    </row>
    <row r="10" spans="1:10" ht="15" customHeight="1" x14ac:dyDescent="0.25">
      <c r="A10" s="101" t="s">
        <v>10</v>
      </c>
      <c r="B10" s="36" t="s">
        <v>11</v>
      </c>
      <c r="D10"/>
      <c r="E10"/>
      <c r="F10"/>
      <c r="G10"/>
      <c r="H10"/>
      <c r="I10"/>
      <c r="J10" s="34"/>
    </row>
    <row r="11" spans="1:10" ht="15.75" customHeight="1" x14ac:dyDescent="0.25">
      <c r="A11" s="11"/>
      <c r="B11" s="11"/>
      <c r="C11" s="11"/>
      <c r="D11"/>
      <c r="E11"/>
      <c r="F11"/>
      <c r="G11"/>
      <c r="H11"/>
      <c r="I11"/>
      <c r="J11" s="34"/>
    </row>
    <row r="12" spans="1:10" ht="78" customHeight="1" x14ac:dyDescent="0.25">
      <c r="A12" s="102" t="s">
        <v>12</v>
      </c>
      <c r="B12" s="102" t="s">
        <v>13</v>
      </c>
      <c r="C12" s="102" t="s">
        <v>14</v>
      </c>
      <c r="D12"/>
      <c r="E12"/>
      <c r="F12"/>
      <c r="G12"/>
      <c r="H12"/>
      <c r="I12"/>
      <c r="J12" s="34"/>
    </row>
    <row r="13" spans="1:10" ht="12.6" customHeight="1" x14ac:dyDescent="0.25">
      <c r="A13" s="79">
        <v>1</v>
      </c>
      <c r="B13" s="79">
        <v>2</v>
      </c>
      <c r="C13" s="79">
        <v>3</v>
      </c>
      <c r="D13"/>
      <c r="E13"/>
      <c r="F13"/>
      <c r="G13"/>
      <c r="H13"/>
      <c r="I13"/>
      <c r="J13" s="34"/>
    </row>
    <row r="14" spans="1:10" ht="14.45" customHeight="1" x14ac:dyDescent="0.25">
      <c r="A14" s="65"/>
      <c r="B14" s="79" t="s">
        <v>15</v>
      </c>
      <c r="C14" s="79" t="s">
        <v>16</v>
      </c>
      <c r="D14"/>
      <c r="E14"/>
      <c r="F14"/>
      <c r="G14"/>
      <c r="H14"/>
      <c r="I14"/>
      <c r="J14" s="34"/>
    </row>
    <row r="15" spans="1:10" ht="16.5" customHeight="1" x14ac:dyDescent="0.25">
      <c r="A15" s="79">
        <v>1100</v>
      </c>
      <c r="B15" s="65" t="s">
        <v>17</v>
      </c>
      <c r="C15" s="21">
        <v>93.93</v>
      </c>
      <c r="D15" s="113"/>
      <c r="E15"/>
      <c r="F15"/>
      <c r="G15"/>
      <c r="H15"/>
      <c r="I15"/>
      <c r="J15" s="53"/>
    </row>
    <row r="16" spans="1:10" ht="31.5" x14ac:dyDescent="0.25">
      <c r="A16" s="79">
        <v>1200</v>
      </c>
      <c r="B16" s="66" t="s">
        <v>18</v>
      </c>
      <c r="C16" s="21">
        <v>22.63</v>
      </c>
      <c r="D16" s="113"/>
      <c r="E16"/>
      <c r="F16"/>
      <c r="G16"/>
      <c r="H16"/>
      <c r="I16"/>
      <c r="J16" s="34"/>
    </row>
    <row r="17" spans="1:10" ht="15" customHeight="1" x14ac:dyDescent="0.25">
      <c r="A17" s="79"/>
      <c r="B17" s="24" t="s">
        <v>23</v>
      </c>
      <c r="C17" s="23">
        <f>SUM(C15:C16)</f>
        <v>116.56</v>
      </c>
      <c r="D17" s="113"/>
      <c r="E17"/>
      <c r="F17"/>
      <c r="G17"/>
      <c r="H17"/>
      <c r="I17"/>
      <c r="J17" s="34"/>
    </row>
    <row r="18" spans="1:10" ht="13.9" customHeight="1" x14ac:dyDescent="0.25">
      <c r="A18" s="79"/>
      <c r="B18" s="24" t="s">
        <v>24</v>
      </c>
      <c r="C18" s="24" t="s">
        <v>16</v>
      </c>
      <c r="D18" s="113"/>
      <c r="E18"/>
      <c r="F18"/>
      <c r="G18"/>
      <c r="H18"/>
      <c r="I18"/>
      <c r="J18" s="34"/>
    </row>
    <row r="19" spans="1:10" ht="15.75" customHeight="1" x14ac:dyDescent="0.25">
      <c r="A19" s="79">
        <v>1100</v>
      </c>
      <c r="B19" s="65" t="s">
        <v>17</v>
      </c>
      <c r="C19" s="21">
        <v>11.49</v>
      </c>
      <c r="D19" s="113"/>
      <c r="E19"/>
      <c r="F19"/>
      <c r="G19"/>
      <c r="H19"/>
      <c r="I19"/>
      <c r="J19" s="34"/>
    </row>
    <row r="20" spans="1:10" ht="31.5" x14ac:dyDescent="0.25">
      <c r="A20" s="79">
        <v>1200</v>
      </c>
      <c r="B20" s="66" t="s">
        <v>18</v>
      </c>
      <c r="C20" s="21">
        <v>2.77</v>
      </c>
      <c r="D20"/>
      <c r="E20"/>
      <c r="F20"/>
      <c r="G20"/>
      <c r="H20"/>
      <c r="I20"/>
      <c r="J20" s="34"/>
    </row>
    <row r="21" spans="1:10" ht="14.25" customHeight="1" x14ac:dyDescent="0.25">
      <c r="A21" s="79">
        <v>2210</v>
      </c>
      <c r="B21" s="65" t="s">
        <v>25</v>
      </c>
      <c r="C21" s="21">
        <v>0.49</v>
      </c>
      <c r="D21"/>
      <c r="E21"/>
      <c r="F21"/>
      <c r="G21"/>
      <c r="H21"/>
      <c r="I21"/>
      <c r="J21" s="34"/>
    </row>
    <row r="22" spans="1:10" ht="19.5" customHeight="1" x14ac:dyDescent="0.25">
      <c r="A22" s="79">
        <v>2220</v>
      </c>
      <c r="B22" s="65" t="s">
        <v>56</v>
      </c>
      <c r="C22" s="21">
        <v>19.559999999999999</v>
      </c>
      <c r="D22"/>
      <c r="E22"/>
      <c r="F22"/>
      <c r="G22"/>
      <c r="H22"/>
      <c r="I22"/>
      <c r="J22" s="34"/>
    </row>
    <row r="23" spans="1:10" ht="15" customHeight="1" x14ac:dyDescent="0.25">
      <c r="A23" s="79">
        <v>2240</v>
      </c>
      <c r="B23" s="65" t="s">
        <v>72</v>
      </c>
      <c r="C23" s="21">
        <v>14.58</v>
      </c>
      <c r="D23"/>
      <c r="E23"/>
      <c r="F23"/>
      <c r="G23"/>
      <c r="H23"/>
      <c r="I23"/>
      <c r="J23" s="34"/>
    </row>
    <row r="24" spans="1:10" ht="15.75" x14ac:dyDescent="0.25">
      <c r="A24" s="79">
        <v>2243</v>
      </c>
      <c r="B24" s="83" t="s">
        <v>58</v>
      </c>
      <c r="C24" s="21">
        <v>5.27</v>
      </c>
      <c r="D24"/>
      <c r="E24"/>
      <c r="F24"/>
      <c r="G24"/>
      <c r="H24"/>
      <c r="I24"/>
      <c r="J24" s="34"/>
    </row>
    <row r="25" spans="1:10" ht="15.75" x14ac:dyDescent="0.25">
      <c r="A25" s="79">
        <v>2244</v>
      </c>
      <c r="B25" s="65" t="s">
        <v>59</v>
      </c>
      <c r="C25" s="21">
        <v>2.0299999999999998</v>
      </c>
      <c r="D25"/>
      <c r="E25"/>
      <c r="F25"/>
      <c r="G25"/>
      <c r="H25"/>
      <c r="I25"/>
      <c r="J25" s="34"/>
    </row>
    <row r="26" spans="1:10" ht="15.75" x14ac:dyDescent="0.25">
      <c r="A26" s="79">
        <v>2249</v>
      </c>
      <c r="B26" s="66" t="s">
        <v>60</v>
      </c>
      <c r="C26" s="21">
        <v>0.87</v>
      </c>
      <c r="D26"/>
      <c r="E26"/>
      <c r="F26"/>
      <c r="G26"/>
      <c r="H26"/>
      <c r="I26"/>
      <c r="J26" s="34"/>
    </row>
    <row r="27" spans="1:10" ht="15.75" x14ac:dyDescent="0.25">
      <c r="A27" s="79">
        <v>2311</v>
      </c>
      <c r="B27" s="65" t="s">
        <v>27</v>
      </c>
      <c r="C27" s="21">
        <v>1.55</v>
      </c>
      <c r="D27"/>
      <c r="E27"/>
      <c r="F27"/>
      <c r="G27"/>
      <c r="H27"/>
      <c r="I27"/>
      <c r="J27" s="34"/>
    </row>
    <row r="28" spans="1:10" ht="15" customHeight="1" x14ac:dyDescent="0.25">
      <c r="A28" s="79">
        <v>2322</v>
      </c>
      <c r="B28" s="65" t="s">
        <v>29</v>
      </c>
      <c r="C28" s="21">
        <f>4.65+0.04</f>
        <v>4.6900000000000004</v>
      </c>
      <c r="D28"/>
      <c r="E28"/>
      <c r="F28"/>
      <c r="G28"/>
      <c r="H28"/>
      <c r="I28"/>
      <c r="J28" s="34"/>
    </row>
    <row r="29" spans="1:10" ht="17.25" customHeight="1" x14ac:dyDescent="0.25">
      <c r="A29" s="79">
        <v>2341</v>
      </c>
      <c r="B29" s="65" t="s">
        <v>73</v>
      </c>
      <c r="C29" s="21">
        <v>4.8899999999999997</v>
      </c>
      <c r="D29"/>
      <c r="E29"/>
      <c r="F29"/>
      <c r="G29"/>
      <c r="H29"/>
      <c r="I29"/>
      <c r="J29" s="34"/>
    </row>
    <row r="30" spans="1:10" ht="15" customHeight="1" x14ac:dyDescent="0.25">
      <c r="A30" s="79">
        <v>2350</v>
      </c>
      <c r="B30" s="65" t="s">
        <v>31</v>
      </c>
      <c r="C30" s="21">
        <v>4.05</v>
      </c>
      <c r="D30"/>
      <c r="E30"/>
      <c r="F30"/>
      <c r="G30"/>
      <c r="H30"/>
      <c r="I30"/>
      <c r="J30" s="34"/>
    </row>
    <row r="31" spans="1:10" ht="14.25" customHeight="1" x14ac:dyDescent="0.25">
      <c r="A31" s="79">
        <v>2312</v>
      </c>
      <c r="B31" s="65" t="s">
        <v>61</v>
      </c>
      <c r="C31" s="21">
        <v>0.8</v>
      </c>
      <c r="D31"/>
      <c r="E31"/>
      <c r="F31"/>
      <c r="G31"/>
      <c r="H31"/>
      <c r="I31"/>
      <c r="J31" s="34"/>
    </row>
    <row r="32" spans="1:10" ht="15.75" customHeight="1" x14ac:dyDescent="0.25">
      <c r="A32" s="79">
        <v>5200</v>
      </c>
      <c r="B32" s="65" t="s">
        <v>32</v>
      </c>
      <c r="C32" s="21">
        <v>2.5</v>
      </c>
      <c r="D32"/>
      <c r="E32"/>
      <c r="F32"/>
      <c r="G32"/>
      <c r="H32"/>
      <c r="I32"/>
      <c r="J32" s="34"/>
    </row>
    <row r="33" spans="1:10" ht="15.75" x14ac:dyDescent="0.25">
      <c r="A33" s="79"/>
      <c r="B33" s="24" t="s">
        <v>33</v>
      </c>
      <c r="C33" s="23">
        <f>SUM(C19:C32)</f>
        <v>75.539999999999978</v>
      </c>
      <c r="D33"/>
      <c r="E33"/>
      <c r="F33"/>
      <c r="G33"/>
      <c r="H33"/>
      <c r="I33"/>
      <c r="J33" s="34"/>
    </row>
    <row r="34" spans="1:10" ht="15.75" x14ac:dyDescent="0.25">
      <c r="A34" s="65"/>
      <c r="B34" s="24" t="s">
        <v>34</v>
      </c>
      <c r="C34" s="23">
        <f>C33+C17</f>
        <v>192.09999999999997</v>
      </c>
      <c r="D34"/>
      <c r="E34"/>
      <c r="F34"/>
      <c r="G34"/>
      <c r="H34"/>
      <c r="I34"/>
      <c r="J34" s="34"/>
    </row>
    <row r="35" spans="1:10" ht="20.25" customHeight="1" x14ac:dyDescent="0.25">
      <c r="A35" s="62"/>
      <c r="B35" s="62"/>
      <c r="C35" s="62"/>
      <c r="D35"/>
      <c r="E35"/>
      <c r="F35"/>
      <c r="G35"/>
      <c r="H35"/>
      <c r="I35"/>
      <c r="J35" s="34"/>
    </row>
    <row r="36" spans="1:10" ht="15.75" customHeight="1" x14ac:dyDescent="0.25">
      <c r="A36" s="132" t="s">
        <v>35</v>
      </c>
      <c r="B36" s="132"/>
      <c r="C36" s="79">
        <v>10</v>
      </c>
      <c r="D36"/>
      <c r="E36"/>
      <c r="F36"/>
      <c r="G36"/>
      <c r="H36"/>
      <c r="I36"/>
      <c r="J36" s="34"/>
    </row>
    <row r="37" spans="1:10" ht="37.5" customHeight="1" x14ac:dyDescent="0.25">
      <c r="A37" s="132" t="s">
        <v>36</v>
      </c>
      <c r="B37" s="132"/>
      <c r="C37" s="76">
        <f>C34/C36</f>
        <v>19.209999999999997</v>
      </c>
      <c r="D37"/>
      <c r="E37"/>
      <c r="F37"/>
      <c r="G37"/>
      <c r="H37"/>
      <c r="I37"/>
      <c r="J37" s="34"/>
    </row>
    <row r="38" spans="1:10" x14ac:dyDescent="0.25">
      <c r="A38" s="34"/>
      <c r="B38" s="34"/>
      <c r="C38" s="34"/>
      <c r="D38"/>
      <c r="E38"/>
      <c r="F38"/>
      <c r="G38"/>
      <c r="H38"/>
      <c r="I38"/>
      <c r="J38" s="34"/>
    </row>
    <row r="39" spans="1:10" x14ac:dyDescent="0.25">
      <c r="A39" s="124"/>
      <c r="B39" s="34"/>
      <c r="C39" s="34"/>
      <c r="D39"/>
      <c r="E39"/>
      <c r="F39"/>
      <c r="G39"/>
      <c r="H39"/>
      <c r="I39"/>
      <c r="J39" s="34"/>
    </row>
    <row r="40" spans="1:10" x14ac:dyDescent="0.25">
      <c r="A40" s="124"/>
      <c r="B40" s="34"/>
      <c r="C40" s="34"/>
      <c r="D40"/>
      <c r="E40"/>
      <c r="F40"/>
      <c r="G40"/>
      <c r="H40"/>
      <c r="I40"/>
      <c r="J40" s="34"/>
    </row>
    <row r="41" spans="1:10" x14ac:dyDescent="0.25">
      <c r="A41" s="124"/>
      <c r="B41" s="34"/>
      <c r="C41" s="34"/>
      <c r="D41" s="34"/>
      <c r="E41" s="34"/>
      <c r="F41" s="34"/>
      <c r="G41" s="34"/>
      <c r="H41" s="34"/>
      <c r="I41" s="34"/>
      <c r="J41" s="34"/>
    </row>
    <row r="42" spans="1:10" x14ac:dyDescent="0.25">
      <c r="A42" s="124"/>
      <c r="B42" s="34"/>
      <c r="C42" s="34"/>
      <c r="D42" s="34"/>
      <c r="E42" s="34"/>
      <c r="F42" s="34"/>
      <c r="G42" s="34"/>
      <c r="H42" s="34"/>
      <c r="I42" s="34"/>
      <c r="J42" s="34"/>
    </row>
    <row r="43" spans="1:10" x14ac:dyDescent="0.25">
      <c r="A43" s="34"/>
      <c r="B43" s="34"/>
      <c r="C43" s="34"/>
      <c r="D43" s="34"/>
      <c r="E43" s="34"/>
      <c r="F43" s="34"/>
      <c r="G43" s="34"/>
      <c r="H43" s="34"/>
      <c r="I43" s="34"/>
      <c r="J43" s="34"/>
    </row>
    <row r="44" spans="1:10" x14ac:dyDescent="0.25">
      <c r="A44" s="34"/>
      <c r="B44" s="34"/>
      <c r="C44" s="34"/>
      <c r="D44" s="34"/>
      <c r="E44" s="34"/>
      <c r="F44" s="34"/>
      <c r="G44" s="34"/>
      <c r="H44" s="34"/>
      <c r="I44" s="34"/>
      <c r="J44" s="34"/>
    </row>
    <row r="45" spans="1:10" x14ac:dyDescent="0.25">
      <c r="A45" s="34"/>
      <c r="B45" s="34"/>
      <c r="C45" s="34"/>
      <c r="D45" s="34"/>
      <c r="E45" s="34"/>
      <c r="F45" s="34"/>
      <c r="G45" s="34"/>
      <c r="H45" s="34"/>
      <c r="I45" s="34"/>
      <c r="J45" s="34"/>
    </row>
    <row r="46" spans="1:10" x14ac:dyDescent="0.25">
      <c r="A46" s="34"/>
      <c r="B46" s="34"/>
      <c r="C46" s="34"/>
      <c r="D46" s="34"/>
      <c r="E46" s="34"/>
      <c r="F46" s="34"/>
      <c r="G46" s="34"/>
      <c r="H46" s="34"/>
      <c r="I46" s="34"/>
      <c r="J46" s="34"/>
    </row>
    <row r="47" spans="1:10" x14ac:dyDescent="0.25">
      <c r="A47" s="34"/>
      <c r="B47" s="34"/>
      <c r="C47" s="34"/>
      <c r="D47" s="34"/>
      <c r="E47" s="34"/>
      <c r="F47" s="34"/>
      <c r="G47" s="34"/>
      <c r="H47" s="34"/>
      <c r="I47" s="34"/>
      <c r="J47" s="34"/>
    </row>
    <row r="48" spans="1:10" x14ac:dyDescent="0.25">
      <c r="A48" s="34"/>
      <c r="B48" s="34"/>
      <c r="C48" s="34"/>
      <c r="D48" s="34"/>
      <c r="E48" s="34"/>
      <c r="F48" s="34"/>
      <c r="G48" s="34"/>
      <c r="H48" s="34"/>
      <c r="I48" s="34"/>
      <c r="J48" s="34"/>
    </row>
    <row r="49" spans="1:10" x14ac:dyDescent="0.25">
      <c r="A49" s="34"/>
      <c r="B49" s="34"/>
      <c r="C49" s="34"/>
      <c r="D49" s="34"/>
      <c r="E49" s="34"/>
      <c r="F49" s="34"/>
      <c r="G49" s="34"/>
      <c r="H49" s="34"/>
      <c r="I49" s="34"/>
      <c r="J49" s="34"/>
    </row>
    <row r="50" spans="1:10" x14ac:dyDescent="0.25">
      <c r="A50" s="34"/>
      <c r="B50" s="34"/>
      <c r="C50" s="34"/>
      <c r="D50" s="34"/>
      <c r="E50" s="34"/>
      <c r="F50" s="34"/>
      <c r="G50" s="34"/>
      <c r="H50" s="34"/>
      <c r="I50" s="34"/>
      <c r="J50" s="34"/>
    </row>
    <row r="51" spans="1:10" x14ac:dyDescent="0.25">
      <c r="A51" s="34"/>
      <c r="B51" s="34"/>
      <c r="C51" s="34"/>
      <c r="D51" s="34"/>
      <c r="E51" s="34"/>
      <c r="F51" s="34"/>
      <c r="G51" s="34"/>
      <c r="H51" s="34"/>
      <c r="I51" s="34"/>
      <c r="J51" s="34"/>
    </row>
    <row r="52" spans="1:10" x14ac:dyDescent="0.25">
      <c r="A52" s="34"/>
      <c r="B52" s="34"/>
      <c r="C52" s="34"/>
      <c r="D52" s="34"/>
      <c r="E52" s="34"/>
      <c r="F52" s="34"/>
      <c r="G52" s="34"/>
      <c r="H52" s="34"/>
      <c r="I52" s="34"/>
      <c r="J52" s="34"/>
    </row>
    <row r="53" spans="1:10" x14ac:dyDescent="0.25">
      <c r="A53" s="34"/>
      <c r="B53" s="34"/>
      <c r="C53" s="34"/>
      <c r="D53" s="34"/>
      <c r="E53" s="34"/>
      <c r="F53" s="34"/>
      <c r="G53" s="34"/>
      <c r="H53" s="34"/>
      <c r="I53" s="34"/>
      <c r="J53" s="34"/>
    </row>
    <row r="54" spans="1:10" x14ac:dyDescent="0.25">
      <c r="A54" s="34"/>
      <c r="B54" s="34"/>
      <c r="C54" s="34"/>
      <c r="D54" s="34"/>
      <c r="E54" s="34"/>
      <c r="F54" s="34"/>
      <c r="G54" s="34"/>
      <c r="H54" s="34"/>
      <c r="I54" s="34"/>
      <c r="J54" s="34"/>
    </row>
    <row r="55" spans="1:10" x14ac:dyDescent="0.25">
      <c r="A55" s="34"/>
      <c r="B55" s="34"/>
      <c r="C55" s="34"/>
      <c r="D55" s="34"/>
      <c r="E55" s="34"/>
      <c r="F55" s="34"/>
      <c r="G55" s="34"/>
      <c r="H55" s="34"/>
      <c r="I55" s="34"/>
      <c r="J55" s="34"/>
    </row>
    <row r="56" spans="1:10" x14ac:dyDescent="0.25">
      <c r="A56" s="34"/>
      <c r="B56" s="34"/>
      <c r="C56" s="34"/>
      <c r="D56" s="34"/>
      <c r="E56" s="34"/>
      <c r="F56" s="34"/>
      <c r="G56" s="34"/>
      <c r="H56" s="34"/>
      <c r="I56" s="34"/>
      <c r="J56" s="34"/>
    </row>
    <row r="57" spans="1:10" x14ac:dyDescent="0.25">
      <c r="A57" s="34"/>
      <c r="B57" s="34"/>
      <c r="C57" s="34"/>
      <c r="D57" s="34"/>
      <c r="E57" s="34"/>
      <c r="F57" s="34"/>
      <c r="G57" s="34"/>
      <c r="H57" s="34"/>
      <c r="I57" s="34"/>
      <c r="J57" s="34"/>
    </row>
    <row r="58" spans="1:10" x14ac:dyDescent="0.25">
      <c r="A58" s="34"/>
      <c r="B58" s="34"/>
      <c r="C58" s="34"/>
      <c r="D58" s="34"/>
      <c r="E58" s="34"/>
      <c r="F58" s="34"/>
      <c r="G58" s="34"/>
      <c r="H58" s="34"/>
      <c r="I58" s="34"/>
      <c r="J58" s="34"/>
    </row>
    <row r="59" spans="1:10" x14ac:dyDescent="0.25">
      <c r="A59" s="34"/>
      <c r="B59" s="34"/>
      <c r="C59" s="34"/>
      <c r="D59" s="34"/>
      <c r="E59" s="34"/>
      <c r="F59" s="34"/>
      <c r="G59" s="34"/>
      <c r="H59" s="34"/>
      <c r="I59" s="34"/>
      <c r="J59" s="34"/>
    </row>
    <row r="60" spans="1:10" x14ac:dyDescent="0.25">
      <c r="A60" s="34"/>
      <c r="B60" s="34"/>
      <c r="C60" s="34"/>
      <c r="D60" s="34"/>
      <c r="E60" s="34"/>
      <c r="F60" s="34"/>
      <c r="G60" s="34"/>
      <c r="H60" s="34"/>
      <c r="I60" s="34"/>
      <c r="J60" s="34"/>
    </row>
  </sheetData>
  <mergeCells count="4">
    <mergeCell ref="A6:C6"/>
    <mergeCell ref="B9:C9"/>
    <mergeCell ref="A36:B36"/>
    <mergeCell ref="A37:B37"/>
  </mergeCells>
  <pageMargins left="0.7" right="0.7" top="0.75" bottom="0.75" header="0.3" footer="0.3"/>
  <pageSetup scale="88" orientation="portrait" r:id="rId1"/>
  <headerFooter alignWithMargins="0">
    <oddFooter>&amp;L&amp;"Times New Roman,Regular"LMAnot_2_1_pielik_07082019_cenr; 2.1.pielikums Ministru kabineta noteikumu projekta "Ilgstošas sociālās aprūpes un sociālās rehabilitācijas iestāžu sniegto maksas pakalpojumu cenrādis" anotācijai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F0BF7-7EC8-4EDE-8DEC-686544B5A35E}">
  <sheetPr>
    <pageSetUpPr fitToPage="1"/>
  </sheetPr>
  <dimension ref="A1:J59"/>
  <sheetViews>
    <sheetView view="pageLayout" topLeftCell="A11" zoomScale="70" zoomScaleNormal="75" zoomScalePageLayoutView="70" workbookViewId="0">
      <selection activeCell="C36" sqref="C36"/>
    </sheetView>
  </sheetViews>
  <sheetFormatPr defaultRowHeight="15" x14ac:dyDescent="0.25"/>
  <cols>
    <col min="1" max="1" width="17" style="37" customWidth="1"/>
    <col min="2" max="2" width="58" style="37" customWidth="1"/>
    <col min="3" max="3" width="23.28515625" style="37" customWidth="1"/>
    <col min="4" max="4" width="23.5703125" style="37" customWidth="1"/>
    <col min="5" max="256" width="9.140625" style="37"/>
    <col min="257" max="257" width="17" style="37" customWidth="1"/>
    <col min="258" max="258" width="44" style="37" customWidth="1"/>
    <col min="259" max="259" width="24.85546875" style="37" customWidth="1"/>
    <col min="260" max="260" width="23.5703125" style="37" customWidth="1"/>
    <col min="261" max="512" width="9.140625" style="37"/>
    <col min="513" max="513" width="17" style="37" customWidth="1"/>
    <col min="514" max="514" width="44" style="37" customWidth="1"/>
    <col min="515" max="515" width="24.85546875" style="37" customWidth="1"/>
    <col min="516" max="516" width="23.5703125" style="37" customWidth="1"/>
    <col min="517" max="768" width="9.140625" style="37"/>
    <col min="769" max="769" width="17" style="37" customWidth="1"/>
    <col min="770" max="770" width="44" style="37" customWidth="1"/>
    <col min="771" max="771" width="24.85546875" style="37" customWidth="1"/>
    <col min="772" max="772" width="23.5703125" style="37" customWidth="1"/>
    <col min="773" max="1024" width="9.140625" style="37"/>
    <col min="1025" max="1025" width="17" style="37" customWidth="1"/>
    <col min="1026" max="1026" width="44" style="37" customWidth="1"/>
    <col min="1027" max="1027" width="24.85546875" style="37" customWidth="1"/>
    <col min="1028" max="1028" width="23.5703125" style="37" customWidth="1"/>
    <col min="1029" max="1280" width="9.140625" style="37"/>
    <col min="1281" max="1281" width="17" style="37" customWidth="1"/>
    <col min="1282" max="1282" width="44" style="37" customWidth="1"/>
    <col min="1283" max="1283" width="24.85546875" style="37" customWidth="1"/>
    <col min="1284" max="1284" width="23.5703125" style="37" customWidth="1"/>
    <col min="1285" max="1536" width="9.140625" style="37"/>
    <col min="1537" max="1537" width="17" style="37" customWidth="1"/>
    <col min="1538" max="1538" width="44" style="37" customWidth="1"/>
    <col min="1539" max="1539" width="24.85546875" style="37" customWidth="1"/>
    <col min="1540" max="1540" width="23.5703125" style="37" customWidth="1"/>
    <col min="1541" max="1792" width="9.140625" style="37"/>
    <col min="1793" max="1793" width="17" style="37" customWidth="1"/>
    <col min="1794" max="1794" width="44" style="37" customWidth="1"/>
    <col min="1795" max="1795" width="24.85546875" style="37" customWidth="1"/>
    <col min="1796" max="1796" width="23.5703125" style="37" customWidth="1"/>
    <col min="1797" max="2048" width="9.140625" style="37"/>
    <col min="2049" max="2049" width="17" style="37" customWidth="1"/>
    <col min="2050" max="2050" width="44" style="37" customWidth="1"/>
    <col min="2051" max="2051" width="24.85546875" style="37" customWidth="1"/>
    <col min="2052" max="2052" width="23.5703125" style="37" customWidth="1"/>
    <col min="2053" max="2304" width="9.140625" style="37"/>
    <col min="2305" max="2305" width="17" style="37" customWidth="1"/>
    <col min="2306" max="2306" width="44" style="37" customWidth="1"/>
    <col min="2307" max="2307" width="24.85546875" style="37" customWidth="1"/>
    <col min="2308" max="2308" width="23.5703125" style="37" customWidth="1"/>
    <col min="2309" max="2560" width="9.140625" style="37"/>
    <col min="2561" max="2561" width="17" style="37" customWidth="1"/>
    <col min="2562" max="2562" width="44" style="37" customWidth="1"/>
    <col min="2563" max="2563" width="24.85546875" style="37" customWidth="1"/>
    <col min="2564" max="2564" width="23.5703125" style="37" customWidth="1"/>
    <col min="2565" max="2816" width="9.140625" style="37"/>
    <col min="2817" max="2817" width="17" style="37" customWidth="1"/>
    <col min="2818" max="2818" width="44" style="37" customWidth="1"/>
    <col min="2819" max="2819" width="24.85546875" style="37" customWidth="1"/>
    <col min="2820" max="2820" width="23.5703125" style="37" customWidth="1"/>
    <col min="2821" max="3072" width="9.140625" style="37"/>
    <col min="3073" max="3073" width="17" style="37" customWidth="1"/>
    <col min="3074" max="3074" width="44" style="37" customWidth="1"/>
    <col min="3075" max="3075" width="24.85546875" style="37" customWidth="1"/>
    <col min="3076" max="3076" width="23.5703125" style="37" customWidth="1"/>
    <col min="3077" max="3328" width="9.140625" style="37"/>
    <col min="3329" max="3329" width="17" style="37" customWidth="1"/>
    <col min="3330" max="3330" width="44" style="37" customWidth="1"/>
    <col min="3331" max="3331" width="24.85546875" style="37" customWidth="1"/>
    <col min="3332" max="3332" width="23.5703125" style="37" customWidth="1"/>
    <col min="3333" max="3584" width="9.140625" style="37"/>
    <col min="3585" max="3585" width="17" style="37" customWidth="1"/>
    <col min="3586" max="3586" width="44" style="37" customWidth="1"/>
    <col min="3587" max="3587" width="24.85546875" style="37" customWidth="1"/>
    <col min="3588" max="3588" width="23.5703125" style="37" customWidth="1"/>
    <col min="3589" max="3840" width="9.140625" style="37"/>
    <col min="3841" max="3841" width="17" style="37" customWidth="1"/>
    <col min="3842" max="3842" width="44" style="37" customWidth="1"/>
    <col min="3843" max="3843" width="24.85546875" style="37" customWidth="1"/>
    <col min="3844" max="3844" width="23.5703125" style="37" customWidth="1"/>
    <col min="3845" max="4096" width="9.140625" style="37"/>
    <col min="4097" max="4097" width="17" style="37" customWidth="1"/>
    <col min="4098" max="4098" width="44" style="37" customWidth="1"/>
    <col min="4099" max="4099" width="24.85546875" style="37" customWidth="1"/>
    <col min="4100" max="4100" width="23.5703125" style="37" customWidth="1"/>
    <col min="4101" max="4352" width="9.140625" style="37"/>
    <col min="4353" max="4353" width="17" style="37" customWidth="1"/>
    <col min="4354" max="4354" width="44" style="37" customWidth="1"/>
    <col min="4355" max="4355" width="24.85546875" style="37" customWidth="1"/>
    <col min="4356" max="4356" width="23.5703125" style="37" customWidth="1"/>
    <col min="4357" max="4608" width="9.140625" style="37"/>
    <col min="4609" max="4609" width="17" style="37" customWidth="1"/>
    <col min="4610" max="4610" width="44" style="37" customWidth="1"/>
    <col min="4611" max="4611" width="24.85546875" style="37" customWidth="1"/>
    <col min="4612" max="4612" width="23.5703125" style="37" customWidth="1"/>
    <col min="4613" max="4864" width="9.140625" style="37"/>
    <col min="4865" max="4865" width="17" style="37" customWidth="1"/>
    <col min="4866" max="4866" width="44" style="37" customWidth="1"/>
    <col min="4867" max="4867" width="24.85546875" style="37" customWidth="1"/>
    <col min="4868" max="4868" width="23.5703125" style="37" customWidth="1"/>
    <col min="4869" max="5120" width="9.140625" style="37"/>
    <col min="5121" max="5121" width="17" style="37" customWidth="1"/>
    <col min="5122" max="5122" width="44" style="37" customWidth="1"/>
    <col min="5123" max="5123" width="24.85546875" style="37" customWidth="1"/>
    <col min="5124" max="5124" width="23.5703125" style="37" customWidth="1"/>
    <col min="5125" max="5376" width="9.140625" style="37"/>
    <col min="5377" max="5377" width="17" style="37" customWidth="1"/>
    <col min="5378" max="5378" width="44" style="37" customWidth="1"/>
    <col min="5379" max="5379" width="24.85546875" style="37" customWidth="1"/>
    <col min="5380" max="5380" width="23.5703125" style="37" customWidth="1"/>
    <col min="5381" max="5632" width="9.140625" style="37"/>
    <col min="5633" max="5633" width="17" style="37" customWidth="1"/>
    <col min="5634" max="5634" width="44" style="37" customWidth="1"/>
    <col min="5635" max="5635" width="24.85546875" style="37" customWidth="1"/>
    <col min="5636" max="5636" width="23.5703125" style="37" customWidth="1"/>
    <col min="5637" max="5888" width="9.140625" style="37"/>
    <col min="5889" max="5889" width="17" style="37" customWidth="1"/>
    <col min="5890" max="5890" width="44" style="37" customWidth="1"/>
    <col min="5891" max="5891" width="24.85546875" style="37" customWidth="1"/>
    <col min="5892" max="5892" width="23.5703125" style="37" customWidth="1"/>
    <col min="5893" max="6144" width="9.140625" style="37"/>
    <col min="6145" max="6145" width="17" style="37" customWidth="1"/>
    <col min="6146" max="6146" width="44" style="37" customWidth="1"/>
    <col min="6147" max="6147" width="24.85546875" style="37" customWidth="1"/>
    <col min="6148" max="6148" width="23.5703125" style="37" customWidth="1"/>
    <col min="6149" max="6400" width="9.140625" style="37"/>
    <col min="6401" max="6401" width="17" style="37" customWidth="1"/>
    <col min="6402" max="6402" width="44" style="37" customWidth="1"/>
    <col min="6403" max="6403" width="24.85546875" style="37" customWidth="1"/>
    <col min="6404" max="6404" width="23.5703125" style="37" customWidth="1"/>
    <col min="6405" max="6656" width="9.140625" style="37"/>
    <col min="6657" max="6657" width="17" style="37" customWidth="1"/>
    <col min="6658" max="6658" width="44" style="37" customWidth="1"/>
    <col min="6659" max="6659" width="24.85546875" style="37" customWidth="1"/>
    <col min="6660" max="6660" width="23.5703125" style="37" customWidth="1"/>
    <col min="6661" max="6912" width="9.140625" style="37"/>
    <col min="6913" max="6913" width="17" style="37" customWidth="1"/>
    <col min="6914" max="6914" width="44" style="37" customWidth="1"/>
    <col min="6915" max="6915" width="24.85546875" style="37" customWidth="1"/>
    <col min="6916" max="6916" width="23.5703125" style="37" customWidth="1"/>
    <col min="6917" max="7168" width="9.140625" style="37"/>
    <col min="7169" max="7169" width="17" style="37" customWidth="1"/>
    <col min="7170" max="7170" width="44" style="37" customWidth="1"/>
    <col min="7171" max="7171" width="24.85546875" style="37" customWidth="1"/>
    <col min="7172" max="7172" width="23.5703125" style="37" customWidth="1"/>
    <col min="7173" max="7424" width="9.140625" style="37"/>
    <col min="7425" max="7425" width="17" style="37" customWidth="1"/>
    <col min="7426" max="7426" width="44" style="37" customWidth="1"/>
    <col min="7427" max="7427" width="24.85546875" style="37" customWidth="1"/>
    <col min="7428" max="7428" width="23.5703125" style="37" customWidth="1"/>
    <col min="7429" max="7680" width="9.140625" style="37"/>
    <col min="7681" max="7681" width="17" style="37" customWidth="1"/>
    <col min="7682" max="7682" width="44" style="37" customWidth="1"/>
    <col min="7683" max="7683" width="24.85546875" style="37" customWidth="1"/>
    <col min="7684" max="7684" width="23.5703125" style="37" customWidth="1"/>
    <col min="7685" max="7936" width="9.140625" style="37"/>
    <col min="7937" max="7937" width="17" style="37" customWidth="1"/>
    <col min="7938" max="7938" width="44" style="37" customWidth="1"/>
    <col min="7939" max="7939" width="24.85546875" style="37" customWidth="1"/>
    <col min="7940" max="7940" width="23.5703125" style="37" customWidth="1"/>
    <col min="7941" max="8192" width="9.140625" style="37"/>
    <col min="8193" max="8193" width="17" style="37" customWidth="1"/>
    <col min="8194" max="8194" width="44" style="37" customWidth="1"/>
    <col min="8195" max="8195" width="24.85546875" style="37" customWidth="1"/>
    <col min="8196" max="8196" width="23.5703125" style="37" customWidth="1"/>
    <col min="8197" max="8448" width="9.140625" style="37"/>
    <col min="8449" max="8449" width="17" style="37" customWidth="1"/>
    <col min="8450" max="8450" width="44" style="37" customWidth="1"/>
    <col min="8451" max="8451" width="24.85546875" style="37" customWidth="1"/>
    <col min="8452" max="8452" width="23.5703125" style="37" customWidth="1"/>
    <col min="8453" max="8704" width="9.140625" style="37"/>
    <col min="8705" max="8705" width="17" style="37" customWidth="1"/>
    <col min="8706" max="8706" width="44" style="37" customWidth="1"/>
    <col min="8707" max="8707" width="24.85546875" style="37" customWidth="1"/>
    <col min="8708" max="8708" width="23.5703125" style="37" customWidth="1"/>
    <col min="8709" max="8960" width="9.140625" style="37"/>
    <col min="8961" max="8961" width="17" style="37" customWidth="1"/>
    <col min="8962" max="8962" width="44" style="37" customWidth="1"/>
    <col min="8963" max="8963" width="24.85546875" style="37" customWidth="1"/>
    <col min="8964" max="8964" width="23.5703125" style="37" customWidth="1"/>
    <col min="8965" max="9216" width="9.140625" style="37"/>
    <col min="9217" max="9217" width="17" style="37" customWidth="1"/>
    <col min="9218" max="9218" width="44" style="37" customWidth="1"/>
    <col min="9219" max="9219" width="24.85546875" style="37" customWidth="1"/>
    <col min="9220" max="9220" width="23.5703125" style="37" customWidth="1"/>
    <col min="9221" max="9472" width="9.140625" style="37"/>
    <col min="9473" max="9473" width="17" style="37" customWidth="1"/>
    <col min="9474" max="9474" width="44" style="37" customWidth="1"/>
    <col min="9475" max="9475" width="24.85546875" style="37" customWidth="1"/>
    <col min="9476" max="9476" width="23.5703125" style="37" customWidth="1"/>
    <col min="9477" max="9728" width="9.140625" style="37"/>
    <col min="9729" max="9729" width="17" style="37" customWidth="1"/>
    <col min="9730" max="9730" width="44" style="37" customWidth="1"/>
    <col min="9731" max="9731" width="24.85546875" style="37" customWidth="1"/>
    <col min="9732" max="9732" width="23.5703125" style="37" customWidth="1"/>
    <col min="9733" max="9984" width="9.140625" style="37"/>
    <col min="9985" max="9985" width="17" style="37" customWidth="1"/>
    <col min="9986" max="9986" width="44" style="37" customWidth="1"/>
    <col min="9987" max="9987" width="24.85546875" style="37" customWidth="1"/>
    <col min="9988" max="9988" width="23.5703125" style="37" customWidth="1"/>
    <col min="9989" max="10240" width="9.140625" style="37"/>
    <col min="10241" max="10241" width="17" style="37" customWidth="1"/>
    <col min="10242" max="10242" width="44" style="37" customWidth="1"/>
    <col min="10243" max="10243" width="24.85546875" style="37" customWidth="1"/>
    <col min="10244" max="10244" width="23.5703125" style="37" customWidth="1"/>
    <col min="10245" max="10496" width="9.140625" style="37"/>
    <col min="10497" max="10497" width="17" style="37" customWidth="1"/>
    <col min="10498" max="10498" width="44" style="37" customWidth="1"/>
    <col min="10499" max="10499" width="24.85546875" style="37" customWidth="1"/>
    <col min="10500" max="10500" width="23.5703125" style="37" customWidth="1"/>
    <col min="10501" max="10752" width="9.140625" style="37"/>
    <col min="10753" max="10753" width="17" style="37" customWidth="1"/>
    <col min="10754" max="10754" width="44" style="37" customWidth="1"/>
    <col min="10755" max="10755" width="24.85546875" style="37" customWidth="1"/>
    <col min="10756" max="10756" width="23.5703125" style="37" customWidth="1"/>
    <col min="10757" max="11008" width="9.140625" style="37"/>
    <col min="11009" max="11009" width="17" style="37" customWidth="1"/>
    <col min="11010" max="11010" width="44" style="37" customWidth="1"/>
    <col min="11011" max="11011" width="24.85546875" style="37" customWidth="1"/>
    <col min="11012" max="11012" width="23.5703125" style="37" customWidth="1"/>
    <col min="11013" max="11264" width="9.140625" style="37"/>
    <col min="11265" max="11265" width="17" style="37" customWidth="1"/>
    <col min="11266" max="11266" width="44" style="37" customWidth="1"/>
    <col min="11267" max="11267" width="24.85546875" style="37" customWidth="1"/>
    <col min="11268" max="11268" width="23.5703125" style="37" customWidth="1"/>
    <col min="11269" max="11520" width="9.140625" style="37"/>
    <col min="11521" max="11521" width="17" style="37" customWidth="1"/>
    <col min="11522" max="11522" width="44" style="37" customWidth="1"/>
    <col min="11523" max="11523" width="24.85546875" style="37" customWidth="1"/>
    <col min="11524" max="11524" width="23.5703125" style="37" customWidth="1"/>
    <col min="11525" max="11776" width="9.140625" style="37"/>
    <col min="11777" max="11777" width="17" style="37" customWidth="1"/>
    <col min="11778" max="11778" width="44" style="37" customWidth="1"/>
    <col min="11779" max="11779" width="24.85546875" style="37" customWidth="1"/>
    <col min="11780" max="11780" width="23.5703125" style="37" customWidth="1"/>
    <col min="11781" max="12032" width="9.140625" style="37"/>
    <col min="12033" max="12033" width="17" style="37" customWidth="1"/>
    <col min="12034" max="12034" width="44" style="37" customWidth="1"/>
    <col min="12035" max="12035" width="24.85546875" style="37" customWidth="1"/>
    <col min="12036" max="12036" width="23.5703125" style="37" customWidth="1"/>
    <col min="12037" max="12288" width="9.140625" style="37"/>
    <col min="12289" max="12289" width="17" style="37" customWidth="1"/>
    <col min="12290" max="12290" width="44" style="37" customWidth="1"/>
    <col min="12291" max="12291" width="24.85546875" style="37" customWidth="1"/>
    <col min="12292" max="12292" width="23.5703125" style="37" customWidth="1"/>
    <col min="12293" max="12544" width="9.140625" style="37"/>
    <col min="12545" max="12545" width="17" style="37" customWidth="1"/>
    <col min="12546" max="12546" width="44" style="37" customWidth="1"/>
    <col min="12547" max="12547" width="24.85546875" style="37" customWidth="1"/>
    <col min="12548" max="12548" width="23.5703125" style="37" customWidth="1"/>
    <col min="12549" max="12800" width="9.140625" style="37"/>
    <col min="12801" max="12801" width="17" style="37" customWidth="1"/>
    <col min="12802" max="12802" width="44" style="37" customWidth="1"/>
    <col min="12803" max="12803" width="24.85546875" style="37" customWidth="1"/>
    <col min="12804" max="12804" width="23.5703125" style="37" customWidth="1"/>
    <col min="12805" max="13056" width="9.140625" style="37"/>
    <col min="13057" max="13057" width="17" style="37" customWidth="1"/>
    <col min="13058" max="13058" width="44" style="37" customWidth="1"/>
    <col min="13059" max="13059" width="24.85546875" style="37" customWidth="1"/>
    <col min="13060" max="13060" width="23.5703125" style="37" customWidth="1"/>
    <col min="13061" max="13312" width="9.140625" style="37"/>
    <col min="13313" max="13313" width="17" style="37" customWidth="1"/>
    <col min="13314" max="13314" width="44" style="37" customWidth="1"/>
    <col min="13315" max="13315" width="24.85546875" style="37" customWidth="1"/>
    <col min="13316" max="13316" width="23.5703125" style="37" customWidth="1"/>
    <col min="13317" max="13568" width="9.140625" style="37"/>
    <col min="13569" max="13569" width="17" style="37" customWidth="1"/>
    <col min="13570" max="13570" width="44" style="37" customWidth="1"/>
    <col min="13571" max="13571" width="24.85546875" style="37" customWidth="1"/>
    <col min="13572" max="13572" width="23.5703125" style="37" customWidth="1"/>
    <col min="13573" max="13824" width="9.140625" style="37"/>
    <col min="13825" max="13825" width="17" style="37" customWidth="1"/>
    <col min="13826" max="13826" width="44" style="37" customWidth="1"/>
    <col min="13827" max="13827" width="24.85546875" style="37" customWidth="1"/>
    <col min="13828" max="13828" width="23.5703125" style="37" customWidth="1"/>
    <col min="13829" max="14080" width="9.140625" style="37"/>
    <col min="14081" max="14081" width="17" style="37" customWidth="1"/>
    <col min="14082" max="14082" width="44" style="37" customWidth="1"/>
    <col min="14083" max="14083" width="24.85546875" style="37" customWidth="1"/>
    <col min="14084" max="14084" width="23.5703125" style="37" customWidth="1"/>
    <col min="14085" max="14336" width="9.140625" style="37"/>
    <col min="14337" max="14337" width="17" style="37" customWidth="1"/>
    <col min="14338" max="14338" width="44" style="37" customWidth="1"/>
    <col min="14339" max="14339" width="24.85546875" style="37" customWidth="1"/>
    <col min="14340" max="14340" width="23.5703125" style="37" customWidth="1"/>
    <col min="14341" max="14592" width="9.140625" style="37"/>
    <col min="14593" max="14593" width="17" style="37" customWidth="1"/>
    <col min="14594" max="14594" width="44" style="37" customWidth="1"/>
    <col min="14595" max="14595" width="24.85546875" style="37" customWidth="1"/>
    <col min="14596" max="14596" width="23.5703125" style="37" customWidth="1"/>
    <col min="14597" max="14848" width="9.140625" style="37"/>
    <col min="14849" max="14849" width="17" style="37" customWidth="1"/>
    <col min="14850" max="14850" width="44" style="37" customWidth="1"/>
    <col min="14851" max="14851" width="24.85546875" style="37" customWidth="1"/>
    <col min="14852" max="14852" width="23.5703125" style="37" customWidth="1"/>
    <col min="14853" max="15104" width="9.140625" style="37"/>
    <col min="15105" max="15105" width="17" style="37" customWidth="1"/>
    <col min="15106" max="15106" width="44" style="37" customWidth="1"/>
    <col min="15107" max="15107" width="24.85546875" style="37" customWidth="1"/>
    <col min="15108" max="15108" width="23.5703125" style="37" customWidth="1"/>
    <col min="15109" max="15360" width="9.140625" style="37"/>
    <col min="15361" max="15361" width="17" style="37" customWidth="1"/>
    <col min="15362" max="15362" width="44" style="37" customWidth="1"/>
    <col min="15363" max="15363" width="24.85546875" style="37" customWidth="1"/>
    <col min="15364" max="15364" width="23.5703125" style="37" customWidth="1"/>
    <col min="15365" max="15616" width="9.140625" style="37"/>
    <col min="15617" max="15617" width="17" style="37" customWidth="1"/>
    <col min="15618" max="15618" width="44" style="37" customWidth="1"/>
    <col min="15619" max="15619" width="24.85546875" style="37" customWidth="1"/>
    <col min="15620" max="15620" width="23.5703125" style="37" customWidth="1"/>
    <col min="15621" max="15872" width="9.140625" style="37"/>
    <col min="15873" max="15873" width="17" style="37" customWidth="1"/>
    <col min="15874" max="15874" width="44" style="37" customWidth="1"/>
    <col min="15875" max="15875" width="24.85546875" style="37" customWidth="1"/>
    <col min="15876" max="15876" width="23.5703125" style="37" customWidth="1"/>
    <col min="15877" max="16128" width="9.140625" style="37"/>
    <col min="16129" max="16129" width="17" style="37" customWidth="1"/>
    <col min="16130" max="16130" width="44" style="37" customWidth="1"/>
    <col min="16131" max="16131" width="24.85546875" style="37" customWidth="1"/>
    <col min="16132" max="16132" width="23.5703125" style="37" customWidth="1"/>
    <col min="16133" max="16384" width="9.140625" style="37"/>
  </cols>
  <sheetData>
    <row r="1" spans="1:10" ht="14.25" customHeight="1" x14ac:dyDescent="0.25">
      <c r="C1" s="5" t="s">
        <v>1</v>
      </c>
    </row>
    <row r="2" spans="1:10" ht="15.75" x14ac:dyDescent="0.25">
      <c r="C2" s="13" t="s">
        <v>2</v>
      </c>
    </row>
    <row r="3" spans="1:10" ht="15.75" customHeight="1" x14ac:dyDescent="0.25">
      <c r="C3" s="7" t="s">
        <v>3</v>
      </c>
    </row>
    <row r="4" spans="1:10" ht="15.75" customHeight="1" x14ac:dyDescent="0.25">
      <c r="C4" s="48"/>
    </row>
    <row r="5" spans="1:10" ht="15.75" customHeight="1" x14ac:dyDescent="0.25">
      <c r="C5" s="45" t="s">
        <v>51</v>
      </c>
    </row>
    <row r="6" spans="1:10" ht="17.25" customHeight="1" x14ac:dyDescent="0.25">
      <c r="A6" s="134" t="s">
        <v>5</v>
      </c>
      <c r="B6" s="134"/>
      <c r="C6" s="134"/>
      <c r="D6" s="34"/>
      <c r="E6" s="34"/>
      <c r="F6" s="34"/>
      <c r="G6" s="34"/>
      <c r="H6" s="34"/>
      <c r="I6" s="34"/>
      <c r="J6" s="34"/>
    </row>
    <row r="7" spans="1:10" ht="19.5" customHeight="1" x14ac:dyDescent="0.25">
      <c r="A7" s="11"/>
      <c r="D7" s="34"/>
      <c r="E7" s="34"/>
      <c r="F7" s="34"/>
      <c r="G7" s="34"/>
      <c r="H7" s="34"/>
      <c r="I7" s="34"/>
      <c r="J7" s="34"/>
    </row>
    <row r="8" spans="1:10" ht="13.5" customHeight="1" x14ac:dyDescent="0.25">
      <c r="A8" s="101" t="s">
        <v>6</v>
      </c>
      <c r="B8" s="36" t="s">
        <v>7</v>
      </c>
      <c r="D8" s="51"/>
      <c r="E8" s="51"/>
      <c r="F8" s="51"/>
      <c r="G8" s="51"/>
      <c r="H8" s="51"/>
      <c r="I8" s="34"/>
      <c r="J8" s="34"/>
    </row>
    <row r="9" spans="1:10" ht="36" customHeight="1" x14ac:dyDescent="0.25">
      <c r="A9" s="101" t="s">
        <v>8</v>
      </c>
      <c r="B9" s="131" t="s">
        <v>88</v>
      </c>
      <c r="C9" s="131"/>
      <c r="D9" s="51"/>
      <c r="E9" s="51"/>
      <c r="F9" s="51"/>
      <c r="G9" s="51"/>
      <c r="H9" s="51"/>
      <c r="I9" s="34"/>
      <c r="J9" s="34"/>
    </row>
    <row r="10" spans="1:10" ht="15" customHeight="1" x14ac:dyDescent="0.25">
      <c r="A10" s="101" t="s">
        <v>10</v>
      </c>
      <c r="B10" s="36" t="s">
        <v>11</v>
      </c>
      <c r="D10"/>
      <c r="E10"/>
      <c r="F10"/>
      <c r="G10"/>
      <c r="H10" s="51"/>
      <c r="I10" s="34"/>
      <c r="J10" s="34"/>
    </row>
    <row r="11" spans="1:10" ht="15.75" customHeight="1" x14ac:dyDescent="0.25">
      <c r="A11" s="11"/>
      <c r="B11" s="11"/>
      <c r="C11" s="11"/>
      <c r="D11"/>
      <c r="E11"/>
      <c r="F11"/>
      <c r="G11"/>
      <c r="H11" s="51"/>
      <c r="I11" s="34"/>
      <c r="J11" s="34"/>
    </row>
    <row r="12" spans="1:10" ht="81" customHeight="1" x14ac:dyDescent="0.25">
      <c r="A12" s="102" t="s">
        <v>12</v>
      </c>
      <c r="B12" s="102" t="s">
        <v>13</v>
      </c>
      <c r="C12" s="102" t="s">
        <v>14</v>
      </c>
      <c r="D12"/>
      <c r="E12"/>
      <c r="F12"/>
      <c r="G12"/>
      <c r="H12" s="51"/>
      <c r="I12" s="34"/>
      <c r="J12" s="34"/>
    </row>
    <row r="13" spans="1:10" ht="12.6" customHeight="1" x14ac:dyDescent="0.25">
      <c r="A13" s="79">
        <v>1</v>
      </c>
      <c r="B13" s="79">
        <v>2</v>
      </c>
      <c r="C13" s="79">
        <v>3</v>
      </c>
      <c r="D13"/>
      <c r="E13"/>
      <c r="F13"/>
      <c r="G13"/>
      <c r="H13" s="51"/>
      <c r="I13" s="34"/>
      <c r="J13" s="34"/>
    </row>
    <row r="14" spans="1:10" ht="14.45" customHeight="1" x14ac:dyDescent="0.25">
      <c r="A14" s="65"/>
      <c r="B14" s="79" t="s">
        <v>15</v>
      </c>
      <c r="C14" s="79" t="s">
        <v>16</v>
      </c>
      <c r="D14" s="113"/>
      <c r="E14"/>
      <c r="F14"/>
      <c r="G14"/>
      <c r="H14" s="51"/>
      <c r="I14" s="34"/>
      <c r="J14" s="34"/>
    </row>
    <row r="15" spans="1:10" ht="16.5" customHeight="1" x14ac:dyDescent="0.25">
      <c r="A15" s="79">
        <v>1100</v>
      </c>
      <c r="B15" s="65" t="s">
        <v>17</v>
      </c>
      <c r="C15" s="21">
        <v>279.22000000000003</v>
      </c>
      <c r="D15" s="113"/>
      <c r="E15"/>
      <c r="F15"/>
      <c r="G15"/>
      <c r="H15" s="52"/>
      <c r="I15" s="53"/>
      <c r="J15" s="53"/>
    </row>
    <row r="16" spans="1:10" ht="31.5" x14ac:dyDescent="0.25">
      <c r="A16" s="79">
        <v>1200</v>
      </c>
      <c r="B16" s="66" t="s">
        <v>18</v>
      </c>
      <c r="C16" s="21">
        <v>67.260000000000005</v>
      </c>
      <c r="D16" s="113"/>
      <c r="E16"/>
      <c r="F16"/>
      <c r="G16"/>
      <c r="H16" s="51"/>
      <c r="I16" s="34"/>
      <c r="J16" s="34"/>
    </row>
    <row r="17" spans="1:10" ht="15.75" x14ac:dyDescent="0.25">
      <c r="A17" s="79"/>
      <c r="B17" s="24" t="s">
        <v>23</v>
      </c>
      <c r="C17" s="23">
        <f>SUM(C15:C16)</f>
        <v>346.48</v>
      </c>
      <c r="D17" s="113"/>
      <c r="E17"/>
      <c r="F17"/>
      <c r="G17"/>
      <c r="H17" s="51"/>
      <c r="I17" s="34"/>
      <c r="J17" s="34"/>
    </row>
    <row r="18" spans="1:10" ht="15.75" x14ac:dyDescent="0.25">
      <c r="A18" s="79"/>
      <c r="B18" s="24" t="s">
        <v>24</v>
      </c>
      <c r="C18" s="24" t="s">
        <v>16</v>
      </c>
      <c r="D18" s="113"/>
      <c r="E18"/>
      <c r="F18"/>
      <c r="G18"/>
      <c r="H18" s="51"/>
      <c r="I18" s="34"/>
      <c r="J18" s="34"/>
    </row>
    <row r="19" spans="1:10" ht="15.75" x14ac:dyDescent="0.25">
      <c r="A19" s="79">
        <v>1100</v>
      </c>
      <c r="B19" s="65" t="s">
        <v>17</v>
      </c>
      <c r="C19" s="21">
        <v>19.079999999999998</v>
      </c>
      <c r="D19" s="113"/>
      <c r="E19"/>
      <c r="F19"/>
      <c r="G19"/>
      <c r="H19" s="51"/>
      <c r="I19" s="34"/>
      <c r="J19" s="34"/>
    </row>
    <row r="20" spans="1:10" ht="31.5" x14ac:dyDescent="0.25">
      <c r="A20" s="79">
        <v>1200</v>
      </c>
      <c r="B20" s="66" t="s">
        <v>18</v>
      </c>
      <c r="C20" s="21">
        <v>4.5999999999999996</v>
      </c>
      <c r="D20"/>
      <c r="E20"/>
      <c r="F20"/>
      <c r="G20"/>
      <c r="H20" s="51"/>
      <c r="I20" s="34"/>
      <c r="J20" s="34"/>
    </row>
    <row r="21" spans="1:10" ht="15.75" x14ac:dyDescent="0.25">
      <c r="A21" s="79">
        <v>2210</v>
      </c>
      <c r="B21" s="65" t="s">
        <v>25</v>
      </c>
      <c r="C21" s="21">
        <v>1.27</v>
      </c>
      <c r="D21"/>
      <c r="E21"/>
      <c r="F21"/>
      <c r="G21"/>
      <c r="H21" s="51"/>
      <c r="I21" s="34"/>
      <c r="J21" s="34"/>
    </row>
    <row r="22" spans="1:10" ht="15.75" x14ac:dyDescent="0.25">
      <c r="A22" s="79">
        <v>2220</v>
      </c>
      <c r="B22" s="65" t="s">
        <v>56</v>
      </c>
      <c r="C22" s="21">
        <v>51.23</v>
      </c>
      <c r="D22"/>
      <c r="E22"/>
      <c r="F22"/>
      <c r="G22"/>
      <c r="H22" s="51"/>
      <c r="I22" s="34"/>
      <c r="J22" s="34"/>
    </row>
    <row r="23" spans="1:10" ht="15.75" x14ac:dyDescent="0.25">
      <c r="A23" s="79">
        <v>2240</v>
      </c>
      <c r="B23" s="65" t="s">
        <v>72</v>
      </c>
      <c r="C23" s="21">
        <v>39.68</v>
      </c>
      <c r="D23"/>
      <c r="E23"/>
      <c r="F23"/>
      <c r="G23"/>
      <c r="H23" s="51"/>
      <c r="I23" s="34"/>
      <c r="J23" s="34"/>
    </row>
    <row r="24" spans="1:10" ht="15.75" x14ac:dyDescent="0.25">
      <c r="A24" s="79">
        <v>2243</v>
      </c>
      <c r="B24" s="92" t="s">
        <v>58</v>
      </c>
      <c r="C24" s="21">
        <v>15.44</v>
      </c>
      <c r="D24"/>
      <c r="E24"/>
      <c r="F24"/>
      <c r="G24"/>
      <c r="H24" s="51"/>
      <c r="I24" s="34"/>
      <c r="J24" s="34"/>
    </row>
    <row r="25" spans="1:10" ht="15.75" x14ac:dyDescent="0.25">
      <c r="A25" s="79">
        <v>2244</v>
      </c>
      <c r="B25" s="65" t="s">
        <v>59</v>
      </c>
      <c r="C25" s="21">
        <v>5.9</v>
      </c>
      <c r="D25"/>
      <c r="E25"/>
      <c r="F25"/>
      <c r="G25"/>
      <c r="H25" s="51"/>
      <c r="I25" s="34"/>
      <c r="J25" s="34"/>
    </row>
    <row r="26" spans="1:10" ht="15.75" x14ac:dyDescent="0.25">
      <c r="A26" s="79">
        <v>2249</v>
      </c>
      <c r="B26" s="66" t="s">
        <v>60</v>
      </c>
      <c r="C26" s="21">
        <v>1.72</v>
      </c>
      <c r="D26"/>
      <c r="E26"/>
      <c r="F26"/>
      <c r="G26"/>
      <c r="H26" s="51"/>
      <c r="I26" s="34"/>
      <c r="J26" s="34"/>
    </row>
    <row r="27" spans="1:10" ht="15.75" x14ac:dyDescent="0.25">
      <c r="A27" s="79">
        <v>2311</v>
      </c>
      <c r="B27" s="65" t="s">
        <v>27</v>
      </c>
      <c r="C27" s="21">
        <v>4.25</v>
      </c>
      <c r="D27"/>
      <c r="E27"/>
      <c r="F27"/>
      <c r="G27"/>
      <c r="H27" s="51"/>
      <c r="I27" s="34"/>
      <c r="J27" s="34"/>
    </row>
    <row r="28" spans="1:10" ht="17.25" customHeight="1" x14ac:dyDescent="0.25">
      <c r="A28" s="79">
        <v>2341</v>
      </c>
      <c r="B28" s="65" t="s">
        <v>73</v>
      </c>
      <c r="C28" s="21">
        <v>14.13</v>
      </c>
      <c r="D28"/>
      <c r="E28"/>
      <c r="F28"/>
      <c r="G28"/>
      <c r="H28" s="51"/>
      <c r="I28" s="34"/>
      <c r="J28" s="34"/>
    </row>
    <row r="29" spans="1:10" ht="15" customHeight="1" x14ac:dyDescent="0.25">
      <c r="A29" s="79">
        <v>2350</v>
      </c>
      <c r="B29" s="65" t="s">
        <v>31</v>
      </c>
      <c r="C29" s="21">
        <f>10.72+0.01</f>
        <v>10.73</v>
      </c>
      <c r="D29"/>
      <c r="E29"/>
      <c r="F29"/>
      <c r="G29"/>
      <c r="H29" s="51"/>
      <c r="I29" s="34"/>
      <c r="J29" s="34"/>
    </row>
    <row r="30" spans="1:10" ht="14.25" customHeight="1" x14ac:dyDescent="0.25">
      <c r="A30" s="79">
        <v>2312</v>
      </c>
      <c r="B30" s="65" t="s">
        <v>61</v>
      </c>
      <c r="C30" s="21">
        <v>1.88</v>
      </c>
      <c r="D30"/>
      <c r="E30"/>
      <c r="F30"/>
      <c r="G30"/>
      <c r="H30" s="51"/>
      <c r="I30" s="34"/>
      <c r="J30" s="34"/>
    </row>
    <row r="31" spans="1:10" ht="15.75" customHeight="1" x14ac:dyDescent="0.25">
      <c r="A31" s="79">
        <v>5200</v>
      </c>
      <c r="B31" s="65" t="s">
        <v>32</v>
      </c>
      <c r="C31" s="21">
        <v>5.21</v>
      </c>
      <c r="D31"/>
      <c r="E31"/>
      <c r="F31"/>
      <c r="G31"/>
      <c r="H31" s="51"/>
      <c r="I31" s="34"/>
      <c r="J31" s="34"/>
    </row>
    <row r="32" spans="1:10" ht="15.75" x14ac:dyDescent="0.25">
      <c r="A32" s="79"/>
      <c r="B32" s="24" t="s">
        <v>33</v>
      </c>
      <c r="C32" s="23">
        <f>SUM(C19:C31)</f>
        <v>175.11999999999998</v>
      </c>
      <c r="D32"/>
      <c r="E32"/>
      <c r="F32"/>
      <c r="G32"/>
      <c r="H32" s="51"/>
      <c r="I32" s="34"/>
      <c r="J32" s="34"/>
    </row>
    <row r="33" spans="1:10" ht="15.75" x14ac:dyDescent="0.25">
      <c r="A33" s="65"/>
      <c r="B33" s="24" t="s">
        <v>34</v>
      </c>
      <c r="C33" s="23">
        <f>C32+C17</f>
        <v>521.6</v>
      </c>
      <c r="D33"/>
      <c r="E33"/>
      <c r="F33"/>
      <c r="G33"/>
      <c r="H33" s="51"/>
      <c r="I33" s="34"/>
      <c r="J33" s="34"/>
    </row>
    <row r="34" spans="1:10" ht="20.25" customHeight="1" x14ac:dyDescent="0.25">
      <c r="A34" s="62"/>
      <c r="B34" s="62"/>
      <c r="C34" s="62"/>
      <c r="D34"/>
      <c r="E34"/>
      <c r="F34"/>
      <c r="G34"/>
      <c r="H34" s="51"/>
      <c r="I34" s="34"/>
      <c r="J34" s="34"/>
    </row>
    <row r="35" spans="1:10" ht="15.75" customHeight="1" x14ac:dyDescent="0.25">
      <c r="A35" s="132" t="s">
        <v>35</v>
      </c>
      <c r="B35" s="132"/>
      <c r="C35" s="79">
        <v>10</v>
      </c>
      <c r="D35"/>
      <c r="E35"/>
      <c r="F35"/>
      <c r="G35"/>
      <c r="H35" s="51"/>
      <c r="I35" s="34"/>
      <c r="J35" s="34"/>
    </row>
    <row r="36" spans="1:10" ht="33.75" customHeight="1" x14ac:dyDescent="0.25">
      <c r="A36" s="132" t="s">
        <v>36</v>
      </c>
      <c r="B36" s="132"/>
      <c r="C36" s="76">
        <f>C33/C35</f>
        <v>52.160000000000004</v>
      </c>
      <c r="D36"/>
      <c r="E36"/>
      <c r="F36"/>
      <c r="G36"/>
      <c r="H36" s="51"/>
      <c r="I36" s="34"/>
      <c r="J36" s="34"/>
    </row>
    <row r="37" spans="1:10" x14ac:dyDescent="0.25">
      <c r="A37" s="34"/>
      <c r="B37" s="34"/>
      <c r="C37" s="34"/>
      <c r="D37"/>
      <c r="E37"/>
      <c r="F37"/>
      <c r="G37"/>
      <c r="H37" s="34"/>
      <c r="I37" s="34"/>
      <c r="J37" s="34"/>
    </row>
    <row r="38" spans="1:10" x14ac:dyDescent="0.25">
      <c r="A38" s="34"/>
      <c r="B38" s="34"/>
      <c r="C38" s="34"/>
      <c r="D38"/>
      <c r="E38"/>
      <c r="F38"/>
      <c r="G38"/>
      <c r="H38" s="34"/>
      <c r="I38" s="34"/>
      <c r="J38" s="34"/>
    </row>
    <row r="39" spans="1:10" x14ac:dyDescent="0.25">
      <c r="A39" s="34"/>
      <c r="B39" s="34"/>
      <c r="C39" s="34"/>
      <c r="D39"/>
      <c r="E39"/>
      <c r="F39"/>
      <c r="G39"/>
      <c r="H39" s="34"/>
      <c r="I39" s="34"/>
      <c r="J39" s="34"/>
    </row>
    <row r="40" spans="1:10" x14ac:dyDescent="0.25">
      <c r="A40" s="34"/>
      <c r="B40" s="34"/>
      <c r="C40" s="34"/>
      <c r="D40"/>
      <c r="E40"/>
      <c r="F40"/>
      <c r="G40"/>
      <c r="H40" s="34"/>
      <c r="I40" s="34"/>
      <c r="J40" s="34"/>
    </row>
    <row r="41" spans="1:10" x14ac:dyDescent="0.25">
      <c r="A41" s="34"/>
      <c r="B41" s="34"/>
      <c r="C41" s="34"/>
      <c r="D41"/>
      <c r="E41"/>
      <c r="F41"/>
      <c r="G41"/>
      <c r="H41" s="34"/>
      <c r="I41" s="34"/>
      <c r="J41" s="34"/>
    </row>
    <row r="42" spans="1:10" x14ac:dyDescent="0.25">
      <c r="A42" s="34"/>
      <c r="B42" s="34"/>
      <c r="C42" s="34"/>
      <c r="D42" s="34"/>
      <c r="E42" s="34"/>
      <c r="F42" s="34"/>
      <c r="G42" s="34"/>
      <c r="H42" s="34"/>
      <c r="I42" s="34"/>
      <c r="J42" s="34"/>
    </row>
    <row r="43" spans="1:10" x14ac:dyDescent="0.25">
      <c r="A43" s="34"/>
      <c r="B43" s="34"/>
      <c r="C43" s="34"/>
      <c r="D43" s="34"/>
      <c r="E43" s="34"/>
      <c r="F43" s="34"/>
      <c r="G43" s="34"/>
      <c r="H43" s="34"/>
      <c r="I43" s="34"/>
      <c r="J43" s="34"/>
    </row>
    <row r="44" spans="1:10" x14ac:dyDescent="0.25">
      <c r="A44" s="34"/>
      <c r="B44" s="34"/>
      <c r="C44" s="34"/>
      <c r="D44" s="34"/>
      <c r="E44" s="34"/>
      <c r="F44" s="34"/>
      <c r="G44" s="34"/>
      <c r="H44" s="34"/>
      <c r="I44" s="34"/>
      <c r="J44" s="34"/>
    </row>
    <row r="45" spans="1:10" x14ac:dyDescent="0.25">
      <c r="A45" s="34"/>
      <c r="B45" s="34"/>
      <c r="C45" s="34"/>
      <c r="D45" s="34"/>
      <c r="E45" s="34"/>
      <c r="F45" s="34"/>
      <c r="G45" s="34"/>
      <c r="H45" s="34"/>
      <c r="I45" s="34"/>
      <c r="J45" s="34"/>
    </row>
    <row r="46" spans="1:10" x14ac:dyDescent="0.25">
      <c r="A46" s="34"/>
      <c r="B46" s="34"/>
      <c r="C46" s="34"/>
      <c r="D46" s="34"/>
      <c r="E46" s="34"/>
      <c r="F46" s="34"/>
      <c r="G46" s="34"/>
      <c r="H46" s="34"/>
      <c r="I46" s="34"/>
      <c r="J46" s="34"/>
    </row>
    <row r="47" spans="1:10" x14ac:dyDescent="0.25">
      <c r="A47" s="34"/>
      <c r="B47" s="34"/>
      <c r="C47" s="34"/>
      <c r="D47" s="34"/>
      <c r="E47" s="34"/>
      <c r="F47" s="34"/>
      <c r="G47" s="34"/>
      <c r="H47" s="34"/>
      <c r="I47" s="34"/>
      <c r="J47" s="34"/>
    </row>
    <row r="48" spans="1:10" x14ac:dyDescent="0.25">
      <c r="A48" s="34"/>
      <c r="B48" s="34"/>
      <c r="C48" s="34"/>
      <c r="D48" s="34"/>
      <c r="E48" s="34"/>
      <c r="F48" s="34"/>
      <c r="G48" s="34"/>
      <c r="H48" s="34"/>
      <c r="I48" s="34"/>
      <c r="J48" s="34"/>
    </row>
    <row r="49" spans="1:10" x14ac:dyDescent="0.25">
      <c r="A49" s="34"/>
      <c r="B49" s="34"/>
      <c r="C49" s="34"/>
      <c r="D49" s="34"/>
      <c r="E49" s="34"/>
      <c r="F49" s="34"/>
      <c r="G49" s="34"/>
      <c r="H49" s="34"/>
      <c r="I49" s="34"/>
      <c r="J49" s="34"/>
    </row>
    <row r="50" spans="1:10" x14ac:dyDescent="0.25">
      <c r="A50" s="34"/>
      <c r="B50" s="34"/>
      <c r="C50" s="34"/>
      <c r="D50" s="34"/>
      <c r="E50" s="34"/>
      <c r="F50" s="34"/>
      <c r="G50" s="34"/>
      <c r="H50" s="34"/>
      <c r="I50" s="34"/>
      <c r="J50" s="34"/>
    </row>
    <row r="51" spans="1:10" x14ac:dyDescent="0.25">
      <c r="A51" s="34"/>
      <c r="B51" s="34"/>
      <c r="C51" s="34"/>
      <c r="D51" s="34"/>
      <c r="E51" s="34"/>
      <c r="F51" s="34"/>
      <c r="G51" s="34"/>
      <c r="H51" s="34"/>
      <c r="I51" s="34"/>
      <c r="J51" s="34"/>
    </row>
    <row r="52" spans="1:10" x14ac:dyDescent="0.25">
      <c r="A52" s="34"/>
      <c r="B52" s="34"/>
      <c r="C52" s="34"/>
      <c r="D52" s="34"/>
      <c r="E52" s="34"/>
      <c r="F52" s="34"/>
      <c r="G52" s="34"/>
      <c r="H52" s="34"/>
      <c r="I52" s="34"/>
      <c r="J52" s="34"/>
    </row>
    <row r="53" spans="1:10" x14ac:dyDescent="0.25">
      <c r="A53" s="34"/>
      <c r="B53" s="34"/>
      <c r="C53" s="34"/>
      <c r="D53" s="34"/>
      <c r="E53" s="34"/>
      <c r="F53" s="34"/>
      <c r="G53" s="34"/>
      <c r="H53" s="34"/>
      <c r="I53" s="34"/>
      <c r="J53" s="34"/>
    </row>
    <row r="54" spans="1:10" x14ac:dyDescent="0.25">
      <c r="A54" s="34"/>
      <c r="B54" s="34"/>
      <c r="C54" s="34"/>
      <c r="D54" s="34"/>
      <c r="E54" s="34"/>
      <c r="F54" s="34"/>
      <c r="G54" s="34"/>
      <c r="H54" s="34"/>
      <c r="I54" s="34"/>
      <c r="J54" s="34"/>
    </row>
    <row r="55" spans="1:10" x14ac:dyDescent="0.25">
      <c r="A55" s="34"/>
      <c r="B55" s="34"/>
      <c r="C55" s="34"/>
      <c r="D55" s="34"/>
      <c r="E55" s="34"/>
      <c r="F55" s="34"/>
      <c r="G55" s="34"/>
      <c r="H55" s="34"/>
      <c r="I55" s="34"/>
      <c r="J55" s="34"/>
    </row>
    <row r="56" spans="1:10" x14ac:dyDescent="0.25">
      <c r="A56" s="34"/>
      <c r="B56" s="34"/>
      <c r="C56" s="34"/>
      <c r="D56" s="34"/>
      <c r="E56" s="34"/>
      <c r="F56" s="34"/>
      <c r="G56" s="34"/>
      <c r="H56" s="34"/>
      <c r="I56" s="34"/>
      <c r="J56" s="34"/>
    </row>
    <row r="57" spans="1:10" x14ac:dyDescent="0.25">
      <c r="A57" s="34"/>
      <c r="B57" s="34"/>
      <c r="C57" s="34"/>
      <c r="D57" s="34"/>
      <c r="E57" s="34"/>
      <c r="F57" s="34"/>
      <c r="G57" s="34"/>
      <c r="H57" s="34"/>
      <c r="I57" s="34"/>
      <c r="J57" s="34"/>
    </row>
    <row r="58" spans="1:10" x14ac:dyDescent="0.25">
      <c r="A58" s="34"/>
      <c r="B58" s="34"/>
      <c r="C58" s="34"/>
      <c r="D58" s="34"/>
      <c r="E58" s="34"/>
      <c r="F58" s="34"/>
      <c r="G58" s="34"/>
      <c r="H58" s="34"/>
      <c r="I58" s="34"/>
      <c r="J58" s="34"/>
    </row>
    <row r="59" spans="1:10" x14ac:dyDescent="0.25">
      <c r="A59" s="34"/>
      <c r="B59" s="34"/>
      <c r="C59" s="34"/>
      <c r="D59" s="34"/>
      <c r="E59" s="34"/>
      <c r="F59" s="34"/>
      <c r="G59" s="34"/>
      <c r="H59" s="34"/>
      <c r="I59" s="34"/>
      <c r="J59" s="34"/>
    </row>
  </sheetData>
  <mergeCells count="4">
    <mergeCell ref="A6:C6"/>
    <mergeCell ref="B9:C9"/>
    <mergeCell ref="A35:B35"/>
    <mergeCell ref="A36:B36"/>
  </mergeCells>
  <pageMargins left="0.7" right="0.4727777777777778" top="0.75" bottom="0.75" header="0.3" footer="0.3"/>
  <pageSetup scale="95" orientation="portrait" r:id="rId1"/>
  <headerFooter alignWithMargins="0">
    <oddFooter>&amp;L&amp;"Times New Roman,Regular"LMAnot_2_1_pielik_07082019_cenr; 2.1.pielikums Ministru kabineta noteikumu projekta "Ilgstošas sociālās aprūpes un sociālās rehabilitācijas iestāžu sniegto maksas pakalpojumu cenrādis" anotācijai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75C5C-F592-4C78-978B-82EE2CE35B11}">
  <sheetPr>
    <pageSetUpPr fitToPage="1"/>
  </sheetPr>
  <dimension ref="A1:K54"/>
  <sheetViews>
    <sheetView view="pageLayout" topLeftCell="A4" zoomScale="70" zoomScaleNormal="70" zoomScalePageLayoutView="70" workbookViewId="0">
      <selection activeCell="B9" sqref="B9:C9"/>
    </sheetView>
  </sheetViews>
  <sheetFormatPr defaultRowHeight="15" x14ac:dyDescent="0.25"/>
  <cols>
    <col min="1" max="1" width="14" style="37" customWidth="1"/>
    <col min="2" max="2" width="61" style="37" customWidth="1"/>
    <col min="3" max="3" width="27.140625" style="37" customWidth="1"/>
    <col min="4" max="4" width="18.140625" style="37" customWidth="1"/>
    <col min="5" max="5" width="15.5703125" style="37" customWidth="1"/>
    <col min="6" max="6" width="14.28515625" style="37" customWidth="1"/>
    <col min="7" max="7" width="11" style="37" hidden="1" customWidth="1"/>
    <col min="8" max="8" width="14.28515625" style="37" customWidth="1"/>
    <col min="9" max="9" width="14" style="37" customWidth="1"/>
    <col min="10" max="10" width="11.85546875" style="37" customWidth="1"/>
    <col min="11" max="12" width="9.140625" style="37" customWidth="1"/>
    <col min="13" max="13" width="9.85546875" style="37" customWidth="1"/>
    <col min="14" max="256" width="9.140625" style="37"/>
    <col min="257" max="257" width="14" style="37" customWidth="1"/>
    <col min="258" max="258" width="50.5703125" style="37" customWidth="1"/>
    <col min="259" max="259" width="26.28515625" style="37" customWidth="1"/>
    <col min="260" max="260" width="18.140625" style="37" customWidth="1"/>
    <col min="261" max="261" width="15.5703125" style="37" customWidth="1"/>
    <col min="262" max="262" width="14.28515625" style="37" customWidth="1"/>
    <col min="263" max="263" width="0" style="37" hidden="1" customWidth="1"/>
    <col min="264" max="264" width="14.28515625" style="37" customWidth="1"/>
    <col min="265" max="265" width="14" style="37" customWidth="1"/>
    <col min="266" max="266" width="11.85546875" style="37" customWidth="1"/>
    <col min="267" max="268" width="9.140625" style="37"/>
    <col min="269" max="269" width="9.85546875" style="37" customWidth="1"/>
    <col min="270" max="512" width="9.140625" style="37"/>
    <col min="513" max="513" width="14" style="37" customWidth="1"/>
    <col min="514" max="514" width="50.5703125" style="37" customWidth="1"/>
    <col min="515" max="515" width="26.28515625" style="37" customWidth="1"/>
    <col min="516" max="516" width="18.140625" style="37" customWidth="1"/>
    <col min="517" max="517" width="15.5703125" style="37" customWidth="1"/>
    <col min="518" max="518" width="14.28515625" style="37" customWidth="1"/>
    <col min="519" max="519" width="0" style="37" hidden="1" customWidth="1"/>
    <col min="520" max="520" width="14.28515625" style="37" customWidth="1"/>
    <col min="521" max="521" width="14" style="37" customWidth="1"/>
    <col min="522" max="522" width="11.85546875" style="37" customWidth="1"/>
    <col min="523" max="524" width="9.140625" style="37"/>
    <col min="525" max="525" width="9.85546875" style="37" customWidth="1"/>
    <col min="526" max="768" width="9.140625" style="37"/>
    <col min="769" max="769" width="14" style="37" customWidth="1"/>
    <col min="770" max="770" width="50.5703125" style="37" customWidth="1"/>
    <col min="771" max="771" width="26.28515625" style="37" customWidth="1"/>
    <col min="772" max="772" width="18.140625" style="37" customWidth="1"/>
    <col min="773" max="773" width="15.5703125" style="37" customWidth="1"/>
    <col min="774" max="774" width="14.28515625" style="37" customWidth="1"/>
    <col min="775" max="775" width="0" style="37" hidden="1" customWidth="1"/>
    <col min="776" max="776" width="14.28515625" style="37" customWidth="1"/>
    <col min="777" max="777" width="14" style="37" customWidth="1"/>
    <col min="778" max="778" width="11.85546875" style="37" customWidth="1"/>
    <col min="779" max="780" width="9.140625" style="37"/>
    <col min="781" max="781" width="9.85546875" style="37" customWidth="1"/>
    <col min="782" max="1024" width="9.140625" style="37"/>
    <col min="1025" max="1025" width="14" style="37" customWidth="1"/>
    <col min="1026" max="1026" width="50.5703125" style="37" customWidth="1"/>
    <col min="1027" max="1027" width="26.28515625" style="37" customWidth="1"/>
    <col min="1028" max="1028" width="18.140625" style="37" customWidth="1"/>
    <col min="1029" max="1029" width="15.5703125" style="37" customWidth="1"/>
    <col min="1030" max="1030" width="14.28515625" style="37" customWidth="1"/>
    <col min="1031" max="1031" width="0" style="37" hidden="1" customWidth="1"/>
    <col min="1032" max="1032" width="14.28515625" style="37" customWidth="1"/>
    <col min="1033" max="1033" width="14" style="37" customWidth="1"/>
    <col min="1034" max="1034" width="11.85546875" style="37" customWidth="1"/>
    <col min="1035" max="1036" width="9.140625" style="37"/>
    <col min="1037" max="1037" width="9.85546875" style="37" customWidth="1"/>
    <col min="1038" max="1280" width="9.140625" style="37"/>
    <col min="1281" max="1281" width="14" style="37" customWidth="1"/>
    <col min="1282" max="1282" width="50.5703125" style="37" customWidth="1"/>
    <col min="1283" max="1283" width="26.28515625" style="37" customWidth="1"/>
    <col min="1284" max="1284" width="18.140625" style="37" customWidth="1"/>
    <col min="1285" max="1285" width="15.5703125" style="37" customWidth="1"/>
    <col min="1286" max="1286" width="14.28515625" style="37" customWidth="1"/>
    <col min="1287" max="1287" width="0" style="37" hidden="1" customWidth="1"/>
    <col min="1288" max="1288" width="14.28515625" style="37" customWidth="1"/>
    <col min="1289" max="1289" width="14" style="37" customWidth="1"/>
    <col min="1290" max="1290" width="11.85546875" style="37" customWidth="1"/>
    <col min="1291" max="1292" width="9.140625" style="37"/>
    <col min="1293" max="1293" width="9.85546875" style="37" customWidth="1"/>
    <col min="1294" max="1536" width="9.140625" style="37"/>
    <col min="1537" max="1537" width="14" style="37" customWidth="1"/>
    <col min="1538" max="1538" width="50.5703125" style="37" customWidth="1"/>
    <col min="1539" max="1539" width="26.28515625" style="37" customWidth="1"/>
    <col min="1540" max="1540" width="18.140625" style="37" customWidth="1"/>
    <col min="1541" max="1541" width="15.5703125" style="37" customWidth="1"/>
    <col min="1542" max="1542" width="14.28515625" style="37" customWidth="1"/>
    <col min="1543" max="1543" width="0" style="37" hidden="1" customWidth="1"/>
    <col min="1544" max="1544" width="14.28515625" style="37" customWidth="1"/>
    <col min="1545" max="1545" width="14" style="37" customWidth="1"/>
    <col min="1546" max="1546" width="11.85546875" style="37" customWidth="1"/>
    <col min="1547" max="1548" width="9.140625" style="37"/>
    <col min="1549" max="1549" width="9.85546875" style="37" customWidth="1"/>
    <col min="1550" max="1792" width="9.140625" style="37"/>
    <col min="1793" max="1793" width="14" style="37" customWidth="1"/>
    <col min="1794" max="1794" width="50.5703125" style="37" customWidth="1"/>
    <col min="1795" max="1795" width="26.28515625" style="37" customWidth="1"/>
    <col min="1796" max="1796" width="18.140625" style="37" customWidth="1"/>
    <col min="1797" max="1797" width="15.5703125" style="37" customWidth="1"/>
    <col min="1798" max="1798" width="14.28515625" style="37" customWidth="1"/>
    <col min="1799" max="1799" width="0" style="37" hidden="1" customWidth="1"/>
    <col min="1800" max="1800" width="14.28515625" style="37" customWidth="1"/>
    <col min="1801" max="1801" width="14" style="37" customWidth="1"/>
    <col min="1802" max="1802" width="11.85546875" style="37" customWidth="1"/>
    <col min="1803" max="1804" width="9.140625" style="37"/>
    <col min="1805" max="1805" width="9.85546875" style="37" customWidth="1"/>
    <col min="1806" max="2048" width="9.140625" style="37"/>
    <col min="2049" max="2049" width="14" style="37" customWidth="1"/>
    <col min="2050" max="2050" width="50.5703125" style="37" customWidth="1"/>
    <col min="2051" max="2051" width="26.28515625" style="37" customWidth="1"/>
    <col min="2052" max="2052" width="18.140625" style="37" customWidth="1"/>
    <col min="2053" max="2053" width="15.5703125" style="37" customWidth="1"/>
    <col min="2054" max="2054" width="14.28515625" style="37" customWidth="1"/>
    <col min="2055" max="2055" width="0" style="37" hidden="1" customWidth="1"/>
    <col min="2056" max="2056" width="14.28515625" style="37" customWidth="1"/>
    <col min="2057" max="2057" width="14" style="37" customWidth="1"/>
    <col min="2058" max="2058" width="11.85546875" style="37" customWidth="1"/>
    <col min="2059" max="2060" width="9.140625" style="37"/>
    <col min="2061" max="2061" width="9.85546875" style="37" customWidth="1"/>
    <col min="2062" max="2304" width="9.140625" style="37"/>
    <col min="2305" max="2305" width="14" style="37" customWidth="1"/>
    <col min="2306" max="2306" width="50.5703125" style="37" customWidth="1"/>
    <col min="2307" max="2307" width="26.28515625" style="37" customWidth="1"/>
    <col min="2308" max="2308" width="18.140625" style="37" customWidth="1"/>
    <col min="2309" max="2309" width="15.5703125" style="37" customWidth="1"/>
    <col min="2310" max="2310" width="14.28515625" style="37" customWidth="1"/>
    <col min="2311" max="2311" width="0" style="37" hidden="1" customWidth="1"/>
    <col min="2312" max="2312" width="14.28515625" style="37" customWidth="1"/>
    <col min="2313" max="2313" width="14" style="37" customWidth="1"/>
    <col min="2314" max="2314" width="11.85546875" style="37" customWidth="1"/>
    <col min="2315" max="2316" width="9.140625" style="37"/>
    <col min="2317" max="2317" width="9.85546875" style="37" customWidth="1"/>
    <col min="2318" max="2560" width="9.140625" style="37"/>
    <col min="2561" max="2561" width="14" style="37" customWidth="1"/>
    <col min="2562" max="2562" width="50.5703125" style="37" customWidth="1"/>
    <col min="2563" max="2563" width="26.28515625" style="37" customWidth="1"/>
    <col min="2564" max="2564" width="18.140625" style="37" customWidth="1"/>
    <col min="2565" max="2565" width="15.5703125" style="37" customWidth="1"/>
    <col min="2566" max="2566" width="14.28515625" style="37" customWidth="1"/>
    <col min="2567" max="2567" width="0" style="37" hidden="1" customWidth="1"/>
    <col min="2568" max="2568" width="14.28515625" style="37" customWidth="1"/>
    <col min="2569" max="2569" width="14" style="37" customWidth="1"/>
    <col min="2570" max="2570" width="11.85546875" style="37" customWidth="1"/>
    <col min="2571" max="2572" width="9.140625" style="37"/>
    <col min="2573" max="2573" width="9.85546875" style="37" customWidth="1"/>
    <col min="2574" max="2816" width="9.140625" style="37"/>
    <col min="2817" max="2817" width="14" style="37" customWidth="1"/>
    <col min="2818" max="2818" width="50.5703125" style="37" customWidth="1"/>
    <col min="2819" max="2819" width="26.28515625" style="37" customWidth="1"/>
    <col min="2820" max="2820" width="18.140625" style="37" customWidth="1"/>
    <col min="2821" max="2821" width="15.5703125" style="37" customWidth="1"/>
    <col min="2822" max="2822" width="14.28515625" style="37" customWidth="1"/>
    <col min="2823" max="2823" width="0" style="37" hidden="1" customWidth="1"/>
    <col min="2824" max="2824" width="14.28515625" style="37" customWidth="1"/>
    <col min="2825" max="2825" width="14" style="37" customWidth="1"/>
    <col min="2826" max="2826" width="11.85546875" style="37" customWidth="1"/>
    <col min="2827" max="2828" width="9.140625" style="37"/>
    <col min="2829" max="2829" width="9.85546875" style="37" customWidth="1"/>
    <col min="2830" max="3072" width="9.140625" style="37"/>
    <col min="3073" max="3073" width="14" style="37" customWidth="1"/>
    <col min="3074" max="3074" width="50.5703125" style="37" customWidth="1"/>
    <col min="3075" max="3075" width="26.28515625" style="37" customWidth="1"/>
    <col min="3076" max="3076" width="18.140625" style="37" customWidth="1"/>
    <col min="3077" max="3077" width="15.5703125" style="37" customWidth="1"/>
    <col min="3078" max="3078" width="14.28515625" style="37" customWidth="1"/>
    <col min="3079" max="3079" width="0" style="37" hidden="1" customWidth="1"/>
    <col min="3080" max="3080" width="14.28515625" style="37" customWidth="1"/>
    <col min="3081" max="3081" width="14" style="37" customWidth="1"/>
    <col min="3082" max="3082" width="11.85546875" style="37" customWidth="1"/>
    <col min="3083" max="3084" width="9.140625" style="37"/>
    <col min="3085" max="3085" width="9.85546875" style="37" customWidth="1"/>
    <col min="3086" max="3328" width="9.140625" style="37"/>
    <col min="3329" max="3329" width="14" style="37" customWidth="1"/>
    <col min="3330" max="3330" width="50.5703125" style="37" customWidth="1"/>
    <col min="3331" max="3331" width="26.28515625" style="37" customWidth="1"/>
    <col min="3332" max="3332" width="18.140625" style="37" customWidth="1"/>
    <col min="3333" max="3333" width="15.5703125" style="37" customWidth="1"/>
    <col min="3334" max="3334" width="14.28515625" style="37" customWidth="1"/>
    <col min="3335" max="3335" width="0" style="37" hidden="1" customWidth="1"/>
    <col min="3336" max="3336" width="14.28515625" style="37" customWidth="1"/>
    <col min="3337" max="3337" width="14" style="37" customWidth="1"/>
    <col min="3338" max="3338" width="11.85546875" style="37" customWidth="1"/>
    <col min="3339" max="3340" width="9.140625" style="37"/>
    <col min="3341" max="3341" width="9.85546875" style="37" customWidth="1"/>
    <col min="3342" max="3584" width="9.140625" style="37"/>
    <col min="3585" max="3585" width="14" style="37" customWidth="1"/>
    <col min="3586" max="3586" width="50.5703125" style="37" customWidth="1"/>
    <col min="3587" max="3587" width="26.28515625" style="37" customWidth="1"/>
    <col min="3588" max="3588" width="18.140625" style="37" customWidth="1"/>
    <col min="3589" max="3589" width="15.5703125" style="37" customWidth="1"/>
    <col min="3590" max="3590" width="14.28515625" style="37" customWidth="1"/>
    <col min="3591" max="3591" width="0" style="37" hidden="1" customWidth="1"/>
    <col min="3592" max="3592" width="14.28515625" style="37" customWidth="1"/>
    <col min="3593" max="3593" width="14" style="37" customWidth="1"/>
    <col min="3594" max="3594" width="11.85546875" style="37" customWidth="1"/>
    <col min="3595" max="3596" width="9.140625" style="37"/>
    <col min="3597" max="3597" width="9.85546875" style="37" customWidth="1"/>
    <col min="3598" max="3840" width="9.140625" style="37"/>
    <col min="3841" max="3841" width="14" style="37" customWidth="1"/>
    <col min="3842" max="3842" width="50.5703125" style="37" customWidth="1"/>
    <col min="3843" max="3843" width="26.28515625" style="37" customWidth="1"/>
    <col min="3844" max="3844" width="18.140625" style="37" customWidth="1"/>
    <col min="3845" max="3845" width="15.5703125" style="37" customWidth="1"/>
    <col min="3846" max="3846" width="14.28515625" style="37" customWidth="1"/>
    <col min="3847" max="3847" width="0" style="37" hidden="1" customWidth="1"/>
    <col min="3848" max="3848" width="14.28515625" style="37" customWidth="1"/>
    <col min="3849" max="3849" width="14" style="37" customWidth="1"/>
    <col min="3850" max="3850" width="11.85546875" style="37" customWidth="1"/>
    <col min="3851" max="3852" width="9.140625" style="37"/>
    <col min="3853" max="3853" width="9.85546875" style="37" customWidth="1"/>
    <col min="3854" max="4096" width="9.140625" style="37"/>
    <col min="4097" max="4097" width="14" style="37" customWidth="1"/>
    <col min="4098" max="4098" width="50.5703125" style="37" customWidth="1"/>
    <col min="4099" max="4099" width="26.28515625" style="37" customWidth="1"/>
    <col min="4100" max="4100" width="18.140625" style="37" customWidth="1"/>
    <col min="4101" max="4101" width="15.5703125" style="37" customWidth="1"/>
    <col min="4102" max="4102" width="14.28515625" style="37" customWidth="1"/>
    <col min="4103" max="4103" width="0" style="37" hidden="1" customWidth="1"/>
    <col min="4104" max="4104" width="14.28515625" style="37" customWidth="1"/>
    <col min="4105" max="4105" width="14" style="37" customWidth="1"/>
    <col min="4106" max="4106" width="11.85546875" style="37" customWidth="1"/>
    <col min="4107" max="4108" width="9.140625" style="37"/>
    <col min="4109" max="4109" width="9.85546875" style="37" customWidth="1"/>
    <col min="4110" max="4352" width="9.140625" style="37"/>
    <col min="4353" max="4353" width="14" style="37" customWidth="1"/>
    <col min="4354" max="4354" width="50.5703125" style="37" customWidth="1"/>
    <col min="4355" max="4355" width="26.28515625" style="37" customWidth="1"/>
    <col min="4356" max="4356" width="18.140625" style="37" customWidth="1"/>
    <col min="4357" max="4357" width="15.5703125" style="37" customWidth="1"/>
    <col min="4358" max="4358" width="14.28515625" style="37" customWidth="1"/>
    <col min="4359" max="4359" width="0" style="37" hidden="1" customWidth="1"/>
    <col min="4360" max="4360" width="14.28515625" style="37" customWidth="1"/>
    <col min="4361" max="4361" width="14" style="37" customWidth="1"/>
    <col min="4362" max="4362" width="11.85546875" style="37" customWidth="1"/>
    <col min="4363" max="4364" width="9.140625" style="37"/>
    <col min="4365" max="4365" width="9.85546875" style="37" customWidth="1"/>
    <col min="4366" max="4608" width="9.140625" style="37"/>
    <col min="4609" max="4609" width="14" style="37" customWidth="1"/>
    <col min="4610" max="4610" width="50.5703125" style="37" customWidth="1"/>
    <col min="4611" max="4611" width="26.28515625" style="37" customWidth="1"/>
    <col min="4612" max="4612" width="18.140625" style="37" customWidth="1"/>
    <col min="4613" max="4613" width="15.5703125" style="37" customWidth="1"/>
    <col min="4614" max="4614" width="14.28515625" style="37" customWidth="1"/>
    <col min="4615" max="4615" width="0" style="37" hidden="1" customWidth="1"/>
    <col min="4616" max="4616" width="14.28515625" style="37" customWidth="1"/>
    <col min="4617" max="4617" width="14" style="37" customWidth="1"/>
    <col min="4618" max="4618" width="11.85546875" style="37" customWidth="1"/>
    <col min="4619" max="4620" width="9.140625" style="37"/>
    <col min="4621" max="4621" width="9.85546875" style="37" customWidth="1"/>
    <col min="4622" max="4864" width="9.140625" style="37"/>
    <col min="4865" max="4865" width="14" style="37" customWidth="1"/>
    <col min="4866" max="4866" width="50.5703125" style="37" customWidth="1"/>
    <col min="4867" max="4867" width="26.28515625" style="37" customWidth="1"/>
    <col min="4868" max="4868" width="18.140625" style="37" customWidth="1"/>
    <col min="4869" max="4869" width="15.5703125" style="37" customWidth="1"/>
    <col min="4870" max="4870" width="14.28515625" style="37" customWidth="1"/>
    <col min="4871" max="4871" width="0" style="37" hidden="1" customWidth="1"/>
    <col min="4872" max="4872" width="14.28515625" style="37" customWidth="1"/>
    <col min="4873" max="4873" width="14" style="37" customWidth="1"/>
    <col min="4874" max="4874" width="11.85546875" style="37" customWidth="1"/>
    <col min="4875" max="4876" width="9.140625" style="37"/>
    <col min="4877" max="4877" width="9.85546875" style="37" customWidth="1"/>
    <col min="4878" max="5120" width="9.140625" style="37"/>
    <col min="5121" max="5121" width="14" style="37" customWidth="1"/>
    <col min="5122" max="5122" width="50.5703125" style="37" customWidth="1"/>
    <col min="5123" max="5123" width="26.28515625" style="37" customWidth="1"/>
    <col min="5124" max="5124" width="18.140625" style="37" customWidth="1"/>
    <col min="5125" max="5125" width="15.5703125" style="37" customWidth="1"/>
    <col min="5126" max="5126" width="14.28515625" style="37" customWidth="1"/>
    <col min="5127" max="5127" width="0" style="37" hidden="1" customWidth="1"/>
    <col min="5128" max="5128" width="14.28515625" style="37" customWidth="1"/>
    <col min="5129" max="5129" width="14" style="37" customWidth="1"/>
    <col min="5130" max="5130" width="11.85546875" style="37" customWidth="1"/>
    <col min="5131" max="5132" width="9.140625" style="37"/>
    <col min="5133" max="5133" width="9.85546875" style="37" customWidth="1"/>
    <col min="5134" max="5376" width="9.140625" style="37"/>
    <col min="5377" max="5377" width="14" style="37" customWidth="1"/>
    <col min="5378" max="5378" width="50.5703125" style="37" customWidth="1"/>
    <col min="5379" max="5379" width="26.28515625" style="37" customWidth="1"/>
    <col min="5380" max="5380" width="18.140625" style="37" customWidth="1"/>
    <col min="5381" max="5381" width="15.5703125" style="37" customWidth="1"/>
    <col min="5382" max="5382" width="14.28515625" style="37" customWidth="1"/>
    <col min="5383" max="5383" width="0" style="37" hidden="1" customWidth="1"/>
    <col min="5384" max="5384" width="14.28515625" style="37" customWidth="1"/>
    <col min="5385" max="5385" width="14" style="37" customWidth="1"/>
    <col min="5386" max="5386" width="11.85546875" style="37" customWidth="1"/>
    <col min="5387" max="5388" width="9.140625" style="37"/>
    <col min="5389" max="5389" width="9.85546875" style="37" customWidth="1"/>
    <col min="5390" max="5632" width="9.140625" style="37"/>
    <col min="5633" max="5633" width="14" style="37" customWidth="1"/>
    <col min="5634" max="5634" width="50.5703125" style="37" customWidth="1"/>
    <col min="5635" max="5635" width="26.28515625" style="37" customWidth="1"/>
    <col min="5636" max="5636" width="18.140625" style="37" customWidth="1"/>
    <col min="5637" max="5637" width="15.5703125" style="37" customWidth="1"/>
    <col min="5638" max="5638" width="14.28515625" style="37" customWidth="1"/>
    <col min="5639" max="5639" width="0" style="37" hidden="1" customWidth="1"/>
    <col min="5640" max="5640" width="14.28515625" style="37" customWidth="1"/>
    <col min="5641" max="5641" width="14" style="37" customWidth="1"/>
    <col min="5642" max="5642" width="11.85546875" style="37" customWidth="1"/>
    <col min="5643" max="5644" width="9.140625" style="37"/>
    <col min="5645" max="5645" width="9.85546875" style="37" customWidth="1"/>
    <col min="5646" max="5888" width="9.140625" style="37"/>
    <col min="5889" max="5889" width="14" style="37" customWidth="1"/>
    <col min="5890" max="5890" width="50.5703125" style="37" customWidth="1"/>
    <col min="5891" max="5891" width="26.28515625" style="37" customWidth="1"/>
    <col min="5892" max="5892" width="18.140625" style="37" customWidth="1"/>
    <col min="5893" max="5893" width="15.5703125" style="37" customWidth="1"/>
    <col min="5894" max="5894" width="14.28515625" style="37" customWidth="1"/>
    <col min="5895" max="5895" width="0" style="37" hidden="1" customWidth="1"/>
    <col min="5896" max="5896" width="14.28515625" style="37" customWidth="1"/>
    <col min="5897" max="5897" width="14" style="37" customWidth="1"/>
    <col min="5898" max="5898" width="11.85546875" style="37" customWidth="1"/>
    <col min="5899" max="5900" width="9.140625" style="37"/>
    <col min="5901" max="5901" width="9.85546875" style="37" customWidth="1"/>
    <col min="5902" max="6144" width="9.140625" style="37"/>
    <col min="6145" max="6145" width="14" style="37" customWidth="1"/>
    <col min="6146" max="6146" width="50.5703125" style="37" customWidth="1"/>
    <col min="6147" max="6147" width="26.28515625" style="37" customWidth="1"/>
    <col min="6148" max="6148" width="18.140625" style="37" customWidth="1"/>
    <col min="6149" max="6149" width="15.5703125" style="37" customWidth="1"/>
    <col min="6150" max="6150" width="14.28515625" style="37" customWidth="1"/>
    <col min="6151" max="6151" width="0" style="37" hidden="1" customWidth="1"/>
    <col min="6152" max="6152" width="14.28515625" style="37" customWidth="1"/>
    <col min="6153" max="6153" width="14" style="37" customWidth="1"/>
    <col min="6154" max="6154" width="11.85546875" style="37" customWidth="1"/>
    <col min="6155" max="6156" width="9.140625" style="37"/>
    <col min="6157" max="6157" width="9.85546875" style="37" customWidth="1"/>
    <col min="6158" max="6400" width="9.140625" style="37"/>
    <col min="6401" max="6401" width="14" style="37" customWidth="1"/>
    <col min="6402" max="6402" width="50.5703125" style="37" customWidth="1"/>
    <col min="6403" max="6403" width="26.28515625" style="37" customWidth="1"/>
    <col min="6404" max="6404" width="18.140625" style="37" customWidth="1"/>
    <col min="6405" max="6405" width="15.5703125" style="37" customWidth="1"/>
    <col min="6406" max="6406" width="14.28515625" style="37" customWidth="1"/>
    <col min="6407" max="6407" width="0" style="37" hidden="1" customWidth="1"/>
    <col min="6408" max="6408" width="14.28515625" style="37" customWidth="1"/>
    <col min="6409" max="6409" width="14" style="37" customWidth="1"/>
    <col min="6410" max="6410" width="11.85546875" style="37" customWidth="1"/>
    <col min="6411" max="6412" width="9.140625" style="37"/>
    <col min="6413" max="6413" width="9.85546875" style="37" customWidth="1"/>
    <col min="6414" max="6656" width="9.140625" style="37"/>
    <col min="6657" max="6657" width="14" style="37" customWidth="1"/>
    <col min="6658" max="6658" width="50.5703125" style="37" customWidth="1"/>
    <col min="6659" max="6659" width="26.28515625" style="37" customWidth="1"/>
    <col min="6660" max="6660" width="18.140625" style="37" customWidth="1"/>
    <col min="6661" max="6661" width="15.5703125" style="37" customWidth="1"/>
    <col min="6662" max="6662" width="14.28515625" style="37" customWidth="1"/>
    <col min="6663" max="6663" width="0" style="37" hidden="1" customWidth="1"/>
    <col min="6664" max="6664" width="14.28515625" style="37" customWidth="1"/>
    <col min="6665" max="6665" width="14" style="37" customWidth="1"/>
    <col min="6666" max="6666" width="11.85546875" style="37" customWidth="1"/>
    <col min="6667" max="6668" width="9.140625" style="37"/>
    <col min="6669" max="6669" width="9.85546875" style="37" customWidth="1"/>
    <col min="6670" max="6912" width="9.140625" style="37"/>
    <col min="6913" max="6913" width="14" style="37" customWidth="1"/>
    <col min="6914" max="6914" width="50.5703125" style="37" customWidth="1"/>
    <col min="6915" max="6915" width="26.28515625" style="37" customWidth="1"/>
    <col min="6916" max="6916" width="18.140625" style="37" customWidth="1"/>
    <col min="6917" max="6917" width="15.5703125" style="37" customWidth="1"/>
    <col min="6918" max="6918" width="14.28515625" style="37" customWidth="1"/>
    <col min="6919" max="6919" width="0" style="37" hidden="1" customWidth="1"/>
    <col min="6920" max="6920" width="14.28515625" style="37" customWidth="1"/>
    <col min="6921" max="6921" width="14" style="37" customWidth="1"/>
    <col min="6922" max="6922" width="11.85546875" style="37" customWidth="1"/>
    <col min="6923" max="6924" width="9.140625" style="37"/>
    <col min="6925" max="6925" width="9.85546875" style="37" customWidth="1"/>
    <col min="6926" max="7168" width="9.140625" style="37"/>
    <col min="7169" max="7169" width="14" style="37" customWidth="1"/>
    <col min="7170" max="7170" width="50.5703125" style="37" customWidth="1"/>
    <col min="7171" max="7171" width="26.28515625" style="37" customWidth="1"/>
    <col min="7172" max="7172" width="18.140625" style="37" customWidth="1"/>
    <col min="7173" max="7173" width="15.5703125" style="37" customWidth="1"/>
    <col min="7174" max="7174" width="14.28515625" style="37" customWidth="1"/>
    <col min="7175" max="7175" width="0" style="37" hidden="1" customWidth="1"/>
    <col min="7176" max="7176" width="14.28515625" style="37" customWidth="1"/>
    <col min="7177" max="7177" width="14" style="37" customWidth="1"/>
    <col min="7178" max="7178" width="11.85546875" style="37" customWidth="1"/>
    <col min="7179" max="7180" width="9.140625" style="37"/>
    <col min="7181" max="7181" width="9.85546875" style="37" customWidth="1"/>
    <col min="7182" max="7424" width="9.140625" style="37"/>
    <col min="7425" max="7425" width="14" style="37" customWidth="1"/>
    <col min="7426" max="7426" width="50.5703125" style="37" customWidth="1"/>
    <col min="7427" max="7427" width="26.28515625" style="37" customWidth="1"/>
    <col min="7428" max="7428" width="18.140625" style="37" customWidth="1"/>
    <col min="7429" max="7429" width="15.5703125" style="37" customWidth="1"/>
    <col min="7430" max="7430" width="14.28515625" style="37" customWidth="1"/>
    <col min="7431" max="7431" width="0" style="37" hidden="1" customWidth="1"/>
    <col min="7432" max="7432" width="14.28515625" style="37" customWidth="1"/>
    <col min="7433" max="7433" width="14" style="37" customWidth="1"/>
    <col min="7434" max="7434" width="11.85546875" style="37" customWidth="1"/>
    <col min="7435" max="7436" width="9.140625" style="37"/>
    <col min="7437" max="7437" width="9.85546875" style="37" customWidth="1"/>
    <col min="7438" max="7680" width="9.140625" style="37"/>
    <col min="7681" max="7681" width="14" style="37" customWidth="1"/>
    <col min="7682" max="7682" width="50.5703125" style="37" customWidth="1"/>
    <col min="7683" max="7683" width="26.28515625" style="37" customWidth="1"/>
    <col min="7684" max="7684" width="18.140625" style="37" customWidth="1"/>
    <col min="7685" max="7685" width="15.5703125" style="37" customWidth="1"/>
    <col min="7686" max="7686" width="14.28515625" style="37" customWidth="1"/>
    <col min="7687" max="7687" width="0" style="37" hidden="1" customWidth="1"/>
    <col min="7688" max="7688" width="14.28515625" style="37" customWidth="1"/>
    <col min="7689" max="7689" width="14" style="37" customWidth="1"/>
    <col min="7690" max="7690" width="11.85546875" style="37" customWidth="1"/>
    <col min="7691" max="7692" width="9.140625" style="37"/>
    <col min="7693" max="7693" width="9.85546875" style="37" customWidth="1"/>
    <col min="7694" max="7936" width="9.140625" style="37"/>
    <col min="7937" max="7937" width="14" style="37" customWidth="1"/>
    <col min="7938" max="7938" width="50.5703125" style="37" customWidth="1"/>
    <col min="7939" max="7939" width="26.28515625" style="37" customWidth="1"/>
    <col min="7940" max="7940" width="18.140625" style="37" customWidth="1"/>
    <col min="7941" max="7941" width="15.5703125" style="37" customWidth="1"/>
    <col min="7942" max="7942" width="14.28515625" style="37" customWidth="1"/>
    <col min="7943" max="7943" width="0" style="37" hidden="1" customWidth="1"/>
    <col min="7944" max="7944" width="14.28515625" style="37" customWidth="1"/>
    <col min="7945" max="7945" width="14" style="37" customWidth="1"/>
    <col min="7946" max="7946" width="11.85546875" style="37" customWidth="1"/>
    <col min="7947" max="7948" width="9.140625" style="37"/>
    <col min="7949" max="7949" width="9.85546875" style="37" customWidth="1"/>
    <col min="7950" max="8192" width="9.140625" style="37"/>
    <col min="8193" max="8193" width="14" style="37" customWidth="1"/>
    <col min="8194" max="8194" width="50.5703125" style="37" customWidth="1"/>
    <col min="8195" max="8195" width="26.28515625" style="37" customWidth="1"/>
    <col min="8196" max="8196" width="18.140625" style="37" customWidth="1"/>
    <col min="8197" max="8197" width="15.5703125" style="37" customWidth="1"/>
    <col min="8198" max="8198" width="14.28515625" style="37" customWidth="1"/>
    <col min="8199" max="8199" width="0" style="37" hidden="1" customWidth="1"/>
    <col min="8200" max="8200" width="14.28515625" style="37" customWidth="1"/>
    <col min="8201" max="8201" width="14" style="37" customWidth="1"/>
    <col min="8202" max="8202" width="11.85546875" style="37" customWidth="1"/>
    <col min="8203" max="8204" width="9.140625" style="37"/>
    <col min="8205" max="8205" width="9.85546875" style="37" customWidth="1"/>
    <col min="8206" max="8448" width="9.140625" style="37"/>
    <col min="8449" max="8449" width="14" style="37" customWidth="1"/>
    <col min="8450" max="8450" width="50.5703125" style="37" customWidth="1"/>
    <col min="8451" max="8451" width="26.28515625" style="37" customWidth="1"/>
    <col min="8452" max="8452" width="18.140625" style="37" customWidth="1"/>
    <col min="8453" max="8453" width="15.5703125" style="37" customWidth="1"/>
    <col min="8454" max="8454" width="14.28515625" style="37" customWidth="1"/>
    <col min="8455" max="8455" width="0" style="37" hidden="1" customWidth="1"/>
    <col min="8456" max="8456" width="14.28515625" style="37" customWidth="1"/>
    <col min="8457" max="8457" width="14" style="37" customWidth="1"/>
    <col min="8458" max="8458" width="11.85546875" style="37" customWidth="1"/>
    <col min="8459" max="8460" width="9.140625" style="37"/>
    <col min="8461" max="8461" width="9.85546875" style="37" customWidth="1"/>
    <col min="8462" max="8704" width="9.140625" style="37"/>
    <col min="8705" max="8705" width="14" style="37" customWidth="1"/>
    <col min="8706" max="8706" width="50.5703125" style="37" customWidth="1"/>
    <col min="8707" max="8707" width="26.28515625" style="37" customWidth="1"/>
    <col min="8708" max="8708" width="18.140625" style="37" customWidth="1"/>
    <col min="8709" max="8709" width="15.5703125" style="37" customWidth="1"/>
    <col min="8710" max="8710" width="14.28515625" style="37" customWidth="1"/>
    <col min="8711" max="8711" width="0" style="37" hidden="1" customWidth="1"/>
    <col min="8712" max="8712" width="14.28515625" style="37" customWidth="1"/>
    <col min="8713" max="8713" width="14" style="37" customWidth="1"/>
    <col min="8714" max="8714" width="11.85546875" style="37" customWidth="1"/>
    <col min="8715" max="8716" width="9.140625" style="37"/>
    <col min="8717" max="8717" width="9.85546875" style="37" customWidth="1"/>
    <col min="8718" max="8960" width="9.140625" style="37"/>
    <col min="8961" max="8961" width="14" style="37" customWidth="1"/>
    <col min="8962" max="8962" width="50.5703125" style="37" customWidth="1"/>
    <col min="8963" max="8963" width="26.28515625" style="37" customWidth="1"/>
    <col min="8964" max="8964" width="18.140625" style="37" customWidth="1"/>
    <col min="8965" max="8965" width="15.5703125" style="37" customWidth="1"/>
    <col min="8966" max="8966" width="14.28515625" style="37" customWidth="1"/>
    <col min="8967" max="8967" width="0" style="37" hidden="1" customWidth="1"/>
    <col min="8968" max="8968" width="14.28515625" style="37" customWidth="1"/>
    <col min="8969" max="8969" width="14" style="37" customWidth="1"/>
    <col min="8970" max="8970" width="11.85546875" style="37" customWidth="1"/>
    <col min="8971" max="8972" width="9.140625" style="37"/>
    <col min="8973" max="8973" width="9.85546875" style="37" customWidth="1"/>
    <col min="8974" max="9216" width="9.140625" style="37"/>
    <col min="9217" max="9217" width="14" style="37" customWidth="1"/>
    <col min="9218" max="9218" width="50.5703125" style="37" customWidth="1"/>
    <col min="9219" max="9219" width="26.28515625" style="37" customWidth="1"/>
    <col min="9220" max="9220" width="18.140625" style="37" customWidth="1"/>
    <col min="9221" max="9221" width="15.5703125" style="37" customWidth="1"/>
    <col min="9222" max="9222" width="14.28515625" style="37" customWidth="1"/>
    <col min="9223" max="9223" width="0" style="37" hidden="1" customWidth="1"/>
    <col min="9224" max="9224" width="14.28515625" style="37" customWidth="1"/>
    <col min="9225" max="9225" width="14" style="37" customWidth="1"/>
    <col min="9226" max="9226" width="11.85546875" style="37" customWidth="1"/>
    <col min="9227" max="9228" width="9.140625" style="37"/>
    <col min="9229" max="9229" width="9.85546875" style="37" customWidth="1"/>
    <col min="9230" max="9472" width="9.140625" style="37"/>
    <col min="9473" max="9473" width="14" style="37" customWidth="1"/>
    <col min="9474" max="9474" width="50.5703125" style="37" customWidth="1"/>
    <col min="9475" max="9475" width="26.28515625" style="37" customWidth="1"/>
    <col min="9476" max="9476" width="18.140625" style="37" customWidth="1"/>
    <col min="9477" max="9477" width="15.5703125" style="37" customWidth="1"/>
    <col min="9478" max="9478" width="14.28515625" style="37" customWidth="1"/>
    <col min="9479" max="9479" width="0" style="37" hidden="1" customWidth="1"/>
    <col min="9480" max="9480" width="14.28515625" style="37" customWidth="1"/>
    <col min="9481" max="9481" width="14" style="37" customWidth="1"/>
    <col min="9482" max="9482" width="11.85546875" style="37" customWidth="1"/>
    <col min="9483" max="9484" width="9.140625" style="37"/>
    <col min="9485" max="9485" width="9.85546875" style="37" customWidth="1"/>
    <col min="9486" max="9728" width="9.140625" style="37"/>
    <col min="9729" max="9729" width="14" style="37" customWidth="1"/>
    <col min="9730" max="9730" width="50.5703125" style="37" customWidth="1"/>
    <col min="9731" max="9731" width="26.28515625" style="37" customWidth="1"/>
    <col min="9732" max="9732" width="18.140625" style="37" customWidth="1"/>
    <col min="9733" max="9733" width="15.5703125" style="37" customWidth="1"/>
    <col min="9734" max="9734" width="14.28515625" style="37" customWidth="1"/>
    <col min="9735" max="9735" width="0" style="37" hidden="1" customWidth="1"/>
    <col min="9736" max="9736" width="14.28515625" style="37" customWidth="1"/>
    <col min="9737" max="9737" width="14" style="37" customWidth="1"/>
    <col min="9738" max="9738" width="11.85546875" style="37" customWidth="1"/>
    <col min="9739" max="9740" width="9.140625" style="37"/>
    <col min="9741" max="9741" width="9.85546875" style="37" customWidth="1"/>
    <col min="9742" max="9984" width="9.140625" style="37"/>
    <col min="9985" max="9985" width="14" style="37" customWidth="1"/>
    <col min="9986" max="9986" width="50.5703125" style="37" customWidth="1"/>
    <col min="9987" max="9987" width="26.28515625" style="37" customWidth="1"/>
    <col min="9988" max="9988" width="18.140625" style="37" customWidth="1"/>
    <col min="9989" max="9989" width="15.5703125" style="37" customWidth="1"/>
    <col min="9990" max="9990" width="14.28515625" style="37" customWidth="1"/>
    <col min="9991" max="9991" width="0" style="37" hidden="1" customWidth="1"/>
    <col min="9992" max="9992" width="14.28515625" style="37" customWidth="1"/>
    <col min="9993" max="9993" width="14" style="37" customWidth="1"/>
    <col min="9994" max="9994" width="11.85546875" style="37" customWidth="1"/>
    <col min="9995" max="9996" width="9.140625" style="37"/>
    <col min="9997" max="9997" width="9.85546875" style="37" customWidth="1"/>
    <col min="9998" max="10240" width="9.140625" style="37"/>
    <col min="10241" max="10241" width="14" style="37" customWidth="1"/>
    <col min="10242" max="10242" width="50.5703125" style="37" customWidth="1"/>
    <col min="10243" max="10243" width="26.28515625" style="37" customWidth="1"/>
    <col min="10244" max="10244" width="18.140625" style="37" customWidth="1"/>
    <col min="10245" max="10245" width="15.5703125" style="37" customWidth="1"/>
    <col min="10246" max="10246" width="14.28515625" style="37" customWidth="1"/>
    <col min="10247" max="10247" width="0" style="37" hidden="1" customWidth="1"/>
    <col min="10248" max="10248" width="14.28515625" style="37" customWidth="1"/>
    <col min="10249" max="10249" width="14" style="37" customWidth="1"/>
    <col min="10250" max="10250" width="11.85546875" style="37" customWidth="1"/>
    <col min="10251" max="10252" width="9.140625" style="37"/>
    <col min="10253" max="10253" width="9.85546875" style="37" customWidth="1"/>
    <col min="10254" max="10496" width="9.140625" style="37"/>
    <col min="10497" max="10497" width="14" style="37" customWidth="1"/>
    <col min="10498" max="10498" width="50.5703125" style="37" customWidth="1"/>
    <col min="10499" max="10499" width="26.28515625" style="37" customWidth="1"/>
    <col min="10500" max="10500" width="18.140625" style="37" customWidth="1"/>
    <col min="10501" max="10501" width="15.5703125" style="37" customWidth="1"/>
    <col min="10502" max="10502" width="14.28515625" style="37" customWidth="1"/>
    <col min="10503" max="10503" width="0" style="37" hidden="1" customWidth="1"/>
    <col min="10504" max="10504" width="14.28515625" style="37" customWidth="1"/>
    <col min="10505" max="10505" width="14" style="37" customWidth="1"/>
    <col min="10506" max="10506" width="11.85546875" style="37" customWidth="1"/>
    <col min="10507" max="10508" width="9.140625" style="37"/>
    <col min="10509" max="10509" width="9.85546875" style="37" customWidth="1"/>
    <col min="10510" max="10752" width="9.140625" style="37"/>
    <col min="10753" max="10753" width="14" style="37" customWidth="1"/>
    <col min="10754" max="10754" width="50.5703125" style="37" customWidth="1"/>
    <col min="10755" max="10755" width="26.28515625" style="37" customWidth="1"/>
    <col min="10756" max="10756" width="18.140625" style="37" customWidth="1"/>
    <col min="10757" max="10757" width="15.5703125" style="37" customWidth="1"/>
    <col min="10758" max="10758" width="14.28515625" style="37" customWidth="1"/>
    <col min="10759" max="10759" width="0" style="37" hidden="1" customWidth="1"/>
    <col min="10760" max="10760" width="14.28515625" style="37" customWidth="1"/>
    <col min="10761" max="10761" width="14" style="37" customWidth="1"/>
    <col min="10762" max="10762" width="11.85546875" style="37" customWidth="1"/>
    <col min="10763" max="10764" width="9.140625" style="37"/>
    <col min="10765" max="10765" width="9.85546875" style="37" customWidth="1"/>
    <col min="10766" max="11008" width="9.140625" style="37"/>
    <col min="11009" max="11009" width="14" style="37" customWidth="1"/>
    <col min="11010" max="11010" width="50.5703125" style="37" customWidth="1"/>
    <col min="11011" max="11011" width="26.28515625" style="37" customWidth="1"/>
    <col min="11012" max="11012" width="18.140625" style="37" customWidth="1"/>
    <col min="11013" max="11013" width="15.5703125" style="37" customWidth="1"/>
    <col min="11014" max="11014" width="14.28515625" style="37" customWidth="1"/>
    <col min="11015" max="11015" width="0" style="37" hidden="1" customWidth="1"/>
    <col min="11016" max="11016" width="14.28515625" style="37" customWidth="1"/>
    <col min="11017" max="11017" width="14" style="37" customWidth="1"/>
    <col min="11018" max="11018" width="11.85546875" style="37" customWidth="1"/>
    <col min="11019" max="11020" width="9.140625" style="37"/>
    <col min="11021" max="11021" width="9.85546875" style="37" customWidth="1"/>
    <col min="11022" max="11264" width="9.140625" style="37"/>
    <col min="11265" max="11265" width="14" style="37" customWidth="1"/>
    <col min="11266" max="11266" width="50.5703125" style="37" customWidth="1"/>
    <col min="11267" max="11267" width="26.28515625" style="37" customWidth="1"/>
    <col min="11268" max="11268" width="18.140625" style="37" customWidth="1"/>
    <col min="11269" max="11269" width="15.5703125" style="37" customWidth="1"/>
    <col min="11270" max="11270" width="14.28515625" style="37" customWidth="1"/>
    <col min="11271" max="11271" width="0" style="37" hidden="1" customWidth="1"/>
    <col min="11272" max="11272" width="14.28515625" style="37" customWidth="1"/>
    <col min="11273" max="11273" width="14" style="37" customWidth="1"/>
    <col min="11274" max="11274" width="11.85546875" style="37" customWidth="1"/>
    <col min="11275" max="11276" width="9.140625" style="37"/>
    <col min="11277" max="11277" width="9.85546875" style="37" customWidth="1"/>
    <col min="11278" max="11520" width="9.140625" style="37"/>
    <col min="11521" max="11521" width="14" style="37" customWidth="1"/>
    <col min="11522" max="11522" width="50.5703125" style="37" customWidth="1"/>
    <col min="11523" max="11523" width="26.28515625" style="37" customWidth="1"/>
    <col min="11524" max="11524" width="18.140625" style="37" customWidth="1"/>
    <col min="11525" max="11525" width="15.5703125" style="37" customWidth="1"/>
    <col min="11526" max="11526" width="14.28515625" style="37" customWidth="1"/>
    <col min="11527" max="11527" width="0" style="37" hidden="1" customWidth="1"/>
    <col min="11528" max="11528" width="14.28515625" style="37" customWidth="1"/>
    <col min="11529" max="11529" width="14" style="37" customWidth="1"/>
    <col min="11530" max="11530" width="11.85546875" style="37" customWidth="1"/>
    <col min="11531" max="11532" width="9.140625" style="37"/>
    <col min="11533" max="11533" width="9.85546875" style="37" customWidth="1"/>
    <col min="11534" max="11776" width="9.140625" style="37"/>
    <col min="11777" max="11777" width="14" style="37" customWidth="1"/>
    <col min="11778" max="11778" width="50.5703125" style="37" customWidth="1"/>
    <col min="11779" max="11779" width="26.28515625" style="37" customWidth="1"/>
    <col min="11780" max="11780" width="18.140625" style="37" customWidth="1"/>
    <col min="11781" max="11781" width="15.5703125" style="37" customWidth="1"/>
    <col min="11782" max="11782" width="14.28515625" style="37" customWidth="1"/>
    <col min="11783" max="11783" width="0" style="37" hidden="1" customWidth="1"/>
    <col min="11784" max="11784" width="14.28515625" style="37" customWidth="1"/>
    <col min="11785" max="11785" width="14" style="37" customWidth="1"/>
    <col min="11786" max="11786" width="11.85546875" style="37" customWidth="1"/>
    <col min="11787" max="11788" width="9.140625" style="37"/>
    <col min="11789" max="11789" width="9.85546875" style="37" customWidth="1"/>
    <col min="11790" max="12032" width="9.140625" style="37"/>
    <col min="12033" max="12033" width="14" style="37" customWidth="1"/>
    <col min="12034" max="12034" width="50.5703125" style="37" customWidth="1"/>
    <col min="12035" max="12035" width="26.28515625" style="37" customWidth="1"/>
    <col min="12036" max="12036" width="18.140625" style="37" customWidth="1"/>
    <col min="12037" max="12037" width="15.5703125" style="37" customWidth="1"/>
    <col min="12038" max="12038" width="14.28515625" style="37" customWidth="1"/>
    <col min="12039" max="12039" width="0" style="37" hidden="1" customWidth="1"/>
    <col min="12040" max="12040" width="14.28515625" style="37" customWidth="1"/>
    <col min="12041" max="12041" width="14" style="37" customWidth="1"/>
    <col min="12042" max="12042" width="11.85546875" style="37" customWidth="1"/>
    <col min="12043" max="12044" width="9.140625" style="37"/>
    <col min="12045" max="12045" width="9.85546875" style="37" customWidth="1"/>
    <col min="12046" max="12288" width="9.140625" style="37"/>
    <col min="12289" max="12289" width="14" style="37" customWidth="1"/>
    <col min="12290" max="12290" width="50.5703125" style="37" customWidth="1"/>
    <col min="12291" max="12291" width="26.28515625" style="37" customWidth="1"/>
    <col min="12292" max="12292" width="18.140625" style="37" customWidth="1"/>
    <col min="12293" max="12293" width="15.5703125" style="37" customWidth="1"/>
    <col min="12294" max="12294" width="14.28515625" style="37" customWidth="1"/>
    <col min="12295" max="12295" width="0" style="37" hidden="1" customWidth="1"/>
    <col min="12296" max="12296" width="14.28515625" style="37" customWidth="1"/>
    <col min="12297" max="12297" width="14" style="37" customWidth="1"/>
    <col min="12298" max="12298" width="11.85546875" style="37" customWidth="1"/>
    <col min="12299" max="12300" width="9.140625" style="37"/>
    <col min="12301" max="12301" width="9.85546875" style="37" customWidth="1"/>
    <col min="12302" max="12544" width="9.140625" style="37"/>
    <col min="12545" max="12545" width="14" style="37" customWidth="1"/>
    <col min="12546" max="12546" width="50.5703125" style="37" customWidth="1"/>
    <col min="12547" max="12547" width="26.28515625" style="37" customWidth="1"/>
    <col min="12548" max="12548" width="18.140625" style="37" customWidth="1"/>
    <col min="12549" max="12549" width="15.5703125" style="37" customWidth="1"/>
    <col min="12550" max="12550" width="14.28515625" style="37" customWidth="1"/>
    <col min="12551" max="12551" width="0" style="37" hidden="1" customWidth="1"/>
    <col min="12552" max="12552" width="14.28515625" style="37" customWidth="1"/>
    <col min="12553" max="12553" width="14" style="37" customWidth="1"/>
    <col min="12554" max="12554" width="11.85546875" style="37" customWidth="1"/>
    <col min="12555" max="12556" width="9.140625" style="37"/>
    <col min="12557" max="12557" width="9.85546875" style="37" customWidth="1"/>
    <col min="12558" max="12800" width="9.140625" style="37"/>
    <col min="12801" max="12801" width="14" style="37" customWidth="1"/>
    <col min="12802" max="12802" width="50.5703125" style="37" customWidth="1"/>
    <col min="12803" max="12803" width="26.28515625" style="37" customWidth="1"/>
    <col min="12804" max="12804" width="18.140625" style="37" customWidth="1"/>
    <col min="12805" max="12805" width="15.5703125" style="37" customWidth="1"/>
    <col min="12806" max="12806" width="14.28515625" style="37" customWidth="1"/>
    <col min="12807" max="12807" width="0" style="37" hidden="1" customWidth="1"/>
    <col min="12808" max="12808" width="14.28515625" style="37" customWidth="1"/>
    <col min="12809" max="12809" width="14" style="37" customWidth="1"/>
    <col min="12810" max="12810" width="11.85546875" style="37" customWidth="1"/>
    <col min="12811" max="12812" width="9.140625" style="37"/>
    <col min="12813" max="12813" width="9.85546875" style="37" customWidth="1"/>
    <col min="12814" max="13056" width="9.140625" style="37"/>
    <col min="13057" max="13057" width="14" style="37" customWidth="1"/>
    <col min="13058" max="13058" width="50.5703125" style="37" customWidth="1"/>
    <col min="13059" max="13059" width="26.28515625" style="37" customWidth="1"/>
    <col min="13060" max="13060" width="18.140625" style="37" customWidth="1"/>
    <col min="13061" max="13061" width="15.5703125" style="37" customWidth="1"/>
    <col min="13062" max="13062" width="14.28515625" style="37" customWidth="1"/>
    <col min="13063" max="13063" width="0" style="37" hidden="1" customWidth="1"/>
    <col min="13064" max="13064" width="14.28515625" style="37" customWidth="1"/>
    <col min="13065" max="13065" width="14" style="37" customWidth="1"/>
    <col min="13066" max="13066" width="11.85546875" style="37" customWidth="1"/>
    <col min="13067" max="13068" width="9.140625" style="37"/>
    <col min="13069" max="13069" width="9.85546875" style="37" customWidth="1"/>
    <col min="13070" max="13312" width="9.140625" style="37"/>
    <col min="13313" max="13313" width="14" style="37" customWidth="1"/>
    <col min="13314" max="13314" width="50.5703125" style="37" customWidth="1"/>
    <col min="13315" max="13315" width="26.28515625" style="37" customWidth="1"/>
    <col min="13316" max="13316" width="18.140625" style="37" customWidth="1"/>
    <col min="13317" max="13317" width="15.5703125" style="37" customWidth="1"/>
    <col min="13318" max="13318" width="14.28515625" style="37" customWidth="1"/>
    <col min="13319" max="13319" width="0" style="37" hidden="1" customWidth="1"/>
    <col min="13320" max="13320" width="14.28515625" style="37" customWidth="1"/>
    <col min="13321" max="13321" width="14" style="37" customWidth="1"/>
    <col min="13322" max="13322" width="11.85546875" style="37" customWidth="1"/>
    <col min="13323" max="13324" width="9.140625" style="37"/>
    <col min="13325" max="13325" width="9.85546875" style="37" customWidth="1"/>
    <col min="13326" max="13568" width="9.140625" style="37"/>
    <col min="13569" max="13569" width="14" style="37" customWidth="1"/>
    <col min="13570" max="13570" width="50.5703125" style="37" customWidth="1"/>
    <col min="13571" max="13571" width="26.28515625" style="37" customWidth="1"/>
    <col min="13572" max="13572" width="18.140625" style="37" customWidth="1"/>
    <col min="13573" max="13573" width="15.5703125" style="37" customWidth="1"/>
    <col min="13574" max="13574" width="14.28515625" style="37" customWidth="1"/>
    <col min="13575" max="13575" width="0" style="37" hidden="1" customWidth="1"/>
    <col min="13576" max="13576" width="14.28515625" style="37" customWidth="1"/>
    <col min="13577" max="13577" width="14" style="37" customWidth="1"/>
    <col min="13578" max="13578" width="11.85546875" style="37" customWidth="1"/>
    <col min="13579" max="13580" width="9.140625" style="37"/>
    <col min="13581" max="13581" width="9.85546875" style="37" customWidth="1"/>
    <col min="13582" max="13824" width="9.140625" style="37"/>
    <col min="13825" max="13825" width="14" style="37" customWidth="1"/>
    <col min="13826" max="13826" width="50.5703125" style="37" customWidth="1"/>
    <col min="13827" max="13827" width="26.28515625" style="37" customWidth="1"/>
    <col min="13828" max="13828" width="18.140625" style="37" customWidth="1"/>
    <col min="13829" max="13829" width="15.5703125" style="37" customWidth="1"/>
    <col min="13830" max="13830" width="14.28515625" style="37" customWidth="1"/>
    <col min="13831" max="13831" width="0" style="37" hidden="1" customWidth="1"/>
    <col min="13832" max="13832" width="14.28515625" style="37" customWidth="1"/>
    <col min="13833" max="13833" width="14" style="37" customWidth="1"/>
    <col min="13834" max="13834" width="11.85546875" style="37" customWidth="1"/>
    <col min="13835" max="13836" width="9.140625" style="37"/>
    <col min="13837" max="13837" width="9.85546875" style="37" customWidth="1"/>
    <col min="13838" max="14080" width="9.140625" style="37"/>
    <col min="14081" max="14081" width="14" style="37" customWidth="1"/>
    <col min="14082" max="14082" width="50.5703125" style="37" customWidth="1"/>
    <col min="14083" max="14083" width="26.28515625" style="37" customWidth="1"/>
    <col min="14084" max="14084" width="18.140625" style="37" customWidth="1"/>
    <col min="14085" max="14085" width="15.5703125" style="37" customWidth="1"/>
    <col min="14086" max="14086" width="14.28515625" style="37" customWidth="1"/>
    <col min="14087" max="14087" width="0" style="37" hidden="1" customWidth="1"/>
    <col min="14088" max="14088" width="14.28515625" style="37" customWidth="1"/>
    <col min="14089" max="14089" width="14" style="37" customWidth="1"/>
    <col min="14090" max="14090" width="11.85546875" style="37" customWidth="1"/>
    <col min="14091" max="14092" width="9.140625" style="37"/>
    <col min="14093" max="14093" width="9.85546875" style="37" customWidth="1"/>
    <col min="14094" max="14336" width="9.140625" style="37"/>
    <col min="14337" max="14337" width="14" style="37" customWidth="1"/>
    <col min="14338" max="14338" width="50.5703125" style="37" customWidth="1"/>
    <col min="14339" max="14339" width="26.28515625" style="37" customWidth="1"/>
    <col min="14340" max="14340" width="18.140625" style="37" customWidth="1"/>
    <col min="14341" max="14341" width="15.5703125" style="37" customWidth="1"/>
    <col min="14342" max="14342" width="14.28515625" style="37" customWidth="1"/>
    <col min="14343" max="14343" width="0" style="37" hidden="1" customWidth="1"/>
    <col min="14344" max="14344" width="14.28515625" style="37" customWidth="1"/>
    <col min="14345" max="14345" width="14" style="37" customWidth="1"/>
    <col min="14346" max="14346" width="11.85546875" style="37" customWidth="1"/>
    <col min="14347" max="14348" width="9.140625" style="37"/>
    <col min="14349" max="14349" width="9.85546875" style="37" customWidth="1"/>
    <col min="14350" max="14592" width="9.140625" style="37"/>
    <col min="14593" max="14593" width="14" style="37" customWidth="1"/>
    <col min="14594" max="14594" width="50.5703125" style="37" customWidth="1"/>
    <col min="14595" max="14595" width="26.28515625" style="37" customWidth="1"/>
    <col min="14596" max="14596" width="18.140625" style="37" customWidth="1"/>
    <col min="14597" max="14597" width="15.5703125" style="37" customWidth="1"/>
    <col min="14598" max="14598" width="14.28515625" style="37" customWidth="1"/>
    <col min="14599" max="14599" width="0" style="37" hidden="1" customWidth="1"/>
    <col min="14600" max="14600" width="14.28515625" style="37" customWidth="1"/>
    <col min="14601" max="14601" width="14" style="37" customWidth="1"/>
    <col min="14602" max="14602" width="11.85546875" style="37" customWidth="1"/>
    <col min="14603" max="14604" width="9.140625" style="37"/>
    <col min="14605" max="14605" width="9.85546875" style="37" customWidth="1"/>
    <col min="14606" max="14848" width="9.140625" style="37"/>
    <col min="14849" max="14849" width="14" style="37" customWidth="1"/>
    <col min="14850" max="14850" width="50.5703125" style="37" customWidth="1"/>
    <col min="14851" max="14851" width="26.28515625" style="37" customWidth="1"/>
    <col min="14852" max="14852" width="18.140625" style="37" customWidth="1"/>
    <col min="14853" max="14853" width="15.5703125" style="37" customWidth="1"/>
    <col min="14854" max="14854" width="14.28515625" style="37" customWidth="1"/>
    <col min="14855" max="14855" width="0" style="37" hidden="1" customWidth="1"/>
    <col min="14856" max="14856" width="14.28515625" style="37" customWidth="1"/>
    <col min="14857" max="14857" width="14" style="37" customWidth="1"/>
    <col min="14858" max="14858" width="11.85546875" style="37" customWidth="1"/>
    <col min="14859" max="14860" width="9.140625" style="37"/>
    <col min="14861" max="14861" width="9.85546875" style="37" customWidth="1"/>
    <col min="14862" max="15104" width="9.140625" style="37"/>
    <col min="15105" max="15105" width="14" style="37" customWidth="1"/>
    <col min="15106" max="15106" width="50.5703125" style="37" customWidth="1"/>
    <col min="15107" max="15107" width="26.28515625" style="37" customWidth="1"/>
    <col min="15108" max="15108" width="18.140625" style="37" customWidth="1"/>
    <col min="15109" max="15109" width="15.5703125" style="37" customWidth="1"/>
    <col min="15110" max="15110" width="14.28515625" style="37" customWidth="1"/>
    <col min="15111" max="15111" width="0" style="37" hidden="1" customWidth="1"/>
    <col min="15112" max="15112" width="14.28515625" style="37" customWidth="1"/>
    <col min="15113" max="15113" width="14" style="37" customWidth="1"/>
    <col min="15114" max="15114" width="11.85546875" style="37" customWidth="1"/>
    <col min="15115" max="15116" width="9.140625" style="37"/>
    <col min="15117" max="15117" width="9.85546875" style="37" customWidth="1"/>
    <col min="15118" max="15360" width="9.140625" style="37"/>
    <col min="15361" max="15361" width="14" style="37" customWidth="1"/>
    <col min="15362" max="15362" width="50.5703125" style="37" customWidth="1"/>
    <col min="15363" max="15363" width="26.28515625" style="37" customWidth="1"/>
    <col min="15364" max="15364" width="18.140625" style="37" customWidth="1"/>
    <col min="15365" max="15365" width="15.5703125" style="37" customWidth="1"/>
    <col min="15366" max="15366" width="14.28515625" style="37" customWidth="1"/>
    <col min="15367" max="15367" width="0" style="37" hidden="1" customWidth="1"/>
    <col min="15368" max="15368" width="14.28515625" style="37" customWidth="1"/>
    <col min="15369" max="15369" width="14" style="37" customWidth="1"/>
    <col min="15370" max="15370" width="11.85546875" style="37" customWidth="1"/>
    <col min="15371" max="15372" width="9.140625" style="37"/>
    <col min="15373" max="15373" width="9.85546875" style="37" customWidth="1"/>
    <col min="15374" max="15616" width="9.140625" style="37"/>
    <col min="15617" max="15617" width="14" style="37" customWidth="1"/>
    <col min="15618" max="15618" width="50.5703125" style="37" customWidth="1"/>
    <col min="15619" max="15619" width="26.28515625" style="37" customWidth="1"/>
    <col min="15620" max="15620" width="18.140625" style="37" customWidth="1"/>
    <col min="15621" max="15621" width="15.5703125" style="37" customWidth="1"/>
    <col min="15622" max="15622" width="14.28515625" style="37" customWidth="1"/>
    <col min="15623" max="15623" width="0" style="37" hidden="1" customWidth="1"/>
    <col min="15624" max="15624" width="14.28515625" style="37" customWidth="1"/>
    <col min="15625" max="15625" width="14" style="37" customWidth="1"/>
    <col min="15626" max="15626" width="11.85546875" style="37" customWidth="1"/>
    <col min="15627" max="15628" width="9.140625" style="37"/>
    <col min="15629" max="15629" width="9.85546875" style="37" customWidth="1"/>
    <col min="15630" max="15872" width="9.140625" style="37"/>
    <col min="15873" max="15873" width="14" style="37" customWidth="1"/>
    <col min="15874" max="15874" width="50.5703125" style="37" customWidth="1"/>
    <col min="15875" max="15875" width="26.28515625" style="37" customWidth="1"/>
    <col min="15876" max="15876" width="18.140625" style="37" customWidth="1"/>
    <col min="15877" max="15877" width="15.5703125" style="37" customWidth="1"/>
    <col min="15878" max="15878" width="14.28515625" style="37" customWidth="1"/>
    <col min="15879" max="15879" width="0" style="37" hidden="1" customWidth="1"/>
    <col min="15880" max="15880" width="14.28515625" style="37" customWidth="1"/>
    <col min="15881" max="15881" width="14" style="37" customWidth="1"/>
    <col min="15882" max="15882" width="11.85546875" style="37" customWidth="1"/>
    <col min="15883" max="15884" width="9.140625" style="37"/>
    <col min="15885" max="15885" width="9.85546875" style="37" customWidth="1"/>
    <col min="15886" max="16128" width="9.140625" style="37"/>
    <col min="16129" max="16129" width="14" style="37" customWidth="1"/>
    <col min="16130" max="16130" width="50.5703125" style="37" customWidth="1"/>
    <col min="16131" max="16131" width="26.28515625" style="37" customWidth="1"/>
    <col min="16132" max="16132" width="18.140625" style="37" customWidth="1"/>
    <col min="16133" max="16133" width="15.5703125" style="37" customWidth="1"/>
    <col min="16134" max="16134" width="14.28515625" style="37" customWidth="1"/>
    <col min="16135" max="16135" width="0" style="37" hidden="1" customWidth="1"/>
    <col min="16136" max="16136" width="14.28515625" style="37" customWidth="1"/>
    <col min="16137" max="16137" width="14" style="37" customWidth="1"/>
    <col min="16138" max="16138" width="11.85546875" style="37" customWidth="1"/>
    <col min="16139" max="16140" width="9.140625" style="37"/>
    <col min="16141" max="16141" width="9.85546875" style="37" customWidth="1"/>
    <col min="16142" max="16384" width="9.140625" style="37"/>
  </cols>
  <sheetData>
    <row r="1" spans="1:11" ht="15.75" x14ac:dyDescent="0.25">
      <c r="C1" s="5" t="s">
        <v>1</v>
      </c>
    </row>
    <row r="2" spans="1:11" ht="15.75" x14ac:dyDescent="0.25">
      <c r="C2" s="13" t="s">
        <v>89</v>
      </c>
    </row>
    <row r="3" spans="1:11" x14ac:dyDescent="0.25">
      <c r="C3" s="7" t="s">
        <v>3</v>
      </c>
    </row>
    <row r="4" spans="1:11" x14ac:dyDescent="0.25">
      <c r="C4" s="48"/>
    </row>
    <row r="5" spans="1:11" x14ac:dyDescent="0.25">
      <c r="C5" s="54" t="s">
        <v>51</v>
      </c>
    </row>
    <row r="6" spans="1:11" ht="13.9" customHeight="1" x14ac:dyDescent="0.25">
      <c r="A6" s="127" t="s">
        <v>5</v>
      </c>
      <c r="B6" s="127"/>
      <c r="C6" s="127"/>
    </row>
    <row r="7" spans="1:11" ht="15.75" x14ac:dyDescent="0.25">
      <c r="A7" s="11"/>
      <c r="B7" s="11"/>
      <c r="C7" s="11"/>
    </row>
    <row r="8" spans="1:11" x14ac:dyDescent="0.25">
      <c r="A8" s="34" t="s">
        <v>6</v>
      </c>
      <c r="B8" s="36" t="s">
        <v>90</v>
      </c>
    </row>
    <row r="9" spans="1:11" ht="39" x14ac:dyDescent="0.25">
      <c r="A9" s="108" t="s">
        <v>8</v>
      </c>
      <c r="B9" s="137" t="s">
        <v>91</v>
      </c>
      <c r="C9" s="137"/>
    </row>
    <row r="10" spans="1:11" x14ac:dyDescent="0.25">
      <c r="A10" s="34" t="s">
        <v>10</v>
      </c>
      <c r="B10" s="36" t="s">
        <v>11</v>
      </c>
      <c r="D10"/>
      <c r="E10"/>
      <c r="F10"/>
      <c r="G10"/>
      <c r="H10"/>
      <c r="I10"/>
      <c r="J10" s="2"/>
      <c r="K10" s="2"/>
    </row>
    <row r="11" spans="1:11" ht="15.75" x14ac:dyDescent="0.25">
      <c r="A11" s="11"/>
      <c r="B11" s="11"/>
      <c r="C11" s="32"/>
      <c r="D11"/>
      <c r="E11"/>
      <c r="F11"/>
      <c r="G11"/>
      <c r="H11"/>
      <c r="I11"/>
      <c r="J11" s="2"/>
      <c r="K11" s="2"/>
    </row>
    <row r="12" spans="1:11" ht="60" x14ac:dyDescent="0.25">
      <c r="A12" s="102" t="s">
        <v>12</v>
      </c>
      <c r="B12" s="102" t="s">
        <v>13</v>
      </c>
      <c r="C12" s="102" t="s">
        <v>14</v>
      </c>
      <c r="D12"/>
      <c r="E12"/>
      <c r="F12"/>
      <c r="G12"/>
      <c r="H12"/>
      <c r="I12"/>
      <c r="J12" s="2"/>
      <c r="K12" s="2"/>
    </row>
    <row r="13" spans="1:11" ht="15.75" x14ac:dyDescent="0.25">
      <c r="A13" s="79">
        <v>1</v>
      </c>
      <c r="B13" s="79">
        <v>2</v>
      </c>
      <c r="C13" s="79">
        <v>3</v>
      </c>
      <c r="D13"/>
      <c r="E13"/>
      <c r="F13"/>
      <c r="G13"/>
      <c r="H13"/>
      <c r="I13"/>
      <c r="J13" s="2"/>
      <c r="K13" s="2"/>
    </row>
    <row r="14" spans="1:11" ht="15.75" x14ac:dyDescent="0.25">
      <c r="A14" s="65"/>
      <c r="B14" s="79" t="s">
        <v>15</v>
      </c>
      <c r="C14" s="79" t="s">
        <v>16</v>
      </c>
      <c r="D14" s="112"/>
      <c r="E14"/>
      <c r="F14"/>
      <c r="G14"/>
      <c r="H14"/>
      <c r="I14"/>
      <c r="J14" s="2"/>
      <c r="K14" s="2"/>
    </row>
    <row r="15" spans="1:11" ht="13.9" hidden="1" customHeight="1" x14ac:dyDescent="0.25">
      <c r="A15" s="65"/>
      <c r="B15" s="65"/>
      <c r="C15" s="21"/>
      <c r="D15"/>
      <c r="E15"/>
      <c r="F15"/>
      <c r="G15"/>
      <c r="H15"/>
      <c r="I15"/>
      <c r="J15" s="2"/>
      <c r="K15" s="2"/>
    </row>
    <row r="16" spans="1:11" ht="13.9" hidden="1" customHeight="1" x14ac:dyDescent="0.25">
      <c r="A16" s="65"/>
      <c r="B16" s="65"/>
      <c r="C16" s="21"/>
      <c r="D16"/>
      <c r="E16"/>
      <c r="F16"/>
      <c r="G16"/>
      <c r="H16"/>
      <c r="I16"/>
      <c r="J16" s="2"/>
      <c r="K16" s="2"/>
    </row>
    <row r="17" spans="1:11" ht="13.9" hidden="1" customHeight="1" x14ac:dyDescent="0.25">
      <c r="A17" s="65"/>
      <c r="B17" s="65"/>
      <c r="C17" s="21"/>
      <c r="D17"/>
      <c r="E17"/>
      <c r="F17"/>
      <c r="G17"/>
      <c r="H17"/>
      <c r="I17"/>
      <c r="J17" s="2"/>
      <c r="K17" s="2"/>
    </row>
    <row r="18" spans="1:11" ht="13.9" hidden="1" customHeight="1" x14ac:dyDescent="0.25">
      <c r="A18" s="65"/>
      <c r="B18" s="65"/>
      <c r="C18" s="21"/>
      <c r="D18"/>
      <c r="E18"/>
      <c r="F18"/>
      <c r="G18"/>
      <c r="H18"/>
      <c r="I18"/>
      <c r="J18" s="2"/>
      <c r="K18" s="2"/>
    </row>
    <row r="19" spans="1:11" ht="13.9" hidden="1" customHeight="1" x14ac:dyDescent="0.25">
      <c r="A19" s="65"/>
      <c r="B19" s="65"/>
      <c r="C19" s="21"/>
      <c r="D19"/>
      <c r="E19"/>
      <c r="F19"/>
      <c r="G19"/>
      <c r="H19"/>
      <c r="I19"/>
      <c r="J19" s="2"/>
      <c r="K19" s="2"/>
    </row>
    <row r="20" spans="1:11" ht="13.9" hidden="1" customHeight="1" x14ac:dyDescent="0.25">
      <c r="A20" s="65"/>
      <c r="B20" s="65"/>
      <c r="C20" s="21"/>
      <c r="D20"/>
      <c r="E20"/>
      <c r="F20"/>
      <c r="G20"/>
      <c r="H20"/>
      <c r="I20"/>
      <c r="J20" s="2"/>
      <c r="K20" s="2"/>
    </row>
    <row r="21" spans="1:11" ht="13.9" hidden="1" customHeight="1" x14ac:dyDescent="0.25">
      <c r="A21" s="65"/>
      <c r="B21" s="65"/>
      <c r="C21" s="21"/>
      <c r="D21"/>
      <c r="E21"/>
      <c r="F21"/>
      <c r="G21"/>
      <c r="H21"/>
      <c r="I21"/>
      <c r="J21" s="2"/>
      <c r="K21" s="2"/>
    </row>
    <row r="22" spans="1:11" ht="13.9" hidden="1" customHeight="1" x14ac:dyDescent="0.25">
      <c r="A22" s="65"/>
      <c r="B22" s="65"/>
      <c r="C22" s="21"/>
      <c r="D22"/>
      <c r="E22"/>
      <c r="F22"/>
      <c r="G22"/>
      <c r="H22"/>
      <c r="I22"/>
      <c r="J22" s="2"/>
      <c r="K22" s="2"/>
    </row>
    <row r="23" spans="1:11" ht="13.9" hidden="1" customHeight="1" x14ac:dyDescent="0.25">
      <c r="A23" s="65"/>
      <c r="B23" s="65"/>
      <c r="C23" s="21"/>
      <c r="D23"/>
      <c r="E23"/>
      <c r="F23"/>
      <c r="G23"/>
      <c r="H23"/>
      <c r="I23"/>
      <c r="J23" s="2"/>
      <c r="K23" s="2"/>
    </row>
    <row r="24" spans="1:11" ht="13.9" hidden="1" customHeight="1" x14ac:dyDescent="0.25">
      <c r="A24" s="65"/>
      <c r="B24" s="65"/>
      <c r="C24" s="21"/>
      <c r="D24"/>
      <c r="E24"/>
      <c r="F24"/>
      <c r="G24"/>
      <c r="H24"/>
      <c r="I24"/>
      <c r="J24" s="2"/>
      <c r="K24" s="2"/>
    </row>
    <row r="25" spans="1:11" ht="13.9" hidden="1" customHeight="1" x14ac:dyDescent="0.25">
      <c r="A25" s="65"/>
      <c r="B25" s="65"/>
      <c r="C25" s="21"/>
      <c r="D25"/>
      <c r="E25"/>
      <c r="F25"/>
      <c r="G25"/>
      <c r="H25"/>
      <c r="I25"/>
      <c r="J25" s="2"/>
      <c r="K25" s="2"/>
    </row>
    <row r="26" spans="1:11" ht="13.9" hidden="1" customHeight="1" x14ac:dyDescent="0.25">
      <c r="A26" s="65"/>
      <c r="B26" s="65"/>
      <c r="C26" s="21"/>
      <c r="D26"/>
      <c r="E26"/>
      <c r="F26"/>
      <c r="G26"/>
      <c r="H26"/>
      <c r="I26"/>
      <c r="J26" s="2"/>
      <c r="K26" s="2"/>
    </row>
    <row r="27" spans="1:11" ht="15.75" x14ac:dyDescent="0.25">
      <c r="A27" s="79">
        <v>1100</v>
      </c>
      <c r="B27" s="65" t="s">
        <v>17</v>
      </c>
      <c r="C27" s="111">
        <v>266.64999999999998</v>
      </c>
      <c r="D27" s="112"/>
      <c r="E27"/>
      <c r="F27"/>
      <c r="G27"/>
      <c r="H27"/>
      <c r="I27"/>
      <c r="J27" s="2"/>
      <c r="K27" s="2"/>
    </row>
    <row r="28" spans="1:11" ht="31.5" x14ac:dyDescent="0.25">
      <c r="A28" s="79">
        <v>1200</v>
      </c>
      <c r="B28" s="66" t="s">
        <v>18</v>
      </c>
      <c r="C28" s="111">
        <v>64.23</v>
      </c>
      <c r="D28" s="112"/>
      <c r="E28"/>
      <c r="F28"/>
      <c r="G28"/>
      <c r="H28"/>
      <c r="I28"/>
      <c r="J28" s="2"/>
      <c r="K28" s="2"/>
    </row>
    <row r="29" spans="1:11" ht="15.75" x14ac:dyDescent="0.25">
      <c r="A29" s="79">
        <v>2311</v>
      </c>
      <c r="B29" s="65" t="s">
        <v>27</v>
      </c>
      <c r="C29" s="111">
        <v>31.2</v>
      </c>
      <c r="D29" s="112"/>
      <c r="E29"/>
      <c r="F29"/>
      <c r="G29"/>
      <c r="H29"/>
      <c r="I29"/>
      <c r="J29" s="2"/>
      <c r="K29" s="2"/>
    </row>
    <row r="30" spans="1:11" ht="15.75" x14ac:dyDescent="0.25">
      <c r="A30" s="79"/>
      <c r="B30" s="24" t="s">
        <v>23</v>
      </c>
      <c r="C30" s="76">
        <f>SUM(C15:C29)</f>
        <v>362.08</v>
      </c>
      <c r="D30" s="112"/>
      <c r="E30"/>
      <c r="F30"/>
      <c r="G30"/>
      <c r="H30"/>
      <c r="I30"/>
      <c r="J30" s="2"/>
      <c r="K30" s="2"/>
    </row>
    <row r="31" spans="1:11" ht="15.75" x14ac:dyDescent="0.25">
      <c r="A31" s="79"/>
      <c r="B31" s="24" t="s">
        <v>24</v>
      </c>
      <c r="C31" s="76" t="s">
        <v>16</v>
      </c>
      <c r="D31"/>
      <c r="E31"/>
      <c r="F31"/>
      <c r="G31"/>
      <c r="H31"/>
      <c r="I31"/>
      <c r="J31" s="2"/>
      <c r="K31" s="2"/>
    </row>
    <row r="32" spans="1:11" ht="15.75" x14ac:dyDescent="0.25">
      <c r="A32" s="79">
        <v>1100</v>
      </c>
      <c r="B32" s="65" t="s">
        <v>17</v>
      </c>
      <c r="C32" s="111">
        <v>39.880000000000003</v>
      </c>
      <c r="D32"/>
      <c r="E32"/>
      <c r="F32"/>
      <c r="G32"/>
      <c r="H32"/>
      <c r="I32"/>
      <c r="J32" s="2"/>
      <c r="K32" s="2"/>
    </row>
    <row r="33" spans="1:11" ht="31.5" x14ac:dyDescent="0.25">
      <c r="A33" s="79">
        <v>1200</v>
      </c>
      <c r="B33" s="66" t="s">
        <v>18</v>
      </c>
      <c r="C33" s="111">
        <v>9.61</v>
      </c>
      <c r="D33"/>
      <c r="E33"/>
      <c r="F33"/>
      <c r="G33"/>
      <c r="H33"/>
      <c r="I33"/>
      <c r="J33" s="2"/>
      <c r="K33" s="2"/>
    </row>
    <row r="34" spans="1:11" ht="15.75" x14ac:dyDescent="0.25">
      <c r="A34" s="79">
        <v>2210</v>
      </c>
      <c r="B34" s="65" t="s">
        <v>25</v>
      </c>
      <c r="C34" s="111">
        <v>0.69</v>
      </c>
      <c r="D34"/>
      <c r="E34"/>
      <c r="F34"/>
      <c r="G34"/>
      <c r="H34"/>
      <c r="I34"/>
      <c r="J34" s="2"/>
      <c r="K34" s="2"/>
    </row>
    <row r="35" spans="1:11" ht="15.75" x14ac:dyDescent="0.25">
      <c r="A35" s="79">
        <v>2221</v>
      </c>
      <c r="B35" s="65" t="s">
        <v>92</v>
      </c>
      <c r="C35" s="111">
        <v>2.33</v>
      </c>
      <c r="D35"/>
      <c r="E35"/>
      <c r="F35"/>
      <c r="G35"/>
      <c r="H35"/>
      <c r="I35"/>
      <c r="J35" s="2"/>
      <c r="K35" s="2"/>
    </row>
    <row r="36" spans="1:11" ht="15.75" x14ac:dyDescent="0.25">
      <c r="A36" s="79">
        <v>2222</v>
      </c>
      <c r="B36" s="65" t="s">
        <v>93</v>
      </c>
      <c r="C36" s="111">
        <v>1.74</v>
      </c>
      <c r="D36"/>
      <c r="E36"/>
      <c r="F36"/>
      <c r="G36"/>
      <c r="H36"/>
      <c r="I36"/>
      <c r="J36" s="2"/>
      <c r="K36" s="2"/>
    </row>
    <row r="37" spans="1:11" ht="15.75" x14ac:dyDescent="0.25">
      <c r="A37" s="79">
        <v>2223</v>
      </c>
      <c r="B37" s="66" t="s">
        <v>94</v>
      </c>
      <c r="C37" s="111">
        <v>2.16</v>
      </c>
      <c r="D37"/>
      <c r="E37"/>
      <c r="F37"/>
      <c r="G37"/>
      <c r="H37"/>
      <c r="I37"/>
      <c r="J37" s="2"/>
      <c r="K37" s="2"/>
    </row>
    <row r="38" spans="1:11" ht="15.75" x14ac:dyDescent="0.25">
      <c r="A38" s="79">
        <v>2244</v>
      </c>
      <c r="B38" s="65" t="s">
        <v>59</v>
      </c>
      <c r="C38" s="111">
        <v>0.23</v>
      </c>
      <c r="D38"/>
      <c r="E38"/>
      <c r="F38"/>
      <c r="G38"/>
      <c r="H38"/>
      <c r="I38"/>
      <c r="J38" s="2"/>
      <c r="K38" s="2"/>
    </row>
    <row r="39" spans="1:11" ht="15.75" x14ac:dyDescent="0.25">
      <c r="A39" s="79">
        <v>2243</v>
      </c>
      <c r="B39" s="65" t="s">
        <v>58</v>
      </c>
      <c r="C39" s="111">
        <v>0.3</v>
      </c>
      <c r="D39"/>
      <c r="E39"/>
      <c r="F39"/>
      <c r="G39"/>
      <c r="H39"/>
      <c r="I39"/>
      <c r="J39" s="2"/>
      <c r="K39" s="2"/>
    </row>
    <row r="40" spans="1:11" ht="15.75" x14ac:dyDescent="0.25">
      <c r="A40" s="79">
        <v>2249</v>
      </c>
      <c r="B40" s="66" t="s">
        <v>60</v>
      </c>
      <c r="C40" s="111">
        <v>0.08</v>
      </c>
      <c r="D40"/>
      <c r="E40"/>
      <c r="F40"/>
      <c r="G40"/>
      <c r="H40"/>
      <c r="I40"/>
      <c r="J40" s="2"/>
      <c r="K40" s="2"/>
    </row>
    <row r="41" spans="1:11" ht="15.75" x14ac:dyDescent="0.25">
      <c r="A41" s="79">
        <v>2350</v>
      </c>
      <c r="B41" s="65" t="s">
        <v>31</v>
      </c>
      <c r="C41" s="111">
        <v>1.5</v>
      </c>
      <c r="D41"/>
      <c r="E41"/>
      <c r="F41"/>
      <c r="G41"/>
      <c r="H41"/>
      <c r="I41"/>
      <c r="J41" s="2"/>
      <c r="K41" s="2"/>
    </row>
    <row r="42" spans="1:11" ht="15.75" x14ac:dyDescent="0.25">
      <c r="A42" s="79">
        <v>5200</v>
      </c>
      <c r="B42" s="65" t="s">
        <v>32</v>
      </c>
      <c r="C42" s="111">
        <v>0.08</v>
      </c>
      <c r="D42"/>
      <c r="E42"/>
      <c r="F42"/>
      <c r="G42"/>
      <c r="H42"/>
      <c r="I42"/>
      <c r="J42" s="2"/>
      <c r="K42" s="2"/>
    </row>
    <row r="43" spans="1:11" ht="15.75" x14ac:dyDescent="0.25">
      <c r="A43" s="65"/>
      <c r="B43" s="24" t="s">
        <v>33</v>
      </c>
      <c r="C43" s="76">
        <f>SUM(C32:C42)</f>
        <v>58.599999999999987</v>
      </c>
      <c r="D43"/>
      <c r="E43"/>
      <c r="F43"/>
      <c r="G43"/>
      <c r="H43"/>
      <c r="I43"/>
      <c r="J43" s="2"/>
      <c r="K43" s="2"/>
    </row>
    <row r="44" spans="1:11" ht="15.75" x14ac:dyDescent="0.25">
      <c r="A44" s="65"/>
      <c r="B44" s="24" t="s">
        <v>34</v>
      </c>
      <c r="C44" s="76">
        <f>SUM(C30,C43)</f>
        <v>420.67999999999995</v>
      </c>
      <c r="D44"/>
      <c r="E44"/>
      <c r="F44"/>
      <c r="G44"/>
      <c r="H44"/>
      <c r="I44"/>
      <c r="J44" s="2"/>
      <c r="K44" s="2"/>
    </row>
    <row r="45" spans="1:11" ht="15.75" x14ac:dyDescent="0.25">
      <c r="A45" s="62"/>
      <c r="B45" s="74"/>
      <c r="C45" s="90"/>
      <c r="D45"/>
      <c r="E45"/>
      <c r="F45"/>
      <c r="G45"/>
      <c r="H45"/>
      <c r="I45"/>
      <c r="J45" s="2"/>
      <c r="K45" s="2"/>
    </row>
    <row r="46" spans="1:11" ht="15.75" x14ac:dyDescent="0.25">
      <c r="A46" s="132" t="s">
        <v>35</v>
      </c>
      <c r="B46" s="132"/>
      <c r="C46" s="79">
        <v>52</v>
      </c>
      <c r="D46"/>
      <c r="E46"/>
      <c r="F46"/>
      <c r="G46"/>
      <c r="H46"/>
      <c r="I46"/>
      <c r="J46" s="2"/>
      <c r="K46" s="2"/>
    </row>
    <row r="47" spans="1:11" ht="49.5" customHeight="1" x14ac:dyDescent="0.25">
      <c r="A47" s="132" t="s">
        <v>36</v>
      </c>
      <c r="B47" s="132"/>
      <c r="C47" s="76">
        <f>C44/C46</f>
        <v>8.09</v>
      </c>
      <c r="D47"/>
      <c r="E47"/>
      <c r="F47"/>
      <c r="G47"/>
      <c r="H47"/>
      <c r="I47"/>
      <c r="J47" s="2"/>
      <c r="K47" s="2"/>
    </row>
    <row r="48" spans="1:11" x14ac:dyDescent="0.25">
      <c r="A48"/>
      <c r="C48" s="36"/>
      <c r="D48"/>
      <c r="E48"/>
      <c r="F48"/>
      <c r="G48"/>
      <c r="H48"/>
      <c r="I48"/>
      <c r="J48" s="56"/>
    </row>
    <row r="49" spans="1:9" x14ac:dyDescent="0.25">
      <c r="A49"/>
      <c r="C49" s="55"/>
      <c r="D49"/>
      <c r="E49"/>
      <c r="F49"/>
      <c r="G49"/>
      <c r="H49"/>
      <c r="I49"/>
    </row>
    <row r="50" spans="1:9" x14ac:dyDescent="0.25">
      <c r="A50"/>
    </row>
    <row r="51" spans="1:9" x14ac:dyDescent="0.25">
      <c r="A51"/>
    </row>
    <row r="52" spans="1:9" x14ac:dyDescent="0.25">
      <c r="A52"/>
    </row>
    <row r="53" spans="1:9" x14ac:dyDescent="0.25">
      <c r="A53"/>
    </row>
    <row r="54" spans="1:9" x14ac:dyDescent="0.25">
      <c r="A54"/>
    </row>
  </sheetData>
  <mergeCells count="4">
    <mergeCell ref="A6:C6"/>
    <mergeCell ref="B9:C9"/>
    <mergeCell ref="A46:B46"/>
    <mergeCell ref="A47:B47"/>
  </mergeCells>
  <printOptions horizontalCentered="1"/>
  <pageMargins left="0.25" right="0.25" top="0.75" bottom="0.75" header="0.3" footer="0.3"/>
  <pageSetup paperSize="9" scale="96" orientation="portrait" r:id="rId1"/>
  <headerFooter alignWithMargins="0">
    <oddFooter>&amp;L&amp;"Times New Roman,Regular"LMAnot_2_1_pielik_07082019_cenr; 2.1.pielikums Ministru kabineta noteikumu projekta "Ilgstošas sociālās aprūpes un sociālās rehabilitācijas iestāžu sniegto maksas pakalpojumu cenrādis" anotācijai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61AAD-443C-4DB3-9F82-31BC4F6011C0}">
  <dimension ref="A1:J63"/>
  <sheetViews>
    <sheetView view="pageLayout" topLeftCell="A4" zoomScale="70" zoomScaleNormal="70" zoomScalePageLayoutView="70" workbookViewId="0">
      <selection activeCell="D13" sqref="D13:D38"/>
    </sheetView>
  </sheetViews>
  <sheetFormatPr defaultRowHeight="15" x14ac:dyDescent="0.25"/>
  <cols>
    <col min="1" max="1" width="16.42578125" style="37" customWidth="1"/>
    <col min="2" max="2" width="51.140625" style="37" customWidth="1"/>
    <col min="3" max="3" width="20.5703125" style="37" customWidth="1"/>
    <col min="4" max="4" width="23.7109375" style="37" customWidth="1"/>
    <col min="5" max="5" width="12.28515625" style="46" customWidth="1"/>
    <col min="6" max="6" width="13.42578125" style="46" customWidth="1"/>
    <col min="7" max="7" width="12.28515625" style="46" customWidth="1"/>
    <col min="8" max="12" width="9.140625" style="37" customWidth="1"/>
    <col min="13" max="13" width="9.85546875" style="37" customWidth="1"/>
    <col min="14" max="256" width="9.140625" style="37"/>
    <col min="257" max="257" width="16.42578125" style="37" customWidth="1"/>
    <col min="258" max="258" width="47.7109375" style="37" customWidth="1"/>
    <col min="259" max="260" width="23.7109375" style="37" customWidth="1"/>
    <col min="261" max="261" width="12.28515625" style="37" customWidth="1"/>
    <col min="262" max="262" width="13.42578125" style="37" customWidth="1"/>
    <col min="263" max="263" width="12.28515625" style="37" customWidth="1"/>
    <col min="264" max="268" width="9.140625" style="37"/>
    <col min="269" max="269" width="9.85546875" style="37" customWidth="1"/>
    <col min="270" max="512" width="9.140625" style="37"/>
    <col min="513" max="513" width="16.42578125" style="37" customWidth="1"/>
    <col min="514" max="514" width="47.7109375" style="37" customWidth="1"/>
    <col min="515" max="516" width="23.7109375" style="37" customWidth="1"/>
    <col min="517" max="517" width="12.28515625" style="37" customWidth="1"/>
    <col min="518" max="518" width="13.42578125" style="37" customWidth="1"/>
    <col min="519" max="519" width="12.28515625" style="37" customWidth="1"/>
    <col min="520" max="524" width="9.140625" style="37"/>
    <col min="525" max="525" width="9.85546875" style="37" customWidth="1"/>
    <col min="526" max="768" width="9.140625" style="37"/>
    <col min="769" max="769" width="16.42578125" style="37" customWidth="1"/>
    <col min="770" max="770" width="47.7109375" style="37" customWidth="1"/>
    <col min="771" max="772" width="23.7109375" style="37" customWidth="1"/>
    <col min="773" max="773" width="12.28515625" style="37" customWidth="1"/>
    <col min="774" max="774" width="13.42578125" style="37" customWidth="1"/>
    <col min="775" max="775" width="12.28515625" style="37" customWidth="1"/>
    <col min="776" max="780" width="9.140625" style="37"/>
    <col min="781" max="781" width="9.85546875" style="37" customWidth="1"/>
    <col min="782" max="1024" width="9.140625" style="37"/>
    <col min="1025" max="1025" width="16.42578125" style="37" customWidth="1"/>
    <col min="1026" max="1026" width="47.7109375" style="37" customWidth="1"/>
    <col min="1027" max="1028" width="23.7109375" style="37" customWidth="1"/>
    <col min="1029" max="1029" width="12.28515625" style="37" customWidth="1"/>
    <col min="1030" max="1030" width="13.42578125" style="37" customWidth="1"/>
    <col min="1031" max="1031" width="12.28515625" style="37" customWidth="1"/>
    <col min="1032" max="1036" width="9.140625" style="37"/>
    <col min="1037" max="1037" width="9.85546875" style="37" customWidth="1"/>
    <col min="1038" max="1280" width="9.140625" style="37"/>
    <col min="1281" max="1281" width="16.42578125" style="37" customWidth="1"/>
    <col min="1282" max="1282" width="47.7109375" style="37" customWidth="1"/>
    <col min="1283" max="1284" width="23.7109375" style="37" customWidth="1"/>
    <col min="1285" max="1285" width="12.28515625" style="37" customWidth="1"/>
    <col min="1286" max="1286" width="13.42578125" style="37" customWidth="1"/>
    <col min="1287" max="1287" width="12.28515625" style="37" customWidth="1"/>
    <col min="1288" max="1292" width="9.140625" style="37"/>
    <col min="1293" max="1293" width="9.85546875" style="37" customWidth="1"/>
    <col min="1294" max="1536" width="9.140625" style="37"/>
    <col min="1537" max="1537" width="16.42578125" style="37" customWidth="1"/>
    <col min="1538" max="1538" width="47.7109375" style="37" customWidth="1"/>
    <col min="1539" max="1540" width="23.7109375" style="37" customWidth="1"/>
    <col min="1541" max="1541" width="12.28515625" style="37" customWidth="1"/>
    <col min="1542" max="1542" width="13.42578125" style="37" customWidth="1"/>
    <col min="1543" max="1543" width="12.28515625" style="37" customWidth="1"/>
    <col min="1544" max="1548" width="9.140625" style="37"/>
    <col min="1549" max="1549" width="9.85546875" style="37" customWidth="1"/>
    <col min="1550" max="1792" width="9.140625" style="37"/>
    <col min="1793" max="1793" width="16.42578125" style="37" customWidth="1"/>
    <col min="1794" max="1794" width="47.7109375" style="37" customWidth="1"/>
    <col min="1795" max="1796" width="23.7109375" style="37" customWidth="1"/>
    <col min="1797" max="1797" width="12.28515625" style="37" customWidth="1"/>
    <col min="1798" max="1798" width="13.42578125" style="37" customWidth="1"/>
    <col min="1799" max="1799" width="12.28515625" style="37" customWidth="1"/>
    <col min="1800" max="1804" width="9.140625" style="37"/>
    <col min="1805" max="1805" width="9.85546875" style="37" customWidth="1"/>
    <col min="1806" max="2048" width="9.140625" style="37"/>
    <col min="2049" max="2049" width="16.42578125" style="37" customWidth="1"/>
    <col min="2050" max="2050" width="47.7109375" style="37" customWidth="1"/>
    <col min="2051" max="2052" width="23.7109375" style="37" customWidth="1"/>
    <col min="2053" max="2053" width="12.28515625" style="37" customWidth="1"/>
    <col min="2054" max="2054" width="13.42578125" style="37" customWidth="1"/>
    <col min="2055" max="2055" width="12.28515625" style="37" customWidth="1"/>
    <col min="2056" max="2060" width="9.140625" style="37"/>
    <col min="2061" max="2061" width="9.85546875" style="37" customWidth="1"/>
    <col min="2062" max="2304" width="9.140625" style="37"/>
    <col min="2305" max="2305" width="16.42578125" style="37" customWidth="1"/>
    <col min="2306" max="2306" width="47.7109375" style="37" customWidth="1"/>
    <col min="2307" max="2308" width="23.7109375" style="37" customWidth="1"/>
    <col min="2309" max="2309" width="12.28515625" style="37" customWidth="1"/>
    <col min="2310" max="2310" width="13.42578125" style="37" customWidth="1"/>
    <col min="2311" max="2311" width="12.28515625" style="37" customWidth="1"/>
    <col min="2312" max="2316" width="9.140625" style="37"/>
    <col min="2317" max="2317" width="9.85546875" style="37" customWidth="1"/>
    <col min="2318" max="2560" width="9.140625" style="37"/>
    <col min="2561" max="2561" width="16.42578125" style="37" customWidth="1"/>
    <col min="2562" max="2562" width="47.7109375" style="37" customWidth="1"/>
    <col min="2563" max="2564" width="23.7109375" style="37" customWidth="1"/>
    <col min="2565" max="2565" width="12.28515625" style="37" customWidth="1"/>
    <col min="2566" max="2566" width="13.42578125" style="37" customWidth="1"/>
    <col min="2567" max="2567" width="12.28515625" style="37" customWidth="1"/>
    <col min="2568" max="2572" width="9.140625" style="37"/>
    <col min="2573" max="2573" width="9.85546875" style="37" customWidth="1"/>
    <col min="2574" max="2816" width="9.140625" style="37"/>
    <col min="2817" max="2817" width="16.42578125" style="37" customWidth="1"/>
    <col min="2818" max="2818" width="47.7109375" style="37" customWidth="1"/>
    <col min="2819" max="2820" width="23.7109375" style="37" customWidth="1"/>
    <col min="2821" max="2821" width="12.28515625" style="37" customWidth="1"/>
    <col min="2822" max="2822" width="13.42578125" style="37" customWidth="1"/>
    <col min="2823" max="2823" width="12.28515625" style="37" customWidth="1"/>
    <col min="2824" max="2828" width="9.140625" style="37"/>
    <col min="2829" max="2829" width="9.85546875" style="37" customWidth="1"/>
    <col min="2830" max="3072" width="9.140625" style="37"/>
    <col min="3073" max="3073" width="16.42578125" style="37" customWidth="1"/>
    <col min="3074" max="3074" width="47.7109375" style="37" customWidth="1"/>
    <col min="3075" max="3076" width="23.7109375" style="37" customWidth="1"/>
    <col min="3077" max="3077" width="12.28515625" style="37" customWidth="1"/>
    <col min="3078" max="3078" width="13.42578125" style="37" customWidth="1"/>
    <col min="3079" max="3079" width="12.28515625" style="37" customWidth="1"/>
    <col min="3080" max="3084" width="9.140625" style="37"/>
    <col min="3085" max="3085" width="9.85546875" style="37" customWidth="1"/>
    <col min="3086" max="3328" width="9.140625" style="37"/>
    <col min="3329" max="3329" width="16.42578125" style="37" customWidth="1"/>
    <col min="3330" max="3330" width="47.7109375" style="37" customWidth="1"/>
    <col min="3331" max="3332" width="23.7109375" style="37" customWidth="1"/>
    <col min="3333" max="3333" width="12.28515625" style="37" customWidth="1"/>
    <col min="3334" max="3334" width="13.42578125" style="37" customWidth="1"/>
    <col min="3335" max="3335" width="12.28515625" style="37" customWidth="1"/>
    <col min="3336" max="3340" width="9.140625" style="37"/>
    <col min="3341" max="3341" width="9.85546875" style="37" customWidth="1"/>
    <col min="3342" max="3584" width="9.140625" style="37"/>
    <col min="3585" max="3585" width="16.42578125" style="37" customWidth="1"/>
    <col min="3586" max="3586" width="47.7109375" style="37" customWidth="1"/>
    <col min="3587" max="3588" width="23.7109375" style="37" customWidth="1"/>
    <col min="3589" max="3589" width="12.28515625" style="37" customWidth="1"/>
    <col min="3590" max="3590" width="13.42578125" style="37" customWidth="1"/>
    <col min="3591" max="3591" width="12.28515625" style="37" customWidth="1"/>
    <col min="3592" max="3596" width="9.140625" style="37"/>
    <col min="3597" max="3597" width="9.85546875" style="37" customWidth="1"/>
    <col min="3598" max="3840" width="9.140625" style="37"/>
    <col min="3841" max="3841" width="16.42578125" style="37" customWidth="1"/>
    <col min="3842" max="3842" width="47.7109375" style="37" customWidth="1"/>
    <col min="3843" max="3844" width="23.7109375" style="37" customWidth="1"/>
    <col min="3845" max="3845" width="12.28515625" style="37" customWidth="1"/>
    <col min="3846" max="3846" width="13.42578125" style="37" customWidth="1"/>
    <col min="3847" max="3847" width="12.28515625" style="37" customWidth="1"/>
    <col min="3848" max="3852" width="9.140625" style="37"/>
    <col min="3853" max="3853" width="9.85546875" style="37" customWidth="1"/>
    <col min="3854" max="4096" width="9.140625" style="37"/>
    <col min="4097" max="4097" width="16.42578125" style="37" customWidth="1"/>
    <col min="4098" max="4098" width="47.7109375" style="37" customWidth="1"/>
    <col min="4099" max="4100" width="23.7109375" style="37" customWidth="1"/>
    <col min="4101" max="4101" width="12.28515625" style="37" customWidth="1"/>
    <col min="4102" max="4102" width="13.42578125" style="37" customWidth="1"/>
    <col min="4103" max="4103" width="12.28515625" style="37" customWidth="1"/>
    <col min="4104" max="4108" width="9.140625" style="37"/>
    <col min="4109" max="4109" width="9.85546875" style="37" customWidth="1"/>
    <col min="4110" max="4352" width="9.140625" style="37"/>
    <col min="4353" max="4353" width="16.42578125" style="37" customWidth="1"/>
    <col min="4354" max="4354" width="47.7109375" style="37" customWidth="1"/>
    <col min="4355" max="4356" width="23.7109375" style="37" customWidth="1"/>
    <col min="4357" max="4357" width="12.28515625" style="37" customWidth="1"/>
    <col min="4358" max="4358" width="13.42578125" style="37" customWidth="1"/>
    <col min="4359" max="4359" width="12.28515625" style="37" customWidth="1"/>
    <col min="4360" max="4364" width="9.140625" style="37"/>
    <col min="4365" max="4365" width="9.85546875" style="37" customWidth="1"/>
    <col min="4366" max="4608" width="9.140625" style="37"/>
    <col min="4609" max="4609" width="16.42578125" style="37" customWidth="1"/>
    <col min="4610" max="4610" width="47.7109375" style="37" customWidth="1"/>
    <col min="4611" max="4612" width="23.7109375" style="37" customWidth="1"/>
    <col min="4613" max="4613" width="12.28515625" style="37" customWidth="1"/>
    <col min="4614" max="4614" width="13.42578125" style="37" customWidth="1"/>
    <col min="4615" max="4615" width="12.28515625" style="37" customWidth="1"/>
    <col min="4616" max="4620" width="9.140625" style="37"/>
    <col min="4621" max="4621" width="9.85546875" style="37" customWidth="1"/>
    <col min="4622" max="4864" width="9.140625" style="37"/>
    <col min="4865" max="4865" width="16.42578125" style="37" customWidth="1"/>
    <col min="4866" max="4866" width="47.7109375" style="37" customWidth="1"/>
    <col min="4867" max="4868" width="23.7109375" style="37" customWidth="1"/>
    <col min="4869" max="4869" width="12.28515625" style="37" customWidth="1"/>
    <col min="4870" max="4870" width="13.42578125" style="37" customWidth="1"/>
    <col min="4871" max="4871" width="12.28515625" style="37" customWidth="1"/>
    <col min="4872" max="4876" width="9.140625" style="37"/>
    <col min="4877" max="4877" width="9.85546875" style="37" customWidth="1"/>
    <col min="4878" max="5120" width="9.140625" style="37"/>
    <col min="5121" max="5121" width="16.42578125" style="37" customWidth="1"/>
    <col min="5122" max="5122" width="47.7109375" style="37" customWidth="1"/>
    <col min="5123" max="5124" width="23.7109375" style="37" customWidth="1"/>
    <col min="5125" max="5125" width="12.28515625" style="37" customWidth="1"/>
    <col min="5126" max="5126" width="13.42578125" style="37" customWidth="1"/>
    <col min="5127" max="5127" width="12.28515625" style="37" customWidth="1"/>
    <col min="5128" max="5132" width="9.140625" style="37"/>
    <col min="5133" max="5133" width="9.85546875" style="37" customWidth="1"/>
    <col min="5134" max="5376" width="9.140625" style="37"/>
    <col min="5377" max="5377" width="16.42578125" style="37" customWidth="1"/>
    <col min="5378" max="5378" width="47.7109375" style="37" customWidth="1"/>
    <col min="5379" max="5380" width="23.7109375" style="37" customWidth="1"/>
    <col min="5381" max="5381" width="12.28515625" style="37" customWidth="1"/>
    <col min="5382" max="5382" width="13.42578125" style="37" customWidth="1"/>
    <col min="5383" max="5383" width="12.28515625" style="37" customWidth="1"/>
    <col min="5384" max="5388" width="9.140625" style="37"/>
    <col min="5389" max="5389" width="9.85546875" style="37" customWidth="1"/>
    <col min="5390" max="5632" width="9.140625" style="37"/>
    <col min="5633" max="5633" width="16.42578125" style="37" customWidth="1"/>
    <col min="5634" max="5634" width="47.7109375" style="37" customWidth="1"/>
    <col min="5635" max="5636" width="23.7109375" style="37" customWidth="1"/>
    <col min="5637" max="5637" width="12.28515625" style="37" customWidth="1"/>
    <col min="5638" max="5638" width="13.42578125" style="37" customWidth="1"/>
    <col min="5639" max="5639" width="12.28515625" style="37" customWidth="1"/>
    <col min="5640" max="5644" width="9.140625" style="37"/>
    <col min="5645" max="5645" width="9.85546875" style="37" customWidth="1"/>
    <col min="5646" max="5888" width="9.140625" style="37"/>
    <col min="5889" max="5889" width="16.42578125" style="37" customWidth="1"/>
    <col min="5890" max="5890" width="47.7109375" style="37" customWidth="1"/>
    <col min="5891" max="5892" width="23.7109375" style="37" customWidth="1"/>
    <col min="5893" max="5893" width="12.28515625" style="37" customWidth="1"/>
    <col min="5894" max="5894" width="13.42578125" style="37" customWidth="1"/>
    <col min="5895" max="5895" width="12.28515625" style="37" customWidth="1"/>
    <col min="5896" max="5900" width="9.140625" style="37"/>
    <col min="5901" max="5901" width="9.85546875" style="37" customWidth="1"/>
    <col min="5902" max="6144" width="9.140625" style="37"/>
    <col min="6145" max="6145" width="16.42578125" style="37" customWidth="1"/>
    <col min="6146" max="6146" width="47.7109375" style="37" customWidth="1"/>
    <col min="6147" max="6148" width="23.7109375" style="37" customWidth="1"/>
    <col min="6149" max="6149" width="12.28515625" style="37" customWidth="1"/>
    <col min="6150" max="6150" width="13.42578125" style="37" customWidth="1"/>
    <col min="6151" max="6151" width="12.28515625" style="37" customWidth="1"/>
    <col min="6152" max="6156" width="9.140625" style="37"/>
    <col min="6157" max="6157" width="9.85546875" style="37" customWidth="1"/>
    <col min="6158" max="6400" width="9.140625" style="37"/>
    <col min="6401" max="6401" width="16.42578125" style="37" customWidth="1"/>
    <col min="6402" max="6402" width="47.7109375" style="37" customWidth="1"/>
    <col min="6403" max="6404" width="23.7109375" style="37" customWidth="1"/>
    <col min="6405" max="6405" width="12.28515625" style="37" customWidth="1"/>
    <col min="6406" max="6406" width="13.42578125" style="37" customWidth="1"/>
    <col min="6407" max="6407" width="12.28515625" style="37" customWidth="1"/>
    <col min="6408" max="6412" width="9.140625" style="37"/>
    <col min="6413" max="6413" width="9.85546875" style="37" customWidth="1"/>
    <col min="6414" max="6656" width="9.140625" style="37"/>
    <col min="6657" max="6657" width="16.42578125" style="37" customWidth="1"/>
    <col min="6658" max="6658" width="47.7109375" style="37" customWidth="1"/>
    <col min="6659" max="6660" width="23.7109375" style="37" customWidth="1"/>
    <col min="6661" max="6661" width="12.28515625" style="37" customWidth="1"/>
    <col min="6662" max="6662" width="13.42578125" style="37" customWidth="1"/>
    <col min="6663" max="6663" width="12.28515625" style="37" customWidth="1"/>
    <col min="6664" max="6668" width="9.140625" style="37"/>
    <col min="6669" max="6669" width="9.85546875" style="37" customWidth="1"/>
    <col min="6670" max="6912" width="9.140625" style="37"/>
    <col min="6913" max="6913" width="16.42578125" style="37" customWidth="1"/>
    <col min="6914" max="6914" width="47.7109375" style="37" customWidth="1"/>
    <col min="6915" max="6916" width="23.7109375" style="37" customWidth="1"/>
    <col min="6917" max="6917" width="12.28515625" style="37" customWidth="1"/>
    <col min="6918" max="6918" width="13.42578125" style="37" customWidth="1"/>
    <col min="6919" max="6919" width="12.28515625" style="37" customWidth="1"/>
    <col min="6920" max="6924" width="9.140625" style="37"/>
    <col min="6925" max="6925" width="9.85546875" style="37" customWidth="1"/>
    <col min="6926" max="7168" width="9.140625" style="37"/>
    <col min="7169" max="7169" width="16.42578125" style="37" customWidth="1"/>
    <col min="7170" max="7170" width="47.7109375" style="37" customWidth="1"/>
    <col min="7171" max="7172" width="23.7109375" style="37" customWidth="1"/>
    <col min="7173" max="7173" width="12.28515625" style="37" customWidth="1"/>
    <col min="7174" max="7174" width="13.42578125" style="37" customWidth="1"/>
    <col min="7175" max="7175" width="12.28515625" style="37" customWidth="1"/>
    <col min="7176" max="7180" width="9.140625" style="37"/>
    <col min="7181" max="7181" width="9.85546875" style="37" customWidth="1"/>
    <col min="7182" max="7424" width="9.140625" style="37"/>
    <col min="7425" max="7425" width="16.42578125" style="37" customWidth="1"/>
    <col min="7426" max="7426" width="47.7109375" style="37" customWidth="1"/>
    <col min="7427" max="7428" width="23.7109375" style="37" customWidth="1"/>
    <col min="7429" max="7429" width="12.28515625" style="37" customWidth="1"/>
    <col min="7430" max="7430" width="13.42578125" style="37" customWidth="1"/>
    <col min="7431" max="7431" width="12.28515625" style="37" customWidth="1"/>
    <col min="7432" max="7436" width="9.140625" style="37"/>
    <col min="7437" max="7437" width="9.85546875" style="37" customWidth="1"/>
    <col min="7438" max="7680" width="9.140625" style="37"/>
    <col min="7681" max="7681" width="16.42578125" style="37" customWidth="1"/>
    <col min="7682" max="7682" width="47.7109375" style="37" customWidth="1"/>
    <col min="7683" max="7684" width="23.7109375" style="37" customWidth="1"/>
    <col min="7685" max="7685" width="12.28515625" style="37" customWidth="1"/>
    <col min="7686" max="7686" width="13.42578125" style="37" customWidth="1"/>
    <col min="7687" max="7687" width="12.28515625" style="37" customWidth="1"/>
    <col min="7688" max="7692" width="9.140625" style="37"/>
    <col min="7693" max="7693" width="9.85546875" style="37" customWidth="1"/>
    <col min="7694" max="7936" width="9.140625" style="37"/>
    <col min="7937" max="7937" width="16.42578125" style="37" customWidth="1"/>
    <col min="7938" max="7938" width="47.7109375" style="37" customWidth="1"/>
    <col min="7939" max="7940" width="23.7109375" style="37" customWidth="1"/>
    <col min="7941" max="7941" width="12.28515625" style="37" customWidth="1"/>
    <col min="7942" max="7942" width="13.42578125" style="37" customWidth="1"/>
    <col min="7943" max="7943" width="12.28515625" style="37" customWidth="1"/>
    <col min="7944" max="7948" width="9.140625" style="37"/>
    <col min="7949" max="7949" width="9.85546875" style="37" customWidth="1"/>
    <col min="7950" max="8192" width="9.140625" style="37"/>
    <col min="8193" max="8193" width="16.42578125" style="37" customWidth="1"/>
    <col min="8194" max="8194" width="47.7109375" style="37" customWidth="1"/>
    <col min="8195" max="8196" width="23.7109375" style="37" customWidth="1"/>
    <col min="8197" max="8197" width="12.28515625" style="37" customWidth="1"/>
    <col min="8198" max="8198" width="13.42578125" style="37" customWidth="1"/>
    <col min="8199" max="8199" width="12.28515625" style="37" customWidth="1"/>
    <col min="8200" max="8204" width="9.140625" style="37"/>
    <col min="8205" max="8205" width="9.85546875" style="37" customWidth="1"/>
    <col min="8206" max="8448" width="9.140625" style="37"/>
    <col min="8449" max="8449" width="16.42578125" style="37" customWidth="1"/>
    <col min="8450" max="8450" width="47.7109375" style="37" customWidth="1"/>
    <col min="8451" max="8452" width="23.7109375" style="37" customWidth="1"/>
    <col min="8453" max="8453" width="12.28515625" style="37" customWidth="1"/>
    <col min="8454" max="8454" width="13.42578125" style="37" customWidth="1"/>
    <col min="8455" max="8455" width="12.28515625" style="37" customWidth="1"/>
    <col min="8456" max="8460" width="9.140625" style="37"/>
    <col min="8461" max="8461" width="9.85546875" style="37" customWidth="1"/>
    <col min="8462" max="8704" width="9.140625" style="37"/>
    <col min="8705" max="8705" width="16.42578125" style="37" customWidth="1"/>
    <col min="8706" max="8706" width="47.7109375" style="37" customWidth="1"/>
    <col min="8707" max="8708" width="23.7109375" style="37" customWidth="1"/>
    <col min="8709" max="8709" width="12.28515625" style="37" customWidth="1"/>
    <col min="8710" max="8710" width="13.42578125" style="37" customWidth="1"/>
    <col min="8711" max="8711" width="12.28515625" style="37" customWidth="1"/>
    <col min="8712" max="8716" width="9.140625" style="37"/>
    <col min="8717" max="8717" width="9.85546875" style="37" customWidth="1"/>
    <col min="8718" max="8960" width="9.140625" style="37"/>
    <col min="8961" max="8961" width="16.42578125" style="37" customWidth="1"/>
    <col min="8962" max="8962" width="47.7109375" style="37" customWidth="1"/>
    <col min="8963" max="8964" width="23.7109375" style="37" customWidth="1"/>
    <col min="8965" max="8965" width="12.28515625" style="37" customWidth="1"/>
    <col min="8966" max="8966" width="13.42578125" style="37" customWidth="1"/>
    <col min="8967" max="8967" width="12.28515625" style="37" customWidth="1"/>
    <col min="8968" max="8972" width="9.140625" style="37"/>
    <col min="8973" max="8973" width="9.85546875" style="37" customWidth="1"/>
    <col min="8974" max="9216" width="9.140625" style="37"/>
    <col min="9217" max="9217" width="16.42578125" style="37" customWidth="1"/>
    <col min="9218" max="9218" width="47.7109375" style="37" customWidth="1"/>
    <col min="9219" max="9220" width="23.7109375" style="37" customWidth="1"/>
    <col min="9221" max="9221" width="12.28515625" style="37" customWidth="1"/>
    <col min="9222" max="9222" width="13.42578125" style="37" customWidth="1"/>
    <col min="9223" max="9223" width="12.28515625" style="37" customWidth="1"/>
    <col min="9224" max="9228" width="9.140625" style="37"/>
    <col min="9229" max="9229" width="9.85546875" style="37" customWidth="1"/>
    <col min="9230" max="9472" width="9.140625" style="37"/>
    <col min="9473" max="9473" width="16.42578125" style="37" customWidth="1"/>
    <col min="9474" max="9474" width="47.7109375" style="37" customWidth="1"/>
    <col min="9475" max="9476" width="23.7109375" style="37" customWidth="1"/>
    <col min="9477" max="9477" width="12.28515625" style="37" customWidth="1"/>
    <col min="9478" max="9478" width="13.42578125" style="37" customWidth="1"/>
    <col min="9479" max="9479" width="12.28515625" style="37" customWidth="1"/>
    <col min="9480" max="9484" width="9.140625" style="37"/>
    <col min="9485" max="9485" width="9.85546875" style="37" customWidth="1"/>
    <col min="9486" max="9728" width="9.140625" style="37"/>
    <col min="9729" max="9729" width="16.42578125" style="37" customWidth="1"/>
    <col min="9730" max="9730" width="47.7109375" style="37" customWidth="1"/>
    <col min="9731" max="9732" width="23.7109375" style="37" customWidth="1"/>
    <col min="9733" max="9733" width="12.28515625" style="37" customWidth="1"/>
    <col min="9734" max="9734" width="13.42578125" style="37" customWidth="1"/>
    <col min="9735" max="9735" width="12.28515625" style="37" customWidth="1"/>
    <col min="9736" max="9740" width="9.140625" style="37"/>
    <col min="9741" max="9741" width="9.85546875" style="37" customWidth="1"/>
    <col min="9742" max="9984" width="9.140625" style="37"/>
    <col min="9985" max="9985" width="16.42578125" style="37" customWidth="1"/>
    <col min="9986" max="9986" width="47.7109375" style="37" customWidth="1"/>
    <col min="9987" max="9988" width="23.7109375" style="37" customWidth="1"/>
    <col min="9989" max="9989" width="12.28515625" style="37" customWidth="1"/>
    <col min="9990" max="9990" width="13.42578125" style="37" customWidth="1"/>
    <col min="9991" max="9991" width="12.28515625" style="37" customWidth="1"/>
    <col min="9992" max="9996" width="9.140625" style="37"/>
    <col min="9997" max="9997" width="9.85546875" style="37" customWidth="1"/>
    <col min="9998" max="10240" width="9.140625" style="37"/>
    <col min="10241" max="10241" width="16.42578125" style="37" customWidth="1"/>
    <col min="10242" max="10242" width="47.7109375" style="37" customWidth="1"/>
    <col min="10243" max="10244" width="23.7109375" style="37" customWidth="1"/>
    <col min="10245" max="10245" width="12.28515625" style="37" customWidth="1"/>
    <col min="10246" max="10246" width="13.42578125" style="37" customWidth="1"/>
    <col min="10247" max="10247" width="12.28515625" style="37" customWidth="1"/>
    <col min="10248" max="10252" width="9.140625" style="37"/>
    <col min="10253" max="10253" width="9.85546875" style="37" customWidth="1"/>
    <col min="10254" max="10496" width="9.140625" style="37"/>
    <col min="10497" max="10497" width="16.42578125" style="37" customWidth="1"/>
    <col min="10498" max="10498" width="47.7109375" style="37" customWidth="1"/>
    <col min="10499" max="10500" width="23.7109375" style="37" customWidth="1"/>
    <col min="10501" max="10501" width="12.28515625" style="37" customWidth="1"/>
    <col min="10502" max="10502" width="13.42578125" style="37" customWidth="1"/>
    <col min="10503" max="10503" width="12.28515625" style="37" customWidth="1"/>
    <col min="10504" max="10508" width="9.140625" style="37"/>
    <col min="10509" max="10509" width="9.85546875" style="37" customWidth="1"/>
    <col min="10510" max="10752" width="9.140625" style="37"/>
    <col min="10753" max="10753" width="16.42578125" style="37" customWidth="1"/>
    <col min="10754" max="10754" width="47.7109375" style="37" customWidth="1"/>
    <col min="10755" max="10756" width="23.7109375" style="37" customWidth="1"/>
    <col min="10757" max="10757" width="12.28515625" style="37" customWidth="1"/>
    <col min="10758" max="10758" width="13.42578125" style="37" customWidth="1"/>
    <col min="10759" max="10759" width="12.28515625" style="37" customWidth="1"/>
    <col min="10760" max="10764" width="9.140625" style="37"/>
    <col min="10765" max="10765" width="9.85546875" style="37" customWidth="1"/>
    <col min="10766" max="11008" width="9.140625" style="37"/>
    <col min="11009" max="11009" width="16.42578125" style="37" customWidth="1"/>
    <col min="11010" max="11010" width="47.7109375" style="37" customWidth="1"/>
    <col min="11011" max="11012" width="23.7109375" style="37" customWidth="1"/>
    <col min="11013" max="11013" width="12.28515625" style="37" customWidth="1"/>
    <col min="11014" max="11014" width="13.42578125" style="37" customWidth="1"/>
    <col min="11015" max="11015" width="12.28515625" style="37" customWidth="1"/>
    <col min="11016" max="11020" width="9.140625" style="37"/>
    <col min="11021" max="11021" width="9.85546875" style="37" customWidth="1"/>
    <col min="11022" max="11264" width="9.140625" style="37"/>
    <col min="11265" max="11265" width="16.42578125" style="37" customWidth="1"/>
    <col min="11266" max="11266" width="47.7109375" style="37" customWidth="1"/>
    <col min="11267" max="11268" width="23.7109375" style="37" customWidth="1"/>
    <col min="11269" max="11269" width="12.28515625" style="37" customWidth="1"/>
    <col min="11270" max="11270" width="13.42578125" style="37" customWidth="1"/>
    <col min="11271" max="11271" width="12.28515625" style="37" customWidth="1"/>
    <col min="11272" max="11276" width="9.140625" style="37"/>
    <col min="11277" max="11277" width="9.85546875" style="37" customWidth="1"/>
    <col min="11278" max="11520" width="9.140625" style="37"/>
    <col min="11521" max="11521" width="16.42578125" style="37" customWidth="1"/>
    <col min="11522" max="11522" width="47.7109375" style="37" customWidth="1"/>
    <col min="11523" max="11524" width="23.7109375" style="37" customWidth="1"/>
    <col min="11525" max="11525" width="12.28515625" style="37" customWidth="1"/>
    <col min="11526" max="11526" width="13.42578125" style="37" customWidth="1"/>
    <col min="11527" max="11527" width="12.28515625" style="37" customWidth="1"/>
    <col min="11528" max="11532" width="9.140625" style="37"/>
    <col min="11533" max="11533" width="9.85546875" style="37" customWidth="1"/>
    <col min="11534" max="11776" width="9.140625" style="37"/>
    <col min="11777" max="11777" width="16.42578125" style="37" customWidth="1"/>
    <col min="11778" max="11778" width="47.7109375" style="37" customWidth="1"/>
    <col min="11779" max="11780" width="23.7109375" style="37" customWidth="1"/>
    <col min="11781" max="11781" width="12.28515625" style="37" customWidth="1"/>
    <col min="11782" max="11782" width="13.42578125" style="37" customWidth="1"/>
    <col min="11783" max="11783" width="12.28515625" style="37" customWidth="1"/>
    <col min="11784" max="11788" width="9.140625" style="37"/>
    <col min="11789" max="11789" width="9.85546875" style="37" customWidth="1"/>
    <col min="11790" max="12032" width="9.140625" style="37"/>
    <col min="12033" max="12033" width="16.42578125" style="37" customWidth="1"/>
    <col min="12034" max="12034" width="47.7109375" style="37" customWidth="1"/>
    <col min="12035" max="12036" width="23.7109375" style="37" customWidth="1"/>
    <col min="12037" max="12037" width="12.28515625" style="37" customWidth="1"/>
    <col min="12038" max="12038" width="13.42578125" style="37" customWidth="1"/>
    <col min="12039" max="12039" width="12.28515625" style="37" customWidth="1"/>
    <col min="12040" max="12044" width="9.140625" style="37"/>
    <col min="12045" max="12045" width="9.85546875" style="37" customWidth="1"/>
    <col min="12046" max="12288" width="9.140625" style="37"/>
    <col min="12289" max="12289" width="16.42578125" style="37" customWidth="1"/>
    <col min="12290" max="12290" width="47.7109375" style="37" customWidth="1"/>
    <col min="12291" max="12292" width="23.7109375" style="37" customWidth="1"/>
    <col min="12293" max="12293" width="12.28515625" style="37" customWidth="1"/>
    <col min="12294" max="12294" width="13.42578125" style="37" customWidth="1"/>
    <col min="12295" max="12295" width="12.28515625" style="37" customWidth="1"/>
    <col min="12296" max="12300" width="9.140625" style="37"/>
    <col min="12301" max="12301" width="9.85546875" style="37" customWidth="1"/>
    <col min="12302" max="12544" width="9.140625" style="37"/>
    <col min="12545" max="12545" width="16.42578125" style="37" customWidth="1"/>
    <col min="12546" max="12546" width="47.7109375" style="37" customWidth="1"/>
    <col min="12547" max="12548" width="23.7109375" style="37" customWidth="1"/>
    <col min="12549" max="12549" width="12.28515625" style="37" customWidth="1"/>
    <col min="12550" max="12550" width="13.42578125" style="37" customWidth="1"/>
    <col min="12551" max="12551" width="12.28515625" style="37" customWidth="1"/>
    <col min="12552" max="12556" width="9.140625" style="37"/>
    <col min="12557" max="12557" width="9.85546875" style="37" customWidth="1"/>
    <col min="12558" max="12800" width="9.140625" style="37"/>
    <col min="12801" max="12801" width="16.42578125" style="37" customWidth="1"/>
    <col min="12802" max="12802" width="47.7109375" style="37" customWidth="1"/>
    <col min="12803" max="12804" width="23.7109375" style="37" customWidth="1"/>
    <col min="12805" max="12805" width="12.28515625" style="37" customWidth="1"/>
    <col min="12806" max="12806" width="13.42578125" style="37" customWidth="1"/>
    <col min="12807" max="12807" width="12.28515625" style="37" customWidth="1"/>
    <col min="12808" max="12812" width="9.140625" style="37"/>
    <col min="12813" max="12813" width="9.85546875" style="37" customWidth="1"/>
    <col min="12814" max="13056" width="9.140625" style="37"/>
    <col min="13057" max="13057" width="16.42578125" style="37" customWidth="1"/>
    <col min="13058" max="13058" width="47.7109375" style="37" customWidth="1"/>
    <col min="13059" max="13060" width="23.7109375" style="37" customWidth="1"/>
    <col min="13061" max="13061" width="12.28515625" style="37" customWidth="1"/>
    <col min="13062" max="13062" width="13.42578125" style="37" customWidth="1"/>
    <col min="13063" max="13063" width="12.28515625" style="37" customWidth="1"/>
    <col min="13064" max="13068" width="9.140625" style="37"/>
    <col min="13069" max="13069" width="9.85546875" style="37" customWidth="1"/>
    <col min="13070" max="13312" width="9.140625" style="37"/>
    <col min="13313" max="13313" width="16.42578125" style="37" customWidth="1"/>
    <col min="13314" max="13314" width="47.7109375" style="37" customWidth="1"/>
    <col min="13315" max="13316" width="23.7109375" style="37" customWidth="1"/>
    <col min="13317" max="13317" width="12.28515625" style="37" customWidth="1"/>
    <col min="13318" max="13318" width="13.42578125" style="37" customWidth="1"/>
    <col min="13319" max="13319" width="12.28515625" style="37" customWidth="1"/>
    <col min="13320" max="13324" width="9.140625" style="37"/>
    <col min="13325" max="13325" width="9.85546875" style="37" customWidth="1"/>
    <col min="13326" max="13568" width="9.140625" style="37"/>
    <col min="13569" max="13569" width="16.42578125" style="37" customWidth="1"/>
    <col min="13570" max="13570" width="47.7109375" style="37" customWidth="1"/>
    <col min="13571" max="13572" width="23.7109375" style="37" customWidth="1"/>
    <col min="13573" max="13573" width="12.28515625" style="37" customWidth="1"/>
    <col min="13574" max="13574" width="13.42578125" style="37" customWidth="1"/>
    <col min="13575" max="13575" width="12.28515625" style="37" customWidth="1"/>
    <col min="13576" max="13580" width="9.140625" style="37"/>
    <col min="13581" max="13581" width="9.85546875" style="37" customWidth="1"/>
    <col min="13582" max="13824" width="9.140625" style="37"/>
    <col min="13825" max="13825" width="16.42578125" style="37" customWidth="1"/>
    <col min="13826" max="13826" width="47.7109375" style="37" customWidth="1"/>
    <col min="13827" max="13828" width="23.7109375" style="37" customWidth="1"/>
    <col min="13829" max="13829" width="12.28515625" style="37" customWidth="1"/>
    <col min="13830" max="13830" width="13.42578125" style="37" customWidth="1"/>
    <col min="13831" max="13831" width="12.28515625" style="37" customWidth="1"/>
    <col min="13832" max="13836" width="9.140625" style="37"/>
    <col min="13837" max="13837" width="9.85546875" style="37" customWidth="1"/>
    <col min="13838" max="14080" width="9.140625" style="37"/>
    <col min="14081" max="14081" width="16.42578125" style="37" customWidth="1"/>
    <col min="14082" max="14082" width="47.7109375" style="37" customWidth="1"/>
    <col min="14083" max="14084" width="23.7109375" style="37" customWidth="1"/>
    <col min="14085" max="14085" width="12.28515625" style="37" customWidth="1"/>
    <col min="14086" max="14086" width="13.42578125" style="37" customWidth="1"/>
    <col min="14087" max="14087" width="12.28515625" style="37" customWidth="1"/>
    <col min="14088" max="14092" width="9.140625" style="37"/>
    <col min="14093" max="14093" width="9.85546875" style="37" customWidth="1"/>
    <col min="14094" max="14336" width="9.140625" style="37"/>
    <col min="14337" max="14337" width="16.42578125" style="37" customWidth="1"/>
    <col min="14338" max="14338" width="47.7109375" style="37" customWidth="1"/>
    <col min="14339" max="14340" width="23.7109375" style="37" customWidth="1"/>
    <col min="14341" max="14341" width="12.28515625" style="37" customWidth="1"/>
    <col min="14342" max="14342" width="13.42578125" style="37" customWidth="1"/>
    <col min="14343" max="14343" width="12.28515625" style="37" customWidth="1"/>
    <col min="14344" max="14348" width="9.140625" style="37"/>
    <col min="14349" max="14349" width="9.85546875" style="37" customWidth="1"/>
    <col min="14350" max="14592" width="9.140625" style="37"/>
    <col min="14593" max="14593" width="16.42578125" style="37" customWidth="1"/>
    <col min="14594" max="14594" width="47.7109375" style="37" customWidth="1"/>
    <col min="14595" max="14596" width="23.7109375" style="37" customWidth="1"/>
    <col min="14597" max="14597" width="12.28515625" style="37" customWidth="1"/>
    <col min="14598" max="14598" width="13.42578125" style="37" customWidth="1"/>
    <col min="14599" max="14599" width="12.28515625" style="37" customWidth="1"/>
    <col min="14600" max="14604" width="9.140625" style="37"/>
    <col min="14605" max="14605" width="9.85546875" style="37" customWidth="1"/>
    <col min="14606" max="14848" width="9.140625" style="37"/>
    <col min="14849" max="14849" width="16.42578125" style="37" customWidth="1"/>
    <col min="14850" max="14850" width="47.7109375" style="37" customWidth="1"/>
    <col min="14851" max="14852" width="23.7109375" style="37" customWidth="1"/>
    <col min="14853" max="14853" width="12.28515625" style="37" customWidth="1"/>
    <col min="14854" max="14854" width="13.42578125" style="37" customWidth="1"/>
    <col min="14855" max="14855" width="12.28515625" style="37" customWidth="1"/>
    <col min="14856" max="14860" width="9.140625" style="37"/>
    <col min="14861" max="14861" width="9.85546875" style="37" customWidth="1"/>
    <col min="14862" max="15104" width="9.140625" style="37"/>
    <col min="15105" max="15105" width="16.42578125" style="37" customWidth="1"/>
    <col min="15106" max="15106" width="47.7109375" style="37" customWidth="1"/>
    <col min="15107" max="15108" width="23.7109375" style="37" customWidth="1"/>
    <col min="15109" max="15109" width="12.28515625" style="37" customWidth="1"/>
    <col min="15110" max="15110" width="13.42578125" style="37" customWidth="1"/>
    <col min="15111" max="15111" width="12.28515625" style="37" customWidth="1"/>
    <col min="15112" max="15116" width="9.140625" style="37"/>
    <col min="15117" max="15117" width="9.85546875" style="37" customWidth="1"/>
    <col min="15118" max="15360" width="9.140625" style="37"/>
    <col min="15361" max="15361" width="16.42578125" style="37" customWidth="1"/>
    <col min="15362" max="15362" width="47.7109375" style="37" customWidth="1"/>
    <col min="15363" max="15364" width="23.7109375" style="37" customWidth="1"/>
    <col min="15365" max="15365" width="12.28515625" style="37" customWidth="1"/>
    <col min="15366" max="15366" width="13.42578125" style="37" customWidth="1"/>
    <col min="15367" max="15367" width="12.28515625" style="37" customWidth="1"/>
    <col min="15368" max="15372" width="9.140625" style="37"/>
    <col min="15373" max="15373" width="9.85546875" style="37" customWidth="1"/>
    <col min="15374" max="15616" width="9.140625" style="37"/>
    <col min="15617" max="15617" width="16.42578125" style="37" customWidth="1"/>
    <col min="15618" max="15618" width="47.7109375" style="37" customWidth="1"/>
    <col min="15619" max="15620" width="23.7109375" style="37" customWidth="1"/>
    <col min="15621" max="15621" width="12.28515625" style="37" customWidth="1"/>
    <col min="15622" max="15622" width="13.42578125" style="37" customWidth="1"/>
    <col min="15623" max="15623" width="12.28515625" style="37" customWidth="1"/>
    <col min="15624" max="15628" width="9.140625" style="37"/>
    <col min="15629" max="15629" width="9.85546875" style="37" customWidth="1"/>
    <col min="15630" max="15872" width="9.140625" style="37"/>
    <col min="15873" max="15873" width="16.42578125" style="37" customWidth="1"/>
    <col min="15874" max="15874" width="47.7109375" style="37" customWidth="1"/>
    <col min="15875" max="15876" width="23.7109375" style="37" customWidth="1"/>
    <col min="15877" max="15877" width="12.28515625" style="37" customWidth="1"/>
    <col min="15878" max="15878" width="13.42578125" style="37" customWidth="1"/>
    <col min="15879" max="15879" width="12.28515625" style="37" customWidth="1"/>
    <col min="15880" max="15884" width="9.140625" style="37"/>
    <col min="15885" max="15885" width="9.85546875" style="37" customWidth="1"/>
    <col min="15886" max="16128" width="9.140625" style="37"/>
    <col min="16129" max="16129" width="16.42578125" style="37" customWidth="1"/>
    <col min="16130" max="16130" width="47.7109375" style="37" customWidth="1"/>
    <col min="16131" max="16132" width="23.7109375" style="37" customWidth="1"/>
    <col min="16133" max="16133" width="12.28515625" style="37" customWidth="1"/>
    <col min="16134" max="16134" width="13.42578125" style="37" customWidth="1"/>
    <col min="16135" max="16135" width="12.28515625" style="37" customWidth="1"/>
    <col min="16136" max="16140" width="9.140625" style="37"/>
    <col min="16141" max="16141" width="9.85546875" style="37" customWidth="1"/>
    <col min="16142" max="16384" width="9.140625" style="37"/>
  </cols>
  <sheetData>
    <row r="1" spans="1:10" ht="15.75" x14ac:dyDescent="0.25">
      <c r="C1" s="5" t="s">
        <v>1</v>
      </c>
      <c r="D1" s="5"/>
    </row>
    <row r="2" spans="1:10" ht="15.75" x14ac:dyDescent="0.25">
      <c r="C2" s="13" t="s">
        <v>89</v>
      </c>
      <c r="D2"/>
    </row>
    <row r="3" spans="1:10" x14ac:dyDescent="0.25">
      <c r="C3" s="7" t="s">
        <v>3</v>
      </c>
      <c r="D3"/>
    </row>
    <row r="4" spans="1:10" x14ac:dyDescent="0.25">
      <c r="C4" s="48"/>
      <c r="D4"/>
    </row>
    <row r="5" spans="1:10" x14ac:dyDescent="0.25">
      <c r="C5" s="54" t="s">
        <v>51</v>
      </c>
      <c r="D5"/>
    </row>
    <row r="6" spans="1:10" ht="13.9" customHeight="1" x14ac:dyDescent="0.25">
      <c r="A6" s="138" t="s">
        <v>5</v>
      </c>
      <c r="B6" s="138"/>
      <c r="C6" s="138"/>
      <c r="D6"/>
    </row>
    <row r="7" spans="1:10" x14ac:dyDescent="0.25">
      <c r="A7" s="34"/>
      <c r="D7"/>
    </row>
    <row r="8" spans="1:10" x14ac:dyDescent="0.25">
      <c r="A8" s="34" t="s">
        <v>6</v>
      </c>
      <c r="B8" s="36" t="s">
        <v>90</v>
      </c>
      <c r="D8"/>
    </row>
    <row r="9" spans="1:10" ht="26.25" x14ac:dyDescent="0.25">
      <c r="A9" s="108" t="s">
        <v>8</v>
      </c>
      <c r="B9" s="137" t="s">
        <v>95</v>
      </c>
      <c r="C9" s="137"/>
      <c r="D9"/>
      <c r="E9"/>
      <c r="F9"/>
      <c r="G9"/>
      <c r="H9"/>
      <c r="I9"/>
    </row>
    <row r="10" spans="1:10" x14ac:dyDescent="0.25">
      <c r="A10" s="34" t="s">
        <v>10</v>
      </c>
      <c r="B10" s="36" t="s">
        <v>11</v>
      </c>
      <c r="D10"/>
      <c r="E10"/>
      <c r="F10"/>
      <c r="G10"/>
      <c r="H10"/>
      <c r="I10"/>
    </row>
    <row r="11" spans="1:10" x14ac:dyDescent="0.25">
      <c r="A11" s="34"/>
      <c r="C11" s="57"/>
      <c r="D11"/>
      <c r="E11"/>
      <c r="F11"/>
      <c r="G11"/>
      <c r="H11"/>
      <c r="I11"/>
    </row>
    <row r="12" spans="1:10" ht="75" x14ac:dyDescent="0.25">
      <c r="A12" s="102" t="s">
        <v>12</v>
      </c>
      <c r="B12" s="102" t="s">
        <v>13</v>
      </c>
      <c r="C12" s="109" t="s">
        <v>14</v>
      </c>
      <c r="D12"/>
      <c r="E12"/>
      <c r="F12"/>
      <c r="G12"/>
      <c r="H12"/>
      <c r="I12"/>
    </row>
    <row r="13" spans="1:10" ht="15.75" x14ac:dyDescent="0.25">
      <c r="A13" s="79">
        <v>1</v>
      </c>
      <c r="B13" s="79">
        <v>2</v>
      </c>
      <c r="C13" s="79">
        <v>3</v>
      </c>
      <c r="D13"/>
      <c r="E13"/>
      <c r="F13"/>
      <c r="G13"/>
      <c r="H13"/>
      <c r="I13"/>
    </row>
    <row r="14" spans="1:10" ht="15.75" x14ac:dyDescent="0.25">
      <c r="A14" s="65"/>
      <c r="B14" s="79" t="s">
        <v>15</v>
      </c>
      <c r="C14" s="24" t="s">
        <v>16</v>
      </c>
      <c r="D14"/>
      <c r="E14"/>
      <c r="F14"/>
      <c r="G14"/>
      <c r="H14"/>
      <c r="I14"/>
      <c r="J14" s="58"/>
    </row>
    <row r="15" spans="1:10" ht="13.9" hidden="1" customHeight="1" x14ac:dyDescent="0.25">
      <c r="A15" s="65"/>
      <c r="B15" s="65"/>
      <c r="C15" s="21"/>
      <c r="D15"/>
      <c r="E15"/>
      <c r="F15"/>
      <c r="G15"/>
      <c r="H15"/>
      <c r="I15"/>
    </row>
    <row r="16" spans="1:10" ht="13.9" hidden="1" customHeight="1" x14ac:dyDescent="0.25">
      <c r="A16" s="65"/>
      <c r="B16" s="65"/>
      <c r="C16" s="21"/>
      <c r="D16"/>
      <c r="E16"/>
      <c r="F16"/>
      <c r="G16"/>
      <c r="H16"/>
      <c r="I16"/>
    </row>
    <row r="17" spans="1:9" ht="13.9" hidden="1" customHeight="1" x14ac:dyDescent="0.25">
      <c r="A17" s="65"/>
      <c r="B17" s="65"/>
      <c r="C17" s="21"/>
      <c r="D17"/>
      <c r="E17"/>
      <c r="F17"/>
      <c r="G17"/>
      <c r="H17"/>
      <c r="I17"/>
    </row>
    <row r="18" spans="1:9" ht="13.9" hidden="1" customHeight="1" x14ac:dyDescent="0.25">
      <c r="A18" s="65"/>
      <c r="B18" s="65"/>
      <c r="C18" s="21"/>
      <c r="D18"/>
      <c r="E18"/>
      <c r="F18"/>
      <c r="G18"/>
      <c r="H18"/>
      <c r="I18"/>
    </row>
    <row r="19" spans="1:9" ht="13.9" hidden="1" customHeight="1" x14ac:dyDescent="0.25">
      <c r="A19" s="65"/>
      <c r="B19" s="65"/>
      <c r="C19" s="21"/>
      <c r="D19"/>
      <c r="E19"/>
      <c r="F19"/>
      <c r="G19"/>
      <c r="H19"/>
      <c r="I19"/>
    </row>
    <row r="20" spans="1:9" ht="13.9" hidden="1" customHeight="1" x14ac:dyDescent="0.25">
      <c r="A20" s="65"/>
      <c r="B20" s="65"/>
      <c r="C20" s="21"/>
      <c r="D20"/>
      <c r="E20"/>
      <c r="F20"/>
      <c r="G20"/>
      <c r="H20"/>
      <c r="I20"/>
    </row>
    <row r="21" spans="1:9" ht="13.9" hidden="1" customHeight="1" x14ac:dyDescent="0.25">
      <c r="A21" s="65"/>
      <c r="B21" s="65"/>
      <c r="C21" s="21"/>
      <c r="D21"/>
      <c r="E21"/>
      <c r="F21"/>
      <c r="G21"/>
      <c r="H21"/>
      <c r="I21"/>
    </row>
    <row r="22" spans="1:9" ht="13.9" hidden="1" customHeight="1" x14ac:dyDescent="0.25">
      <c r="A22" s="65"/>
      <c r="B22" s="65"/>
      <c r="C22" s="21"/>
      <c r="D22"/>
      <c r="E22"/>
      <c r="F22"/>
      <c r="G22"/>
      <c r="H22"/>
      <c r="I22"/>
    </row>
    <row r="23" spans="1:9" ht="13.9" hidden="1" customHeight="1" x14ac:dyDescent="0.25">
      <c r="A23" s="65"/>
      <c r="B23" s="65"/>
      <c r="C23" s="21"/>
      <c r="D23"/>
      <c r="E23"/>
      <c r="F23"/>
      <c r="G23"/>
      <c r="H23"/>
      <c r="I23"/>
    </row>
    <row r="24" spans="1:9" ht="13.9" hidden="1" customHeight="1" x14ac:dyDescent="0.25">
      <c r="A24" s="65"/>
      <c r="B24" s="65"/>
      <c r="C24" s="21"/>
      <c r="D24"/>
      <c r="E24"/>
      <c r="F24"/>
      <c r="G24"/>
      <c r="H24"/>
      <c r="I24"/>
    </row>
    <row r="25" spans="1:9" ht="13.9" hidden="1" customHeight="1" x14ac:dyDescent="0.25">
      <c r="A25" s="65"/>
      <c r="B25" s="65"/>
      <c r="C25" s="21"/>
      <c r="D25"/>
      <c r="E25"/>
      <c r="F25"/>
      <c r="G25"/>
      <c r="H25"/>
      <c r="I25"/>
    </row>
    <row r="26" spans="1:9" ht="13.9" hidden="1" customHeight="1" x14ac:dyDescent="0.25">
      <c r="A26" s="65"/>
      <c r="B26" s="65"/>
      <c r="C26" s="21"/>
      <c r="D26"/>
      <c r="E26"/>
      <c r="F26"/>
      <c r="G26"/>
      <c r="H26"/>
      <c r="I26"/>
    </row>
    <row r="27" spans="1:9" ht="15.75" x14ac:dyDescent="0.25">
      <c r="A27" s="79">
        <v>1100</v>
      </c>
      <c r="B27" s="65" t="s">
        <v>17</v>
      </c>
      <c r="C27" s="111">
        <v>214.65</v>
      </c>
      <c r="D27" s="112"/>
      <c r="E27"/>
      <c r="F27"/>
      <c r="G27"/>
      <c r="H27"/>
      <c r="I27"/>
    </row>
    <row r="28" spans="1:9" ht="31.5" x14ac:dyDescent="0.25">
      <c r="A28" s="79">
        <v>1200</v>
      </c>
      <c r="B28" s="66" t="s">
        <v>18</v>
      </c>
      <c r="C28" s="111">
        <v>51.71</v>
      </c>
      <c r="D28" s="112"/>
      <c r="E28"/>
      <c r="F28"/>
      <c r="G28"/>
      <c r="H28"/>
      <c r="I28"/>
    </row>
    <row r="29" spans="1:9" ht="15.75" x14ac:dyDescent="0.25">
      <c r="A29" s="79">
        <v>2311</v>
      </c>
      <c r="B29" s="65" t="s">
        <v>27</v>
      </c>
      <c r="C29" s="111">
        <v>18.2</v>
      </c>
      <c r="D29" s="112"/>
      <c r="E29"/>
      <c r="F29"/>
      <c r="G29"/>
      <c r="H29"/>
      <c r="I29"/>
    </row>
    <row r="30" spans="1:9" ht="15.75" x14ac:dyDescent="0.25">
      <c r="A30" s="79">
        <v>2312</v>
      </c>
      <c r="B30" s="65" t="s">
        <v>61</v>
      </c>
      <c r="C30" s="111">
        <v>28.6</v>
      </c>
      <c r="D30" s="112"/>
      <c r="E30"/>
      <c r="F30"/>
      <c r="G30"/>
      <c r="H30"/>
      <c r="I30"/>
    </row>
    <row r="31" spans="1:9" ht="15.75" x14ac:dyDescent="0.25">
      <c r="A31" s="79"/>
      <c r="B31" s="79" t="s">
        <v>23</v>
      </c>
      <c r="C31" s="76">
        <f>SUM(C15:C30)</f>
        <v>313.16000000000003</v>
      </c>
      <c r="D31" s="112"/>
      <c r="E31"/>
      <c r="F31"/>
      <c r="G31"/>
      <c r="H31"/>
      <c r="I31"/>
    </row>
    <row r="32" spans="1:9" ht="13.9" customHeight="1" x14ac:dyDescent="0.25">
      <c r="A32" s="79"/>
      <c r="B32" s="79" t="s">
        <v>24</v>
      </c>
      <c r="C32" s="76" t="s">
        <v>16</v>
      </c>
      <c r="D32"/>
      <c r="E32"/>
      <c r="F32"/>
      <c r="G32"/>
      <c r="H32"/>
      <c r="I32"/>
    </row>
    <row r="33" spans="1:9" ht="15.75" x14ac:dyDescent="0.25">
      <c r="A33" s="79">
        <v>1100</v>
      </c>
      <c r="B33" s="65" t="s">
        <v>17</v>
      </c>
      <c r="C33" s="111">
        <v>29.91</v>
      </c>
      <c r="D33"/>
      <c r="E33"/>
      <c r="F33"/>
      <c r="G33"/>
      <c r="H33"/>
      <c r="I33"/>
    </row>
    <row r="34" spans="1:9" ht="31.5" x14ac:dyDescent="0.25">
      <c r="A34" s="79">
        <v>1200</v>
      </c>
      <c r="B34" s="66" t="s">
        <v>18</v>
      </c>
      <c r="C34" s="111">
        <v>7.21</v>
      </c>
      <c r="D34"/>
      <c r="E34"/>
      <c r="F34"/>
      <c r="G34"/>
      <c r="H34"/>
      <c r="I34"/>
    </row>
    <row r="35" spans="1:9" ht="15.75" x14ac:dyDescent="0.25">
      <c r="A35" s="79">
        <v>2210</v>
      </c>
      <c r="B35" s="65" t="s">
        <v>25</v>
      </c>
      <c r="C35" s="111">
        <v>0.69</v>
      </c>
      <c r="D35"/>
      <c r="E35"/>
      <c r="F35"/>
      <c r="G35"/>
      <c r="H35"/>
      <c r="I35"/>
    </row>
    <row r="36" spans="1:9" ht="15.75" x14ac:dyDescent="0.25">
      <c r="A36" s="79">
        <v>2221</v>
      </c>
      <c r="B36" s="65" t="s">
        <v>92</v>
      </c>
      <c r="C36" s="111">
        <v>1.74</v>
      </c>
      <c r="D36"/>
      <c r="E36"/>
      <c r="F36"/>
      <c r="G36"/>
      <c r="H36"/>
      <c r="I36"/>
    </row>
    <row r="37" spans="1:9" ht="15" customHeight="1" x14ac:dyDescent="0.25">
      <c r="A37" s="79">
        <v>2222</v>
      </c>
      <c r="B37" s="65" t="s">
        <v>93</v>
      </c>
      <c r="C37" s="111">
        <v>1.3</v>
      </c>
      <c r="D37"/>
      <c r="E37"/>
      <c r="F37"/>
      <c r="G37"/>
      <c r="H37"/>
      <c r="I37"/>
    </row>
    <row r="38" spans="1:9" ht="15" customHeight="1" x14ac:dyDescent="0.25">
      <c r="A38" s="79">
        <v>2223</v>
      </c>
      <c r="B38" s="66" t="s">
        <v>94</v>
      </c>
      <c r="C38" s="111">
        <v>1.59</v>
      </c>
      <c r="D38"/>
      <c r="E38"/>
      <c r="F38"/>
      <c r="G38"/>
      <c r="H38"/>
      <c r="I38"/>
    </row>
    <row r="39" spans="1:9" ht="14.45" customHeight="1" x14ac:dyDescent="0.25">
      <c r="A39" s="79">
        <v>2244</v>
      </c>
      <c r="B39" s="65" t="s">
        <v>59</v>
      </c>
      <c r="C39" s="111">
        <v>0.17</v>
      </c>
      <c r="D39"/>
      <c r="E39"/>
      <c r="F39"/>
      <c r="G39"/>
      <c r="H39"/>
      <c r="I39"/>
    </row>
    <row r="40" spans="1:9" ht="31.5" x14ac:dyDescent="0.25">
      <c r="A40" s="79">
        <v>2243</v>
      </c>
      <c r="B40" s="66" t="s">
        <v>58</v>
      </c>
      <c r="C40" s="111">
        <v>0.23</v>
      </c>
      <c r="D40"/>
      <c r="E40"/>
      <c r="F40"/>
      <c r="G40"/>
      <c r="H40"/>
      <c r="I40"/>
    </row>
    <row r="41" spans="1:9" ht="15.75" x14ac:dyDescent="0.25">
      <c r="A41" s="79">
        <v>2249</v>
      </c>
      <c r="B41" s="87" t="s">
        <v>60</v>
      </c>
      <c r="C41" s="111">
        <v>0.06</v>
      </c>
      <c r="D41"/>
      <c r="E41"/>
      <c r="F41"/>
      <c r="G41"/>
      <c r="H41"/>
      <c r="I41"/>
    </row>
    <row r="42" spans="1:9" ht="15.75" x14ac:dyDescent="0.25">
      <c r="A42" s="79">
        <v>2350</v>
      </c>
      <c r="B42" s="65" t="s">
        <v>31</v>
      </c>
      <c r="C42" s="111">
        <v>1.1200000000000001</v>
      </c>
      <c r="D42"/>
      <c r="E42"/>
      <c r="F42"/>
      <c r="G42"/>
      <c r="H42"/>
      <c r="I42"/>
    </row>
    <row r="43" spans="1:9" ht="15.75" x14ac:dyDescent="0.25">
      <c r="A43" s="79">
        <v>5200</v>
      </c>
      <c r="B43" s="65" t="s">
        <v>32</v>
      </c>
      <c r="C43" s="111">
        <v>0.06</v>
      </c>
      <c r="D43"/>
      <c r="E43"/>
      <c r="F43"/>
      <c r="G43"/>
      <c r="H43"/>
      <c r="I43"/>
    </row>
    <row r="44" spans="1:9" ht="15.75" x14ac:dyDescent="0.25">
      <c r="A44" s="65"/>
      <c r="B44" s="79" t="s">
        <v>33</v>
      </c>
      <c r="C44" s="76">
        <f>SUM(C33:C43)</f>
        <v>44.08</v>
      </c>
      <c r="D44"/>
      <c r="E44"/>
      <c r="F44"/>
      <c r="G44"/>
      <c r="H44"/>
      <c r="I44"/>
    </row>
    <row r="45" spans="1:9" ht="15.75" x14ac:dyDescent="0.25">
      <c r="A45" s="65"/>
      <c r="B45" s="24" t="s">
        <v>34</v>
      </c>
      <c r="C45" s="76">
        <f>SUM(C31,C44)</f>
        <v>357.24</v>
      </c>
      <c r="D45"/>
      <c r="E45"/>
      <c r="F45"/>
      <c r="G45"/>
      <c r="H45"/>
      <c r="I45"/>
    </row>
    <row r="46" spans="1:9" x14ac:dyDescent="0.25">
      <c r="A46" s="88"/>
      <c r="B46" s="89"/>
      <c r="C46" s="93"/>
      <c r="D46"/>
      <c r="E46"/>
      <c r="F46"/>
      <c r="G46"/>
      <c r="H46"/>
      <c r="I46"/>
    </row>
    <row r="47" spans="1:9" x14ac:dyDescent="0.25">
      <c r="A47" s="139" t="s">
        <v>35</v>
      </c>
      <c r="B47" s="139"/>
      <c r="C47" s="91">
        <v>39</v>
      </c>
      <c r="D47"/>
      <c r="E47"/>
      <c r="F47"/>
      <c r="G47"/>
      <c r="H47"/>
      <c r="I47"/>
    </row>
    <row r="48" spans="1:9" ht="31.5" customHeight="1" x14ac:dyDescent="0.25">
      <c r="A48" s="132" t="s">
        <v>36</v>
      </c>
      <c r="B48" s="132"/>
      <c r="C48" s="76">
        <f>C45/C47</f>
        <v>9.16</v>
      </c>
      <c r="D48"/>
      <c r="E48"/>
      <c r="F48"/>
      <c r="G48"/>
      <c r="H48"/>
      <c r="I48"/>
    </row>
    <row r="49" spans="1:9" x14ac:dyDescent="0.25">
      <c r="A49" s="34"/>
      <c r="B49" s="59"/>
      <c r="C49" s="44"/>
      <c r="D49"/>
      <c r="E49"/>
      <c r="F49"/>
      <c r="G49"/>
      <c r="H49"/>
      <c r="I49"/>
    </row>
    <row r="50" spans="1:9" x14ac:dyDescent="0.25">
      <c r="A50" s="123"/>
      <c r="D50"/>
      <c r="E50"/>
      <c r="F50"/>
      <c r="G50"/>
      <c r="H50"/>
      <c r="I50"/>
    </row>
    <row r="51" spans="1:9" x14ac:dyDescent="0.25">
      <c r="A51" s="123"/>
      <c r="D51"/>
      <c r="E51"/>
      <c r="F51"/>
      <c r="G51"/>
      <c r="H51"/>
      <c r="I51"/>
    </row>
    <row r="52" spans="1:9" x14ac:dyDescent="0.25">
      <c r="A52" s="123"/>
      <c r="D52"/>
      <c r="E52"/>
      <c r="F52"/>
      <c r="G52"/>
      <c r="H52"/>
      <c r="I52"/>
    </row>
    <row r="53" spans="1:9" x14ac:dyDescent="0.25">
      <c r="A53"/>
      <c r="D53"/>
      <c r="E53"/>
      <c r="F53"/>
      <c r="G53"/>
      <c r="H53"/>
      <c r="I53"/>
    </row>
    <row r="54" spans="1:9" x14ac:dyDescent="0.25">
      <c r="D54"/>
      <c r="E54"/>
      <c r="F54"/>
      <c r="G54"/>
      <c r="H54"/>
      <c r="I54"/>
    </row>
    <row r="55" spans="1:9" x14ac:dyDescent="0.25">
      <c r="D55"/>
      <c r="E55"/>
      <c r="F55"/>
      <c r="G55"/>
      <c r="H55"/>
      <c r="I55"/>
    </row>
    <row r="56" spans="1:9" x14ac:dyDescent="0.25">
      <c r="D56"/>
      <c r="E56"/>
      <c r="F56"/>
      <c r="G56"/>
      <c r="H56"/>
      <c r="I56"/>
    </row>
    <row r="57" spans="1:9" x14ac:dyDescent="0.25">
      <c r="D57"/>
      <c r="E57"/>
      <c r="F57"/>
      <c r="G57"/>
      <c r="H57"/>
      <c r="I57"/>
    </row>
    <row r="58" spans="1:9" x14ac:dyDescent="0.25">
      <c r="D58"/>
      <c r="E58"/>
      <c r="F58"/>
      <c r="G58"/>
      <c r="H58"/>
      <c r="I58"/>
    </row>
    <row r="59" spans="1:9" x14ac:dyDescent="0.25">
      <c r="D59"/>
      <c r="E59"/>
      <c r="F59"/>
      <c r="G59"/>
      <c r="H59"/>
      <c r="I59"/>
    </row>
    <row r="60" spans="1:9" x14ac:dyDescent="0.25">
      <c r="D60"/>
      <c r="E60"/>
      <c r="F60"/>
      <c r="G60"/>
      <c r="H60"/>
      <c r="I60"/>
    </row>
    <row r="61" spans="1:9" x14ac:dyDescent="0.25">
      <c r="D61"/>
      <c r="E61"/>
      <c r="F61"/>
      <c r="G61"/>
      <c r="H61"/>
      <c r="I61"/>
    </row>
    <row r="62" spans="1:9" x14ac:dyDescent="0.25">
      <c r="D62"/>
      <c r="E62"/>
      <c r="F62"/>
      <c r="G62"/>
      <c r="H62"/>
      <c r="I62"/>
    </row>
    <row r="63" spans="1:9" x14ac:dyDescent="0.25">
      <c r="D63"/>
      <c r="E63"/>
      <c r="F63"/>
      <c r="G63"/>
      <c r="H63"/>
      <c r="I63"/>
    </row>
  </sheetData>
  <mergeCells count="4">
    <mergeCell ref="A6:C6"/>
    <mergeCell ref="B9:C9"/>
    <mergeCell ref="A47:B47"/>
    <mergeCell ref="A48:B48"/>
  </mergeCells>
  <printOptions horizontalCentered="1"/>
  <pageMargins left="0.25" right="0.25" top="0.75" bottom="0.75" header="0.3" footer="0.3"/>
  <pageSetup paperSize="9" orientation="portrait" r:id="rId1"/>
  <headerFooter alignWithMargins="0">
    <oddFooter>&amp;L&amp;"Times New Roman,Regular"LMAnot_2_1_pielik_07082019_cenr; 2.1.pielikums Ministru kabineta noteikumu projekta "Ilgstošas sociālās aprūpes un sociālās rehabilitācijas iestāžu sniegto maksas pakalpojumu cenrādis" anotācijai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D4D92-817B-418D-A248-3869AFE9317F}">
  <sheetPr>
    <pageSetUpPr fitToPage="1"/>
  </sheetPr>
  <dimension ref="A1:J53"/>
  <sheetViews>
    <sheetView view="pageLayout" topLeftCell="A2" zoomScale="70" zoomScaleNormal="70" zoomScalePageLayoutView="70" workbookViewId="0">
      <selection activeCell="A47" sqref="A47:B47"/>
    </sheetView>
  </sheetViews>
  <sheetFormatPr defaultRowHeight="15" x14ac:dyDescent="0.25"/>
  <cols>
    <col min="1" max="1" width="18.140625" style="37" customWidth="1"/>
    <col min="2" max="2" width="57" style="37" customWidth="1"/>
    <col min="3" max="3" width="21.5703125" style="37" customWidth="1"/>
    <col min="4" max="4" width="14.5703125" style="46" customWidth="1"/>
    <col min="5" max="5" width="12.28515625" style="46" customWidth="1"/>
    <col min="6" max="6" width="12.7109375" style="46" customWidth="1"/>
    <col min="7" max="7" width="11.42578125" style="46" customWidth="1"/>
    <col min="8" max="8" width="9.140625" style="46" customWidth="1"/>
    <col min="9" max="12" width="9.140625" style="37" customWidth="1"/>
    <col min="13" max="13" width="9.85546875" style="37" customWidth="1"/>
    <col min="14" max="256" width="9.140625" style="37"/>
    <col min="257" max="257" width="18.140625" style="37" customWidth="1"/>
    <col min="258" max="258" width="42.28515625" style="37" customWidth="1"/>
    <col min="259" max="259" width="25.42578125" style="37" customWidth="1"/>
    <col min="260" max="260" width="14.5703125" style="37" customWidth="1"/>
    <col min="261" max="261" width="12.28515625" style="37" customWidth="1"/>
    <col min="262" max="262" width="12.7109375" style="37" customWidth="1"/>
    <col min="263" max="263" width="11.42578125" style="37" customWidth="1"/>
    <col min="264" max="268" width="9.140625" style="37"/>
    <col min="269" max="269" width="9.85546875" style="37" customWidth="1"/>
    <col min="270" max="512" width="9.140625" style="37"/>
    <col min="513" max="513" width="18.140625" style="37" customWidth="1"/>
    <col min="514" max="514" width="42.28515625" style="37" customWidth="1"/>
    <col min="515" max="515" width="25.42578125" style="37" customWidth="1"/>
    <col min="516" max="516" width="14.5703125" style="37" customWidth="1"/>
    <col min="517" max="517" width="12.28515625" style="37" customWidth="1"/>
    <col min="518" max="518" width="12.7109375" style="37" customWidth="1"/>
    <col min="519" max="519" width="11.42578125" style="37" customWidth="1"/>
    <col min="520" max="524" width="9.140625" style="37"/>
    <col min="525" max="525" width="9.85546875" style="37" customWidth="1"/>
    <col min="526" max="768" width="9.140625" style="37"/>
    <col min="769" max="769" width="18.140625" style="37" customWidth="1"/>
    <col min="770" max="770" width="42.28515625" style="37" customWidth="1"/>
    <col min="771" max="771" width="25.42578125" style="37" customWidth="1"/>
    <col min="772" max="772" width="14.5703125" style="37" customWidth="1"/>
    <col min="773" max="773" width="12.28515625" style="37" customWidth="1"/>
    <col min="774" max="774" width="12.7109375" style="37" customWidth="1"/>
    <col min="775" max="775" width="11.42578125" style="37" customWidth="1"/>
    <col min="776" max="780" width="9.140625" style="37"/>
    <col min="781" max="781" width="9.85546875" style="37" customWidth="1"/>
    <col min="782" max="1024" width="9.140625" style="37"/>
    <col min="1025" max="1025" width="18.140625" style="37" customWidth="1"/>
    <col min="1026" max="1026" width="42.28515625" style="37" customWidth="1"/>
    <col min="1027" max="1027" width="25.42578125" style="37" customWidth="1"/>
    <col min="1028" max="1028" width="14.5703125" style="37" customWidth="1"/>
    <col min="1029" max="1029" width="12.28515625" style="37" customWidth="1"/>
    <col min="1030" max="1030" width="12.7109375" style="37" customWidth="1"/>
    <col min="1031" max="1031" width="11.42578125" style="37" customWidth="1"/>
    <col min="1032" max="1036" width="9.140625" style="37"/>
    <col min="1037" max="1037" width="9.85546875" style="37" customWidth="1"/>
    <col min="1038" max="1280" width="9.140625" style="37"/>
    <col min="1281" max="1281" width="18.140625" style="37" customWidth="1"/>
    <col min="1282" max="1282" width="42.28515625" style="37" customWidth="1"/>
    <col min="1283" max="1283" width="25.42578125" style="37" customWidth="1"/>
    <col min="1284" max="1284" width="14.5703125" style="37" customWidth="1"/>
    <col min="1285" max="1285" width="12.28515625" style="37" customWidth="1"/>
    <col min="1286" max="1286" width="12.7109375" style="37" customWidth="1"/>
    <col min="1287" max="1287" width="11.42578125" style="37" customWidth="1"/>
    <col min="1288" max="1292" width="9.140625" style="37"/>
    <col min="1293" max="1293" width="9.85546875" style="37" customWidth="1"/>
    <col min="1294" max="1536" width="9.140625" style="37"/>
    <col min="1537" max="1537" width="18.140625" style="37" customWidth="1"/>
    <col min="1538" max="1538" width="42.28515625" style="37" customWidth="1"/>
    <col min="1539" max="1539" width="25.42578125" style="37" customWidth="1"/>
    <col min="1540" max="1540" width="14.5703125" style="37" customWidth="1"/>
    <col min="1541" max="1541" width="12.28515625" style="37" customWidth="1"/>
    <col min="1542" max="1542" width="12.7109375" style="37" customWidth="1"/>
    <col min="1543" max="1543" width="11.42578125" style="37" customWidth="1"/>
    <col min="1544" max="1548" width="9.140625" style="37"/>
    <col min="1549" max="1549" width="9.85546875" style="37" customWidth="1"/>
    <col min="1550" max="1792" width="9.140625" style="37"/>
    <col min="1793" max="1793" width="18.140625" style="37" customWidth="1"/>
    <col min="1794" max="1794" width="42.28515625" style="37" customWidth="1"/>
    <col min="1795" max="1795" width="25.42578125" style="37" customWidth="1"/>
    <col min="1796" max="1796" width="14.5703125" style="37" customWidth="1"/>
    <col min="1797" max="1797" width="12.28515625" style="37" customWidth="1"/>
    <col min="1798" max="1798" width="12.7109375" style="37" customWidth="1"/>
    <col min="1799" max="1799" width="11.42578125" style="37" customWidth="1"/>
    <col min="1800" max="1804" width="9.140625" style="37"/>
    <col min="1805" max="1805" width="9.85546875" style="37" customWidth="1"/>
    <col min="1806" max="2048" width="9.140625" style="37"/>
    <col min="2049" max="2049" width="18.140625" style="37" customWidth="1"/>
    <col min="2050" max="2050" width="42.28515625" style="37" customWidth="1"/>
    <col min="2051" max="2051" width="25.42578125" style="37" customWidth="1"/>
    <col min="2052" max="2052" width="14.5703125" style="37" customWidth="1"/>
    <col min="2053" max="2053" width="12.28515625" style="37" customWidth="1"/>
    <col min="2054" max="2054" width="12.7109375" style="37" customWidth="1"/>
    <col min="2055" max="2055" width="11.42578125" style="37" customWidth="1"/>
    <col min="2056" max="2060" width="9.140625" style="37"/>
    <col min="2061" max="2061" width="9.85546875" style="37" customWidth="1"/>
    <col min="2062" max="2304" width="9.140625" style="37"/>
    <col min="2305" max="2305" width="18.140625" style="37" customWidth="1"/>
    <col min="2306" max="2306" width="42.28515625" style="37" customWidth="1"/>
    <col min="2307" max="2307" width="25.42578125" style="37" customWidth="1"/>
    <col min="2308" max="2308" width="14.5703125" style="37" customWidth="1"/>
    <col min="2309" max="2309" width="12.28515625" style="37" customWidth="1"/>
    <col min="2310" max="2310" width="12.7109375" style="37" customWidth="1"/>
    <col min="2311" max="2311" width="11.42578125" style="37" customWidth="1"/>
    <col min="2312" max="2316" width="9.140625" style="37"/>
    <col min="2317" max="2317" width="9.85546875" style="37" customWidth="1"/>
    <col min="2318" max="2560" width="9.140625" style="37"/>
    <col min="2561" max="2561" width="18.140625" style="37" customWidth="1"/>
    <col min="2562" max="2562" width="42.28515625" style="37" customWidth="1"/>
    <col min="2563" max="2563" width="25.42578125" style="37" customWidth="1"/>
    <col min="2564" max="2564" width="14.5703125" style="37" customWidth="1"/>
    <col min="2565" max="2565" width="12.28515625" style="37" customWidth="1"/>
    <col min="2566" max="2566" width="12.7109375" style="37" customWidth="1"/>
    <col min="2567" max="2567" width="11.42578125" style="37" customWidth="1"/>
    <col min="2568" max="2572" width="9.140625" style="37"/>
    <col min="2573" max="2573" width="9.85546875" style="37" customWidth="1"/>
    <col min="2574" max="2816" width="9.140625" style="37"/>
    <col min="2817" max="2817" width="18.140625" style="37" customWidth="1"/>
    <col min="2818" max="2818" width="42.28515625" style="37" customWidth="1"/>
    <col min="2819" max="2819" width="25.42578125" style="37" customWidth="1"/>
    <col min="2820" max="2820" width="14.5703125" style="37" customWidth="1"/>
    <col min="2821" max="2821" width="12.28515625" style="37" customWidth="1"/>
    <col min="2822" max="2822" width="12.7109375" style="37" customWidth="1"/>
    <col min="2823" max="2823" width="11.42578125" style="37" customWidth="1"/>
    <col min="2824" max="2828" width="9.140625" style="37"/>
    <col min="2829" max="2829" width="9.85546875" style="37" customWidth="1"/>
    <col min="2830" max="3072" width="9.140625" style="37"/>
    <col min="3073" max="3073" width="18.140625" style="37" customWidth="1"/>
    <col min="3074" max="3074" width="42.28515625" style="37" customWidth="1"/>
    <col min="3075" max="3075" width="25.42578125" style="37" customWidth="1"/>
    <col min="3076" max="3076" width="14.5703125" style="37" customWidth="1"/>
    <col min="3077" max="3077" width="12.28515625" style="37" customWidth="1"/>
    <col min="3078" max="3078" width="12.7109375" style="37" customWidth="1"/>
    <col min="3079" max="3079" width="11.42578125" style="37" customWidth="1"/>
    <col min="3080" max="3084" width="9.140625" style="37"/>
    <col min="3085" max="3085" width="9.85546875" style="37" customWidth="1"/>
    <col min="3086" max="3328" width="9.140625" style="37"/>
    <col min="3329" max="3329" width="18.140625" style="37" customWidth="1"/>
    <col min="3330" max="3330" width="42.28515625" style="37" customWidth="1"/>
    <col min="3331" max="3331" width="25.42578125" style="37" customWidth="1"/>
    <col min="3332" max="3332" width="14.5703125" style="37" customWidth="1"/>
    <col min="3333" max="3333" width="12.28515625" style="37" customWidth="1"/>
    <col min="3334" max="3334" width="12.7109375" style="37" customWidth="1"/>
    <col min="3335" max="3335" width="11.42578125" style="37" customWidth="1"/>
    <col min="3336" max="3340" width="9.140625" style="37"/>
    <col min="3341" max="3341" width="9.85546875" style="37" customWidth="1"/>
    <col min="3342" max="3584" width="9.140625" style="37"/>
    <col min="3585" max="3585" width="18.140625" style="37" customWidth="1"/>
    <col min="3586" max="3586" width="42.28515625" style="37" customWidth="1"/>
    <col min="3587" max="3587" width="25.42578125" style="37" customWidth="1"/>
    <col min="3588" max="3588" width="14.5703125" style="37" customWidth="1"/>
    <col min="3589" max="3589" width="12.28515625" style="37" customWidth="1"/>
    <col min="3590" max="3590" width="12.7109375" style="37" customWidth="1"/>
    <col min="3591" max="3591" width="11.42578125" style="37" customWidth="1"/>
    <col min="3592" max="3596" width="9.140625" style="37"/>
    <col min="3597" max="3597" width="9.85546875" style="37" customWidth="1"/>
    <col min="3598" max="3840" width="9.140625" style="37"/>
    <col min="3841" max="3841" width="18.140625" style="37" customWidth="1"/>
    <col min="3842" max="3842" width="42.28515625" style="37" customWidth="1"/>
    <col min="3843" max="3843" width="25.42578125" style="37" customWidth="1"/>
    <col min="3844" max="3844" width="14.5703125" style="37" customWidth="1"/>
    <col min="3845" max="3845" width="12.28515625" style="37" customWidth="1"/>
    <col min="3846" max="3846" width="12.7109375" style="37" customWidth="1"/>
    <col min="3847" max="3847" width="11.42578125" style="37" customWidth="1"/>
    <col min="3848" max="3852" width="9.140625" style="37"/>
    <col min="3853" max="3853" width="9.85546875" style="37" customWidth="1"/>
    <col min="3854" max="4096" width="9.140625" style="37"/>
    <col min="4097" max="4097" width="18.140625" style="37" customWidth="1"/>
    <col min="4098" max="4098" width="42.28515625" style="37" customWidth="1"/>
    <col min="4099" max="4099" width="25.42578125" style="37" customWidth="1"/>
    <col min="4100" max="4100" width="14.5703125" style="37" customWidth="1"/>
    <col min="4101" max="4101" width="12.28515625" style="37" customWidth="1"/>
    <col min="4102" max="4102" width="12.7109375" style="37" customWidth="1"/>
    <col min="4103" max="4103" width="11.42578125" style="37" customWidth="1"/>
    <col min="4104" max="4108" width="9.140625" style="37"/>
    <col min="4109" max="4109" width="9.85546875" style="37" customWidth="1"/>
    <col min="4110" max="4352" width="9.140625" style="37"/>
    <col min="4353" max="4353" width="18.140625" style="37" customWidth="1"/>
    <col min="4354" max="4354" width="42.28515625" style="37" customWidth="1"/>
    <col min="4355" max="4355" width="25.42578125" style="37" customWidth="1"/>
    <col min="4356" max="4356" width="14.5703125" style="37" customWidth="1"/>
    <col min="4357" max="4357" width="12.28515625" style="37" customWidth="1"/>
    <col min="4358" max="4358" width="12.7109375" style="37" customWidth="1"/>
    <col min="4359" max="4359" width="11.42578125" style="37" customWidth="1"/>
    <col min="4360" max="4364" width="9.140625" style="37"/>
    <col min="4365" max="4365" width="9.85546875" style="37" customWidth="1"/>
    <col min="4366" max="4608" width="9.140625" style="37"/>
    <col min="4609" max="4609" width="18.140625" style="37" customWidth="1"/>
    <col min="4610" max="4610" width="42.28515625" style="37" customWidth="1"/>
    <col min="4611" max="4611" width="25.42578125" style="37" customWidth="1"/>
    <col min="4612" max="4612" width="14.5703125" style="37" customWidth="1"/>
    <col min="4613" max="4613" width="12.28515625" style="37" customWidth="1"/>
    <col min="4614" max="4614" width="12.7109375" style="37" customWidth="1"/>
    <col min="4615" max="4615" width="11.42578125" style="37" customWidth="1"/>
    <col min="4616" max="4620" width="9.140625" style="37"/>
    <col min="4621" max="4621" width="9.85546875" style="37" customWidth="1"/>
    <col min="4622" max="4864" width="9.140625" style="37"/>
    <col min="4865" max="4865" width="18.140625" style="37" customWidth="1"/>
    <col min="4866" max="4866" width="42.28515625" style="37" customWidth="1"/>
    <col min="4867" max="4867" width="25.42578125" style="37" customWidth="1"/>
    <col min="4868" max="4868" width="14.5703125" style="37" customWidth="1"/>
    <col min="4869" max="4869" width="12.28515625" style="37" customWidth="1"/>
    <col min="4870" max="4870" width="12.7109375" style="37" customWidth="1"/>
    <col min="4871" max="4871" width="11.42578125" style="37" customWidth="1"/>
    <col min="4872" max="4876" width="9.140625" style="37"/>
    <col min="4877" max="4877" width="9.85546875" style="37" customWidth="1"/>
    <col min="4878" max="5120" width="9.140625" style="37"/>
    <col min="5121" max="5121" width="18.140625" style="37" customWidth="1"/>
    <col min="5122" max="5122" width="42.28515625" style="37" customWidth="1"/>
    <col min="5123" max="5123" width="25.42578125" style="37" customWidth="1"/>
    <col min="5124" max="5124" width="14.5703125" style="37" customWidth="1"/>
    <col min="5125" max="5125" width="12.28515625" style="37" customWidth="1"/>
    <col min="5126" max="5126" width="12.7109375" style="37" customWidth="1"/>
    <col min="5127" max="5127" width="11.42578125" style="37" customWidth="1"/>
    <col min="5128" max="5132" width="9.140625" style="37"/>
    <col min="5133" max="5133" width="9.85546875" style="37" customWidth="1"/>
    <col min="5134" max="5376" width="9.140625" style="37"/>
    <col min="5377" max="5377" width="18.140625" style="37" customWidth="1"/>
    <col min="5378" max="5378" width="42.28515625" style="37" customWidth="1"/>
    <col min="5379" max="5379" width="25.42578125" style="37" customWidth="1"/>
    <col min="5380" max="5380" width="14.5703125" style="37" customWidth="1"/>
    <col min="5381" max="5381" width="12.28515625" style="37" customWidth="1"/>
    <col min="5382" max="5382" width="12.7109375" style="37" customWidth="1"/>
    <col min="5383" max="5383" width="11.42578125" style="37" customWidth="1"/>
    <col min="5384" max="5388" width="9.140625" style="37"/>
    <col min="5389" max="5389" width="9.85546875" style="37" customWidth="1"/>
    <col min="5390" max="5632" width="9.140625" style="37"/>
    <col min="5633" max="5633" width="18.140625" style="37" customWidth="1"/>
    <col min="5634" max="5634" width="42.28515625" style="37" customWidth="1"/>
    <col min="5635" max="5635" width="25.42578125" style="37" customWidth="1"/>
    <col min="5636" max="5636" width="14.5703125" style="37" customWidth="1"/>
    <col min="5637" max="5637" width="12.28515625" style="37" customWidth="1"/>
    <col min="5638" max="5638" width="12.7109375" style="37" customWidth="1"/>
    <col min="5639" max="5639" width="11.42578125" style="37" customWidth="1"/>
    <col min="5640" max="5644" width="9.140625" style="37"/>
    <col min="5645" max="5645" width="9.85546875" style="37" customWidth="1"/>
    <col min="5646" max="5888" width="9.140625" style="37"/>
    <col min="5889" max="5889" width="18.140625" style="37" customWidth="1"/>
    <col min="5890" max="5890" width="42.28515625" style="37" customWidth="1"/>
    <col min="5891" max="5891" width="25.42578125" style="37" customWidth="1"/>
    <col min="5892" max="5892" width="14.5703125" style="37" customWidth="1"/>
    <col min="5893" max="5893" width="12.28515625" style="37" customWidth="1"/>
    <col min="5894" max="5894" width="12.7109375" style="37" customWidth="1"/>
    <col min="5895" max="5895" width="11.42578125" style="37" customWidth="1"/>
    <col min="5896" max="5900" width="9.140625" style="37"/>
    <col min="5901" max="5901" width="9.85546875" style="37" customWidth="1"/>
    <col min="5902" max="6144" width="9.140625" style="37"/>
    <col min="6145" max="6145" width="18.140625" style="37" customWidth="1"/>
    <col min="6146" max="6146" width="42.28515625" style="37" customWidth="1"/>
    <col min="6147" max="6147" width="25.42578125" style="37" customWidth="1"/>
    <col min="6148" max="6148" width="14.5703125" style="37" customWidth="1"/>
    <col min="6149" max="6149" width="12.28515625" style="37" customWidth="1"/>
    <col min="6150" max="6150" width="12.7109375" style="37" customWidth="1"/>
    <col min="6151" max="6151" width="11.42578125" style="37" customWidth="1"/>
    <col min="6152" max="6156" width="9.140625" style="37"/>
    <col min="6157" max="6157" width="9.85546875" style="37" customWidth="1"/>
    <col min="6158" max="6400" width="9.140625" style="37"/>
    <col min="6401" max="6401" width="18.140625" style="37" customWidth="1"/>
    <col min="6402" max="6402" width="42.28515625" style="37" customWidth="1"/>
    <col min="6403" max="6403" width="25.42578125" style="37" customWidth="1"/>
    <col min="6404" max="6404" width="14.5703125" style="37" customWidth="1"/>
    <col min="6405" max="6405" width="12.28515625" style="37" customWidth="1"/>
    <col min="6406" max="6406" width="12.7109375" style="37" customWidth="1"/>
    <col min="6407" max="6407" width="11.42578125" style="37" customWidth="1"/>
    <col min="6408" max="6412" width="9.140625" style="37"/>
    <col min="6413" max="6413" width="9.85546875" style="37" customWidth="1"/>
    <col min="6414" max="6656" width="9.140625" style="37"/>
    <col min="6657" max="6657" width="18.140625" style="37" customWidth="1"/>
    <col min="6658" max="6658" width="42.28515625" style="37" customWidth="1"/>
    <col min="6659" max="6659" width="25.42578125" style="37" customWidth="1"/>
    <col min="6660" max="6660" width="14.5703125" style="37" customWidth="1"/>
    <col min="6661" max="6661" width="12.28515625" style="37" customWidth="1"/>
    <col min="6662" max="6662" width="12.7109375" style="37" customWidth="1"/>
    <col min="6663" max="6663" width="11.42578125" style="37" customWidth="1"/>
    <col min="6664" max="6668" width="9.140625" style="37"/>
    <col min="6669" max="6669" width="9.85546875" style="37" customWidth="1"/>
    <col min="6670" max="6912" width="9.140625" style="37"/>
    <col min="6913" max="6913" width="18.140625" style="37" customWidth="1"/>
    <col min="6914" max="6914" width="42.28515625" style="37" customWidth="1"/>
    <col min="6915" max="6915" width="25.42578125" style="37" customWidth="1"/>
    <col min="6916" max="6916" width="14.5703125" style="37" customWidth="1"/>
    <col min="6917" max="6917" width="12.28515625" style="37" customWidth="1"/>
    <col min="6918" max="6918" width="12.7109375" style="37" customWidth="1"/>
    <col min="6919" max="6919" width="11.42578125" style="37" customWidth="1"/>
    <col min="6920" max="6924" width="9.140625" style="37"/>
    <col min="6925" max="6925" width="9.85546875" style="37" customWidth="1"/>
    <col min="6926" max="7168" width="9.140625" style="37"/>
    <col min="7169" max="7169" width="18.140625" style="37" customWidth="1"/>
    <col min="7170" max="7170" width="42.28515625" style="37" customWidth="1"/>
    <col min="7171" max="7171" width="25.42578125" style="37" customWidth="1"/>
    <col min="7172" max="7172" width="14.5703125" style="37" customWidth="1"/>
    <col min="7173" max="7173" width="12.28515625" style="37" customWidth="1"/>
    <col min="7174" max="7174" width="12.7109375" style="37" customWidth="1"/>
    <col min="7175" max="7175" width="11.42578125" style="37" customWidth="1"/>
    <col min="7176" max="7180" width="9.140625" style="37"/>
    <col min="7181" max="7181" width="9.85546875" style="37" customWidth="1"/>
    <col min="7182" max="7424" width="9.140625" style="37"/>
    <col min="7425" max="7425" width="18.140625" style="37" customWidth="1"/>
    <col min="7426" max="7426" width="42.28515625" style="37" customWidth="1"/>
    <col min="7427" max="7427" width="25.42578125" style="37" customWidth="1"/>
    <col min="7428" max="7428" width="14.5703125" style="37" customWidth="1"/>
    <col min="7429" max="7429" width="12.28515625" style="37" customWidth="1"/>
    <col min="7430" max="7430" width="12.7109375" style="37" customWidth="1"/>
    <col min="7431" max="7431" width="11.42578125" style="37" customWidth="1"/>
    <col min="7432" max="7436" width="9.140625" style="37"/>
    <col min="7437" max="7437" width="9.85546875" style="37" customWidth="1"/>
    <col min="7438" max="7680" width="9.140625" style="37"/>
    <col min="7681" max="7681" width="18.140625" style="37" customWidth="1"/>
    <col min="7682" max="7682" width="42.28515625" style="37" customWidth="1"/>
    <col min="7683" max="7683" width="25.42578125" style="37" customWidth="1"/>
    <col min="7684" max="7684" width="14.5703125" style="37" customWidth="1"/>
    <col min="7685" max="7685" width="12.28515625" style="37" customWidth="1"/>
    <col min="7686" max="7686" width="12.7109375" style="37" customWidth="1"/>
    <col min="7687" max="7687" width="11.42578125" style="37" customWidth="1"/>
    <col min="7688" max="7692" width="9.140625" style="37"/>
    <col min="7693" max="7693" width="9.85546875" style="37" customWidth="1"/>
    <col min="7694" max="7936" width="9.140625" style="37"/>
    <col min="7937" max="7937" width="18.140625" style="37" customWidth="1"/>
    <col min="7938" max="7938" width="42.28515625" style="37" customWidth="1"/>
    <col min="7939" max="7939" width="25.42578125" style="37" customWidth="1"/>
    <col min="7940" max="7940" width="14.5703125" style="37" customWidth="1"/>
    <col min="7941" max="7941" width="12.28515625" style="37" customWidth="1"/>
    <col min="7942" max="7942" width="12.7109375" style="37" customWidth="1"/>
    <col min="7943" max="7943" width="11.42578125" style="37" customWidth="1"/>
    <col min="7944" max="7948" width="9.140625" style="37"/>
    <col min="7949" max="7949" width="9.85546875" style="37" customWidth="1"/>
    <col min="7950" max="8192" width="9.140625" style="37"/>
    <col min="8193" max="8193" width="18.140625" style="37" customWidth="1"/>
    <col min="8194" max="8194" width="42.28515625" style="37" customWidth="1"/>
    <col min="8195" max="8195" width="25.42578125" style="37" customWidth="1"/>
    <col min="8196" max="8196" width="14.5703125" style="37" customWidth="1"/>
    <col min="8197" max="8197" width="12.28515625" style="37" customWidth="1"/>
    <col min="8198" max="8198" width="12.7109375" style="37" customWidth="1"/>
    <col min="8199" max="8199" width="11.42578125" style="37" customWidth="1"/>
    <col min="8200" max="8204" width="9.140625" style="37"/>
    <col min="8205" max="8205" width="9.85546875" style="37" customWidth="1"/>
    <col min="8206" max="8448" width="9.140625" style="37"/>
    <col min="8449" max="8449" width="18.140625" style="37" customWidth="1"/>
    <col min="8450" max="8450" width="42.28515625" style="37" customWidth="1"/>
    <col min="8451" max="8451" width="25.42578125" style="37" customWidth="1"/>
    <col min="8452" max="8452" width="14.5703125" style="37" customWidth="1"/>
    <col min="8453" max="8453" width="12.28515625" style="37" customWidth="1"/>
    <col min="8454" max="8454" width="12.7109375" style="37" customWidth="1"/>
    <col min="8455" max="8455" width="11.42578125" style="37" customWidth="1"/>
    <col min="8456" max="8460" width="9.140625" style="37"/>
    <col min="8461" max="8461" width="9.85546875" style="37" customWidth="1"/>
    <col min="8462" max="8704" width="9.140625" style="37"/>
    <col min="8705" max="8705" width="18.140625" style="37" customWidth="1"/>
    <col min="8706" max="8706" width="42.28515625" style="37" customWidth="1"/>
    <col min="8707" max="8707" width="25.42578125" style="37" customWidth="1"/>
    <col min="8708" max="8708" width="14.5703125" style="37" customWidth="1"/>
    <col min="8709" max="8709" width="12.28515625" style="37" customWidth="1"/>
    <col min="8710" max="8710" width="12.7109375" style="37" customWidth="1"/>
    <col min="8711" max="8711" width="11.42578125" style="37" customWidth="1"/>
    <col min="8712" max="8716" width="9.140625" style="37"/>
    <col min="8717" max="8717" width="9.85546875" style="37" customWidth="1"/>
    <col min="8718" max="8960" width="9.140625" style="37"/>
    <col min="8961" max="8961" width="18.140625" style="37" customWidth="1"/>
    <col min="8962" max="8962" width="42.28515625" style="37" customWidth="1"/>
    <col min="8963" max="8963" width="25.42578125" style="37" customWidth="1"/>
    <col min="8964" max="8964" width="14.5703125" style="37" customWidth="1"/>
    <col min="8965" max="8965" width="12.28515625" style="37" customWidth="1"/>
    <col min="8966" max="8966" width="12.7109375" style="37" customWidth="1"/>
    <col min="8967" max="8967" width="11.42578125" style="37" customWidth="1"/>
    <col min="8968" max="8972" width="9.140625" style="37"/>
    <col min="8973" max="8973" width="9.85546875" style="37" customWidth="1"/>
    <col min="8974" max="9216" width="9.140625" style="37"/>
    <col min="9217" max="9217" width="18.140625" style="37" customWidth="1"/>
    <col min="9218" max="9218" width="42.28515625" style="37" customWidth="1"/>
    <col min="9219" max="9219" width="25.42578125" style="37" customWidth="1"/>
    <col min="9220" max="9220" width="14.5703125" style="37" customWidth="1"/>
    <col min="9221" max="9221" width="12.28515625" style="37" customWidth="1"/>
    <col min="9222" max="9222" width="12.7109375" style="37" customWidth="1"/>
    <col min="9223" max="9223" width="11.42578125" style="37" customWidth="1"/>
    <col min="9224" max="9228" width="9.140625" style="37"/>
    <col min="9229" max="9229" width="9.85546875" style="37" customWidth="1"/>
    <col min="9230" max="9472" width="9.140625" style="37"/>
    <col min="9473" max="9473" width="18.140625" style="37" customWidth="1"/>
    <col min="9474" max="9474" width="42.28515625" style="37" customWidth="1"/>
    <col min="9475" max="9475" width="25.42578125" style="37" customWidth="1"/>
    <col min="9476" max="9476" width="14.5703125" style="37" customWidth="1"/>
    <col min="9477" max="9477" width="12.28515625" style="37" customWidth="1"/>
    <col min="9478" max="9478" width="12.7109375" style="37" customWidth="1"/>
    <col min="9479" max="9479" width="11.42578125" style="37" customWidth="1"/>
    <col min="9480" max="9484" width="9.140625" style="37"/>
    <col min="9485" max="9485" width="9.85546875" style="37" customWidth="1"/>
    <col min="9486" max="9728" width="9.140625" style="37"/>
    <col min="9729" max="9729" width="18.140625" style="37" customWidth="1"/>
    <col min="9730" max="9730" width="42.28515625" style="37" customWidth="1"/>
    <col min="9731" max="9731" width="25.42578125" style="37" customWidth="1"/>
    <col min="9732" max="9732" width="14.5703125" style="37" customWidth="1"/>
    <col min="9733" max="9733" width="12.28515625" style="37" customWidth="1"/>
    <col min="9734" max="9734" width="12.7109375" style="37" customWidth="1"/>
    <col min="9735" max="9735" width="11.42578125" style="37" customWidth="1"/>
    <col min="9736" max="9740" width="9.140625" style="37"/>
    <col min="9741" max="9741" width="9.85546875" style="37" customWidth="1"/>
    <col min="9742" max="9984" width="9.140625" style="37"/>
    <col min="9985" max="9985" width="18.140625" style="37" customWidth="1"/>
    <col min="9986" max="9986" width="42.28515625" style="37" customWidth="1"/>
    <col min="9987" max="9987" width="25.42578125" style="37" customWidth="1"/>
    <col min="9988" max="9988" width="14.5703125" style="37" customWidth="1"/>
    <col min="9989" max="9989" width="12.28515625" style="37" customWidth="1"/>
    <col min="9990" max="9990" width="12.7109375" style="37" customWidth="1"/>
    <col min="9991" max="9991" width="11.42578125" style="37" customWidth="1"/>
    <col min="9992" max="9996" width="9.140625" style="37"/>
    <col min="9997" max="9997" width="9.85546875" style="37" customWidth="1"/>
    <col min="9998" max="10240" width="9.140625" style="37"/>
    <col min="10241" max="10241" width="18.140625" style="37" customWidth="1"/>
    <col min="10242" max="10242" width="42.28515625" style="37" customWidth="1"/>
    <col min="10243" max="10243" width="25.42578125" style="37" customWidth="1"/>
    <col min="10244" max="10244" width="14.5703125" style="37" customWidth="1"/>
    <col min="10245" max="10245" width="12.28515625" style="37" customWidth="1"/>
    <col min="10246" max="10246" width="12.7109375" style="37" customWidth="1"/>
    <col min="10247" max="10247" width="11.42578125" style="37" customWidth="1"/>
    <col min="10248" max="10252" width="9.140625" style="37"/>
    <col min="10253" max="10253" width="9.85546875" style="37" customWidth="1"/>
    <col min="10254" max="10496" width="9.140625" style="37"/>
    <col min="10497" max="10497" width="18.140625" style="37" customWidth="1"/>
    <col min="10498" max="10498" width="42.28515625" style="37" customWidth="1"/>
    <col min="10499" max="10499" width="25.42578125" style="37" customWidth="1"/>
    <col min="10500" max="10500" width="14.5703125" style="37" customWidth="1"/>
    <col min="10501" max="10501" width="12.28515625" style="37" customWidth="1"/>
    <col min="10502" max="10502" width="12.7109375" style="37" customWidth="1"/>
    <col min="10503" max="10503" width="11.42578125" style="37" customWidth="1"/>
    <col min="10504" max="10508" width="9.140625" style="37"/>
    <col min="10509" max="10509" width="9.85546875" style="37" customWidth="1"/>
    <col min="10510" max="10752" width="9.140625" style="37"/>
    <col min="10753" max="10753" width="18.140625" style="37" customWidth="1"/>
    <col min="10754" max="10754" width="42.28515625" style="37" customWidth="1"/>
    <col min="10755" max="10755" width="25.42578125" style="37" customWidth="1"/>
    <col min="10756" max="10756" width="14.5703125" style="37" customWidth="1"/>
    <col min="10757" max="10757" width="12.28515625" style="37" customWidth="1"/>
    <col min="10758" max="10758" width="12.7109375" style="37" customWidth="1"/>
    <col min="10759" max="10759" width="11.42578125" style="37" customWidth="1"/>
    <col min="10760" max="10764" width="9.140625" style="37"/>
    <col min="10765" max="10765" width="9.85546875" style="37" customWidth="1"/>
    <col min="10766" max="11008" width="9.140625" style="37"/>
    <col min="11009" max="11009" width="18.140625" style="37" customWidth="1"/>
    <col min="11010" max="11010" width="42.28515625" style="37" customWidth="1"/>
    <col min="11011" max="11011" width="25.42578125" style="37" customWidth="1"/>
    <col min="11012" max="11012" width="14.5703125" style="37" customWidth="1"/>
    <col min="11013" max="11013" width="12.28515625" style="37" customWidth="1"/>
    <col min="11014" max="11014" width="12.7109375" style="37" customWidth="1"/>
    <col min="11015" max="11015" width="11.42578125" style="37" customWidth="1"/>
    <col min="11016" max="11020" width="9.140625" style="37"/>
    <col min="11021" max="11021" width="9.85546875" style="37" customWidth="1"/>
    <col min="11022" max="11264" width="9.140625" style="37"/>
    <col min="11265" max="11265" width="18.140625" style="37" customWidth="1"/>
    <col min="11266" max="11266" width="42.28515625" style="37" customWidth="1"/>
    <col min="11267" max="11267" width="25.42578125" style="37" customWidth="1"/>
    <col min="11268" max="11268" width="14.5703125" style="37" customWidth="1"/>
    <col min="11269" max="11269" width="12.28515625" style="37" customWidth="1"/>
    <col min="11270" max="11270" width="12.7109375" style="37" customWidth="1"/>
    <col min="11271" max="11271" width="11.42578125" style="37" customWidth="1"/>
    <col min="11272" max="11276" width="9.140625" style="37"/>
    <col min="11277" max="11277" width="9.85546875" style="37" customWidth="1"/>
    <col min="11278" max="11520" width="9.140625" style="37"/>
    <col min="11521" max="11521" width="18.140625" style="37" customWidth="1"/>
    <col min="11522" max="11522" width="42.28515625" style="37" customWidth="1"/>
    <col min="11523" max="11523" width="25.42578125" style="37" customWidth="1"/>
    <col min="11524" max="11524" width="14.5703125" style="37" customWidth="1"/>
    <col min="11525" max="11525" width="12.28515625" style="37" customWidth="1"/>
    <col min="11526" max="11526" width="12.7109375" style="37" customWidth="1"/>
    <col min="11527" max="11527" width="11.42578125" style="37" customWidth="1"/>
    <col min="11528" max="11532" width="9.140625" style="37"/>
    <col min="11533" max="11533" width="9.85546875" style="37" customWidth="1"/>
    <col min="11534" max="11776" width="9.140625" style="37"/>
    <col min="11777" max="11777" width="18.140625" style="37" customWidth="1"/>
    <col min="11778" max="11778" width="42.28515625" style="37" customWidth="1"/>
    <col min="11779" max="11779" width="25.42578125" style="37" customWidth="1"/>
    <col min="11780" max="11780" width="14.5703125" style="37" customWidth="1"/>
    <col min="11781" max="11781" width="12.28515625" style="37" customWidth="1"/>
    <col min="11782" max="11782" width="12.7109375" style="37" customWidth="1"/>
    <col min="11783" max="11783" width="11.42578125" style="37" customWidth="1"/>
    <col min="11784" max="11788" width="9.140625" style="37"/>
    <col min="11789" max="11789" width="9.85546875" style="37" customWidth="1"/>
    <col min="11790" max="12032" width="9.140625" style="37"/>
    <col min="12033" max="12033" width="18.140625" style="37" customWidth="1"/>
    <col min="12034" max="12034" width="42.28515625" style="37" customWidth="1"/>
    <col min="12035" max="12035" width="25.42578125" style="37" customWidth="1"/>
    <col min="12036" max="12036" width="14.5703125" style="37" customWidth="1"/>
    <col min="12037" max="12037" width="12.28515625" style="37" customWidth="1"/>
    <col min="12038" max="12038" width="12.7109375" style="37" customWidth="1"/>
    <col min="12039" max="12039" width="11.42578125" style="37" customWidth="1"/>
    <col min="12040" max="12044" width="9.140625" style="37"/>
    <col min="12045" max="12045" width="9.85546875" style="37" customWidth="1"/>
    <col min="12046" max="12288" width="9.140625" style="37"/>
    <col min="12289" max="12289" width="18.140625" style="37" customWidth="1"/>
    <col min="12290" max="12290" width="42.28515625" style="37" customWidth="1"/>
    <col min="12291" max="12291" width="25.42578125" style="37" customWidth="1"/>
    <col min="12292" max="12292" width="14.5703125" style="37" customWidth="1"/>
    <col min="12293" max="12293" width="12.28515625" style="37" customWidth="1"/>
    <col min="12294" max="12294" width="12.7109375" style="37" customWidth="1"/>
    <col min="12295" max="12295" width="11.42578125" style="37" customWidth="1"/>
    <col min="12296" max="12300" width="9.140625" style="37"/>
    <col min="12301" max="12301" width="9.85546875" style="37" customWidth="1"/>
    <col min="12302" max="12544" width="9.140625" style="37"/>
    <col min="12545" max="12545" width="18.140625" style="37" customWidth="1"/>
    <col min="12546" max="12546" width="42.28515625" style="37" customWidth="1"/>
    <col min="12547" max="12547" width="25.42578125" style="37" customWidth="1"/>
    <col min="12548" max="12548" width="14.5703125" style="37" customWidth="1"/>
    <col min="12549" max="12549" width="12.28515625" style="37" customWidth="1"/>
    <col min="12550" max="12550" width="12.7109375" style="37" customWidth="1"/>
    <col min="12551" max="12551" width="11.42578125" style="37" customWidth="1"/>
    <col min="12552" max="12556" width="9.140625" style="37"/>
    <col min="12557" max="12557" width="9.85546875" style="37" customWidth="1"/>
    <col min="12558" max="12800" width="9.140625" style="37"/>
    <col min="12801" max="12801" width="18.140625" style="37" customWidth="1"/>
    <col min="12802" max="12802" width="42.28515625" style="37" customWidth="1"/>
    <col min="12803" max="12803" width="25.42578125" style="37" customWidth="1"/>
    <col min="12804" max="12804" width="14.5703125" style="37" customWidth="1"/>
    <col min="12805" max="12805" width="12.28515625" style="37" customWidth="1"/>
    <col min="12806" max="12806" width="12.7109375" style="37" customWidth="1"/>
    <col min="12807" max="12807" width="11.42578125" style="37" customWidth="1"/>
    <col min="12808" max="12812" width="9.140625" style="37"/>
    <col min="12813" max="12813" width="9.85546875" style="37" customWidth="1"/>
    <col min="12814" max="13056" width="9.140625" style="37"/>
    <col min="13057" max="13057" width="18.140625" style="37" customWidth="1"/>
    <col min="13058" max="13058" width="42.28515625" style="37" customWidth="1"/>
    <col min="13059" max="13059" width="25.42578125" style="37" customWidth="1"/>
    <col min="13060" max="13060" width="14.5703125" style="37" customWidth="1"/>
    <col min="13061" max="13061" width="12.28515625" style="37" customWidth="1"/>
    <col min="13062" max="13062" width="12.7109375" style="37" customWidth="1"/>
    <col min="13063" max="13063" width="11.42578125" style="37" customWidth="1"/>
    <col min="13064" max="13068" width="9.140625" style="37"/>
    <col min="13069" max="13069" width="9.85546875" style="37" customWidth="1"/>
    <col min="13070" max="13312" width="9.140625" style="37"/>
    <col min="13313" max="13313" width="18.140625" style="37" customWidth="1"/>
    <col min="13314" max="13314" width="42.28515625" style="37" customWidth="1"/>
    <col min="13315" max="13315" width="25.42578125" style="37" customWidth="1"/>
    <col min="13316" max="13316" width="14.5703125" style="37" customWidth="1"/>
    <col min="13317" max="13317" width="12.28515625" style="37" customWidth="1"/>
    <col min="13318" max="13318" width="12.7109375" style="37" customWidth="1"/>
    <col min="13319" max="13319" width="11.42578125" style="37" customWidth="1"/>
    <col min="13320" max="13324" width="9.140625" style="37"/>
    <col min="13325" max="13325" width="9.85546875" style="37" customWidth="1"/>
    <col min="13326" max="13568" width="9.140625" style="37"/>
    <col min="13569" max="13569" width="18.140625" style="37" customWidth="1"/>
    <col min="13570" max="13570" width="42.28515625" style="37" customWidth="1"/>
    <col min="13571" max="13571" width="25.42578125" style="37" customWidth="1"/>
    <col min="13572" max="13572" width="14.5703125" style="37" customWidth="1"/>
    <col min="13573" max="13573" width="12.28515625" style="37" customWidth="1"/>
    <col min="13574" max="13574" width="12.7109375" style="37" customWidth="1"/>
    <col min="13575" max="13575" width="11.42578125" style="37" customWidth="1"/>
    <col min="13576" max="13580" width="9.140625" style="37"/>
    <col min="13581" max="13581" width="9.85546875" style="37" customWidth="1"/>
    <col min="13582" max="13824" width="9.140625" style="37"/>
    <col min="13825" max="13825" width="18.140625" style="37" customWidth="1"/>
    <col min="13826" max="13826" width="42.28515625" style="37" customWidth="1"/>
    <col min="13827" max="13827" width="25.42578125" style="37" customWidth="1"/>
    <col min="13828" max="13828" width="14.5703125" style="37" customWidth="1"/>
    <col min="13829" max="13829" width="12.28515625" style="37" customWidth="1"/>
    <col min="13830" max="13830" width="12.7109375" style="37" customWidth="1"/>
    <col min="13831" max="13831" width="11.42578125" style="37" customWidth="1"/>
    <col min="13832" max="13836" width="9.140625" style="37"/>
    <col min="13837" max="13837" width="9.85546875" style="37" customWidth="1"/>
    <col min="13838" max="14080" width="9.140625" style="37"/>
    <col min="14081" max="14081" width="18.140625" style="37" customWidth="1"/>
    <col min="14082" max="14082" width="42.28515625" style="37" customWidth="1"/>
    <col min="14083" max="14083" width="25.42578125" style="37" customWidth="1"/>
    <col min="14084" max="14084" width="14.5703125" style="37" customWidth="1"/>
    <col min="14085" max="14085" width="12.28515625" style="37" customWidth="1"/>
    <col min="14086" max="14086" width="12.7109375" style="37" customWidth="1"/>
    <col min="14087" max="14087" width="11.42578125" style="37" customWidth="1"/>
    <col min="14088" max="14092" width="9.140625" style="37"/>
    <col min="14093" max="14093" width="9.85546875" style="37" customWidth="1"/>
    <col min="14094" max="14336" width="9.140625" style="37"/>
    <col min="14337" max="14337" width="18.140625" style="37" customWidth="1"/>
    <col min="14338" max="14338" width="42.28515625" style="37" customWidth="1"/>
    <col min="14339" max="14339" width="25.42578125" style="37" customWidth="1"/>
    <col min="14340" max="14340" width="14.5703125" style="37" customWidth="1"/>
    <col min="14341" max="14341" width="12.28515625" style="37" customWidth="1"/>
    <col min="14342" max="14342" width="12.7109375" style="37" customWidth="1"/>
    <col min="14343" max="14343" width="11.42578125" style="37" customWidth="1"/>
    <col min="14344" max="14348" width="9.140625" style="37"/>
    <col min="14349" max="14349" width="9.85546875" style="37" customWidth="1"/>
    <col min="14350" max="14592" width="9.140625" style="37"/>
    <col min="14593" max="14593" width="18.140625" style="37" customWidth="1"/>
    <col min="14594" max="14594" width="42.28515625" style="37" customWidth="1"/>
    <col min="14595" max="14595" width="25.42578125" style="37" customWidth="1"/>
    <col min="14596" max="14596" width="14.5703125" style="37" customWidth="1"/>
    <col min="14597" max="14597" width="12.28515625" style="37" customWidth="1"/>
    <col min="14598" max="14598" width="12.7109375" style="37" customWidth="1"/>
    <col min="14599" max="14599" width="11.42578125" style="37" customWidth="1"/>
    <col min="14600" max="14604" width="9.140625" style="37"/>
    <col min="14605" max="14605" width="9.85546875" style="37" customWidth="1"/>
    <col min="14606" max="14848" width="9.140625" style="37"/>
    <col min="14849" max="14849" width="18.140625" style="37" customWidth="1"/>
    <col min="14850" max="14850" width="42.28515625" style="37" customWidth="1"/>
    <col min="14851" max="14851" width="25.42578125" style="37" customWidth="1"/>
    <col min="14852" max="14852" width="14.5703125" style="37" customWidth="1"/>
    <col min="14853" max="14853" width="12.28515625" style="37" customWidth="1"/>
    <col min="14854" max="14854" width="12.7109375" style="37" customWidth="1"/>
    <col min="14855" max="14855" width="11.42578125" style="37" customWidth="1"/>
    <col min="14856" max="14860" width="9.140625" style="37"/>
    <col min="14861" max="14861" width="9.85546875" style="37" customWidth="1"/>
    <col min="14862" max="15104" width="9.140625" style="37"/>
    <col min="15105" max="15105" width="18.140625" style="37" customWidth="1"/>
    <col min="15106" max="15106" width="42.28515625" style="37" customWidth="1"/>
    <col min="15107" max="15107" width="25.42578125" style="37" customWidth="1"/>
    <col min="15108" max="15108" width="14.5703125" style="37" customWidth="1"/>
    <col min="15109" max="15109" width="12.28515625" style="37" customWidth="1"/>
    <col min="15110" max="15110" width="12.7109375" style="37" customWidth="1"/>
    <col min="15111" max="15111" width="11.42578125" style="37" customWidth="1"/>
    <col min="15112" max="15116" width="9.140625" style="37"/>
    <col min="15117" max="15117" width="9.85546875" style="37" customWidth="1"/>
    <col min="15118" max="15360" width="9.140625" style="37"/>
    <col min="15361" max="15361" width="18.140625" style="37" customWidth="1"/>
    <col min="15362" max="15362" width="42.28515625" style="37" customWidth="1"/>
    <col min="15363" max="15363" width="25.42578125" style="37" customWidth="1"/>
    <col min="15364" max="15364" width="14.5703125" style="37" customWidth="1"/>
    <col min="15365" max="15365" width="12.28515625" style="37" customWidth="1"/>
    <col min="15366" max="15366" width="12.7109375" style="37" customWidth="1"/>
    <col min="15367" max="15367" width="11.42578125" style="37" customWidth="1"/>
    <col min="15368" max="15372" width="9.140625" style="37"/>
    <col min="15373" max="15373" width="9.85546875" style="37" customWidth="1"/>
    <col min="15374" max="15616" width="9.140625" style="37"/>
    <col min="15617" max="15617" width="18.140625" style="37" customWidth="1"/>
    <col min="15618" max="15618" width="42.28515625" style="37" customWidth="1"/>
    <col min="15619" max="15619" width="25.42578125" style="37" customWidth="1"/>
    <col min="15620" max="15620" width="14.5703125" style="37" customWidth="1"/>
    <col min="15621" max="15621" width="12.28515625" style="37" customWidth="1"/>
    <col min="15622" max="15622" width="12.7109375" style="37" customWidth="1"/>
    <col min="15623" max="15623" width="11.42578125" style="37" customWidth="1"/>
    <col min="15624" max="15628" width="9.140625" style="37"/>
    <col min="15629" max="15629" width="9.85546875" style="37" customWidth="1"/>
    <col min="15630" max="15872" width="9.140625" style="37"/>
    <col min="15873" max="15873" width="18.140625" style="37" customWidth="1"/>
    <col min="15874" max="15874" width="42.28515625" style="37" customWidth="1"/>
    <col min="15875" max="15875" width="25.42578125" style="37" customWidth="1"/>
    <col min="15876" max="15876" width="14.5703125" style="37" customWidth="1"/>
    <col min="15877" max="15877" width="12.28515625" style="37" customWidth="1"/>
    <col min="15878" max="15878" width="12.7109375" style="37" customWidth="1"/>
    <col min="15879" max="15879" width="11.42578125" style="37" customWidth="1"/>
    <col min="15880" max="15884" width="9.140625" style="37"/>
    <col min="15885" max="15885" width="9.85546875" style="37" customWidth="1"/>
    <col min="15886" max="16128" width="9.140625" style="37"/>
    <col min="16129" max="16129" width="18.140625" style="37" customWidth="1"/>
    <col min="16130" max="16130" width="42.28515625" style="37" customWidth="1"/>
    <col min="16131" max="16131" width="25.42578125" style="37" customWidth="1"/>
    <col min="16132" max="16132" width="14.5703125" style="37" customWidth="1"/>
    <col min="16133" max="16133" width="12.28515625" style="37" customWidth="1"/>
    <col min="16134" max="16134" width="12.7109375" style="37" customWidth="1"/>
    <col min="16135" max="16135" width="11.42578125" style="37" customWidth="1"/>
    <col min="16136" max="16140" width="9.140625" style="37"/>
    <col min="16141" max="16141" width="9.85546875" style="37" customWidth="1"/>
    <col min="16142" max="16384" width="9.140625" style="37"/>
  </cols>
  <sheetData>
    <row r="1" spans="1:10" ht="15.75" x14ac:dyDescent="0.25">
      <c r="C1" s="5" t="s">
        <v>1</v>
      </c>
    </row>
    <row r="2" spans="1:10" ht="15.75" x14ac:dyDescent="0.25">
      <c r="C2" s="13" t="s">
        <v>89</v>
      </c>
    </row>
    <row r="3" spans="1:10" x14ac:dyDescent="0.25">
      <c r="C3" s="7" t="s">
        <v>3</v>
      </c>
    </row>
    <row r="4" spans="1:10" x14ac:dyDescent="0.25">
      <c r="C4" s="48"/>
    </row>
    <row r="5" spans="1:10" x14ac:dyDescent="0.25">
      <c r="C5" s="54" t="s">
        <v>51</v>
      </c>
    </row>
    <row r="6" spans="1:10" ht="13.9" customHeight="1" x14ac:dyDescent="0.25">
      <c r="A6" s="127" t="s">
        <v>5</v>
      </c>
      <c r="B6" s="127"/>
      <c r="C6" s="127"/>
    </row>
    <row r="7" spans="1:10" ht="15.75" x14ac:dyDescent="0.25">
      <c r="A7" s="11"/>
      <c r="B7" s="11"/>
      <c r="C7" s="11"/>
    </row>
    <row r="8" spans="1:10" x14ac:dyDescent="0.25">
      <c r="A8" s="34" t="s">
        <v>6</v>
      </c>
      <c r="B8" s="36" t="s">
        <v>90</v>
      </c>
    </row>
    <row r="9" spans="1:10" ht="25.5" x14ac:dyDescent="0.25">
      <c r="A9" s="110" t="s">
        <v>8</v>
      </c>
      <c r="B9" s="137" t="s">
        <v>96</v>
      </c>
      <c r="C9" s="137"/>
      <c r="D9"/>
      <c r="E9"/>
      <c r="F9"/>
      <c r="G9"/>
      <c r="H9"/>
      <c r="I9"/>
    </row>
    <row r="10" spans="1:10" x14ac:dyDescent="0.25">
      <c r="A10" s="34" t="s">
        <v>10</v>
      </c>
      <c r="B10" s="36" t="s">
        <v>11</v>
      </c>
      <c r="D10"/>
      <c r="E10"/>
      <c r="F10"/>
      <c r="G10"/>
      <c r="H10"/>
      <c r="I10"/>
    </row>
    <row r="11" spans="1:10" ht="15.75" x14ac:dyDescent="0.25">
      <c r="A11" s="11"/>
      <c r="B11" s="11"/>
      <c r="C11" s="32"/>
      <c r="D11"/>
      <c r="E11"/>
      <c r="F11"/>
      <c r="G11"/>
      <c r="H11"/>
      <c r="I11"/>
    </row>
    <row r="12" spans="1:10" ht="75" x14ac:dyDescent="0.25">
      <c r="A12" s="102" t="s">
        <v>12</v>
      </c>
      <c r="B12" s="102" t="s">
        <v>13</v>
      </c>
      <c r="C12" s="102" t="s">
        <v>14</v>
      </c>
      <c r="D12"/>
      <c r="E12"/>
      <c r="F12"/>
      <c r="G12"/>
      <c r="H12"/>
      <c r="I12"/>
    </row>
    <row r="13" spans="1:10" ht="15.75" x14ac:dyDescent="0.25">
      <c r="A13" s="79">
        <v>1</v>
      </c>
      <c r="B13" s="79">
        <v>2</v>
      </c>
      <c r="C13" s="79">
        <v>3</v>
      </c>
      <c r="D13"/>
      <c r="E13"/>
      <c r="F13"/>
      <c r="G13"/>
      <c r="H13"/>
      <c r="I13"/>
    </row>
    <row r="14" spans="1:10" ht="15.75" x14ac:dyDescent="0.25">
      <c r="A14" s="65"/>
      <c r="B14" s="79" t="s">
        <v>15</v>
      </c>
      <c r="C14" s="79" t="s">
        <v>16</v>
      </c>
      <c r="D14"/>
      <c r="E14"/>
      <c r="F14"/>
      <c r="G14"/>
      <c r="H14"/>
      <c r="I14"/>
      <c r="J14" s="58"/>
    </row>
    <row r="15" spans="1:10" ht="13.9" hidden="1" customHeight="1" x14ac:dyDescent="0.25">
      <c r="A15" s="65"/>
      <c r="B15" s="65"/>
      <c r="C15" s="21"/>
      <c r="D15"/>
      <c r="E15"/>
      <c r="F15"/>
      <c r="G15"/>
      <c r="H15"/>
      <c r="I15"/>
    </row>
    <row r="16" spans="1:10" ht="13.9" hidden="1" customHeight="1" x14ac:dyDescent="0.25">
      <c r="A16" s="65"/>
      <c r="B16" s="65"/>
      <c r="C16" s="21"/>
      <c r="D16"/>
      <c r="E16"/>
      <c r="F16"/>
      <c r="G16"/>
      <c r="H16"/>
      <c r="I16"/>
    </row>
    <row r="17" spans="1:9" ht="13.9" hidden="1" customHeight="1" x14ac:dyDescent="0.25">
      <c r="A17" s="65"/>
      <c r="B17" s="65"/>
      <c r="C17" s="21"/>
      <c r="D17"/>
      <c r="E17"/>
      <c r="F17"/>
      <c r="G17"/>
      <c r="H17"/>
      <c r="I17"/>
    </row>
    <row r="18" spans="1:9" ht="13.9" hidden="1" customHeight="1" x14ac:dyDescent="0.25">
      <c r="A18" s="65"/>
      <c r="B18" s="65"/>
      <c r="C18" s="21"/>
      <c r="D18"/>
      <c r="E18"/>
      <c r="F18"/>
      <c r="G18"/>
      <c r="H18"/>
      <c r="I18"/>
    </row>
    <row r="19" spans="1:9" ht="13.9" hidden="1" customHeight="1" x14ac:dyDescent="0.25">
      <c r="A19" s="65"/>
      <c r="B19" s="65"/>
      <c r="C19" s="21"/>
      <c r="D19"/>
      <c r="E19"/>
      <c r="F19"/>
      <c r="G19"/>
      <c r="H19"/>
      <c r="I19"/>
    </row>
    <row r="20" spans="1:9" ht="13.9" hidden="1" customHeight="1" x14ac:dyDescent="0.25">
      <c r="A20" s="65"/>
      <c r="B20" s="65"/>
      <c r="C20" s="21"/>
      <c r="D20"/>
      <c r="E20"/>
      <c r="F20"/>
      <c r="G20"/>
      <c r="H20"/>
      <c r="I20"/>
    </row>
    <row r="21" spans="1:9" ht="13.9" hidden="1" customHeight="1" x14ac:dyDescent="0.25">
      <c r="A21" s="65"/>
      <c r="B21" s="65"/>
      <c r="C21" s="21"/>
      <c r="D21"/>
      <c r="E21"/>
      <c r="F21"/>
      <c r="G21"/>
      <c r="H21"/>
      <c r="I21"/>
    </row>
    <row r="22" spans="1:9" ht="13.9" hidden="1" customHeight="1" x14ac:dyDescent="0.25">
      <c r="A22" s="65"/>
      <c r="B22" s="65"/>
      <c r="C22" s="21"/>
      <c r="D22"/>
      <c r="E22"/>
      <c r="F22"/>
      <c r="G22"/>
      <c r="H22"/>
      <c r="I22"/>
    </row>
    <row r="23" spans="1:9" ht="13.9" hidden="1" customHeight="1" x14ac:dyDescent="0.25">
      <c r="A23" s="65"/>
      <c r="B23" s="65"/>
      <c r="C23" s="21"/>
      <c r="D23"/>
      <c r="E23"/>
      <c r="F23"/>
      <c r="G23"/>
      <c r="H23"/>
      <c r="I23"/>
    </row>
    <row r="24" spans="1:9" ht="13.9" hidden="1" customHeight="1" x14ac:dyDescent="0.25">
      <c r="A24" s="65"/>
      <c r="B24" s="65"/>
      <c r="C24" s="21"/>
      <c r="D24"/>
      <c r="E24"/>
      <c r="F24"/>
      <c r="G24"/>
      <c r="H24"/>
      <c r="I24"/>
    </row>
    <row r="25" spans="1:9" ht="13.9" hidden="1" customHeight="1" x14ac:dyDescent="0.25">
      <c r="A25" s="65"/>
      <c r="B25" s="65"/>
      <c r="C25" s="21"/>
      <c r="D25"/>
      <c r="E25"/>
      <c r="F25"/>
      <c r="G25"/>
      <c r="H25"/>
      <c r="I25"/>
    </row>
    <row r="26" spans="1:9" ht="13.9" hidden="1" customHeight="1" x14ac:dyDescent="0.25">
      <c r="A26" s="65"/>
      <c r="B26" s="65"/>
      <c r="C26" s="21"/>
      <c r="D26"/>
      <c r="E26"/>
      <c r="F26"/>
      <c r="G26"/>
      <c r="H26"/>
      <c r="I26"/>
    </row>
    <row r="27" spans="1:9" ht="15.75" x14ac:dyDescent="0.25">
      <c r="A27" s="79">
        <v>1100</v>
      </c>
      <c r="B27" s="65" t="s">
        <v>17</v>
      </c>
      <c r="C27" s="111">
        <v>141.32</v>
      </c>
      <c r="D27" s="112"/>
      <c r="E27"/>
      <c r="F27"/>
      <c r="G27"/>
      <c r="H27"/>
      <c r="I27"/>
    </row>
    <row r="28" spans="1:9" ht="31.5" x14ac:dyDescent="0.25">
      <c r="A28" s="79">
        <v>1200</v>
      </c>
      <c r="B28" s="66" t="s">
        <v>18</v>
      </c>
      <c r="C28" s="111">
        <v>34.04</v>
      </c>
      <c r="D28" s="112"/>
      <c r="E28"/>
      <c r="F28"/>
      <c r="G28"/>
      <c r="H28"/>
      <c r="I28"/>
    </row>
    <row r="29" spans="1:9" ht="15.75" x14ac:dyDescent="0.25">
      <c r="A29" s="79">
        <v>2312</v>
      </c>
      <c r="B29" s="65" t="s">
        <v>61</v>
      </c>
      <c r="C29" s="111">
        <v>25.6</v>
      </c>
      <c r="D29" s="112"/>
      <c r="E29"/>
      <c r="F29"/>
      <c r="G29"/>
      <c r="H29"/>
      <c r="I29"/>
    </row>
    <row r="30" spans="1:9" ht="15.75" x14ac:dyDescent="0.25">
      <c r="A30" s="79"/>
      <c r="B30" s="24" t="s">
        <v>23</v>
      </c>
      <c r="C30" s="76">
        <f>SUM(C15:C29)</f>
        <v>200.95999999999998</v>
      </c>
      <c r="D30" s="112"/>
      <c r="E30"/>
      <c r="F30"/>
      <c r="G30"/>
      <c r="H30"/>
      <c r="I30"/>
    </row>
    <row r="31" spans="1:9" ht="15.75" x14ac:dyDescent="0.25">
      <c r="A31" s="79"/>
      <c r="B31" s="24" t="s">
        <v>24</v>
      </c>
      <c r="C31" s="76" t="s">
        <v>16</v>
      </c>
      <c r="D31" s="112"/>
      <c r="E31"/>
      <c r="F31"/>
      <c r="G31"/>
      <c r="H31"/>
      <c r="I31"/>
    </row>
    <row r="32" spans="1:9" ht="15.75" x14ac:dyDescent="0.25">
      <c r="A32" s="79">
        <v>1100</v>
      </c>
      <c r="B32" s="65" t="s">
        <v>17</v>
      </c>
      <c r="C32" s="111">
        <v>19.940000000000001</v>
      </c>
      <c r="D32"/>
      <c r="E32"/>
      <c r="F32"/>
      <c r="G32"/>
      <c r="H32"/>
      <c r="I32"/>
    </row>
    <row r="33" spans="1:9" ht="31.5" x14ac:dyDescent="0.25">
      <c r="A33" s="79">
        <v>1200</v>
      </c>
      <c r="B33" s="66" t="s">
        <v>18</v>
      </c>
      <c r="C33" s="111">
        <v>4.8</v>
      </c>
      <c r="D33"/>
      <c r="E33"/>
      <c r="F33"/>
      <c r="G33"/>
      <c r="H33"/>
      <c r="I33"/>
    </row>
    <row r="34" spans="1:9" ht="15.75" x14ac:dyDescent="0.25">
      <c r="A34" s="79">
        <v>2210</v>
      </c>
      <c r="B34" s="65" t="s">
        <v>25</v>
      </c>
      <c r="C34" s="111">
        <v>0.35</v>
      </c>
      <c r="D34"/>
      <c r="E34"/>
      <c r="F34"/>
      <c r="G34"/>
      <c r="H34"/>
      <c r="I34"/>
    </row>
    <row r="35" spans="1:9" ht="15.75" x14ac:dyDescent="0.25">
      <c r="A35" s="79">
        <v>2221</v>
      </c>
      <c r="B35" s="65" t="s">
        <v>92</v>
      </c>
      <c r="C35" s="111">
        <v>1.26</v>
      </c>
      <c r="D35"/>
      <c r="E35"/>
      <c r="F35"/>
      <c r="G35"/>
      <c r="H35"/>
      <c r="I35"/>
    </row>
    <row r="36" spans="1:9" ht="15.75" x14ac:dyDescent="0.25">
      <c r="A36" s="79">
        <v>2222</v>
      </c>
      <c r="B36" s="65" t="s">
        <v>93</v>
      </c>
      <c r="C36" s="111">
        <v>0.87</v>
      </c>
      <c r="D36"/>
      <c r="E36"/>
      <c r="F36"/>
      <c r="G36"/>
      <c r="H36"/>
      <c r="I36"/>
    </row>
    <row r="37" spans="1:9" ht="15.75" x14ac:dyDescent="0.25">
      <c r="A37" s="79">
        <v>2223</v>
      </c>
      <c r="B37" s="66" t="s">
        <v>94</v>
      </c>
      <c r="C37" s="111">
        <v>1.08</v>
      </c>
      <c r="D37"/>
      <c r="E37"/>
      <c r="F37"/>
      <c r="G37"/>
      <c r="H37"/>
      <c r="I37"/>
    </row>
    <row r="38" spans="1:9" ht="15.75" x14ac:dyDescent="0.25">
      <c r="A38" s="79">
        <v>2244</v>
      </c>
      <c r="B38" s="65" t="s">
        <v>59</v>
      </c>
      <c r="C38" s="111">
        <v>0.12</v>
      </c>
      <c r="D38"/>
      <c r="E38"/>
      <c r="F38"/>
      <c r="G38"/>
      <c r="H38"/>
      <c r="I38"/>
    </row>
    <row r="39" spans="1:9" ht="31.5" x14ac:dyDescent="0.25">
      <c r="A39" s="79">
        <v>2243</v>
      </c>
      <c r="B39" s="66" t="s">
        <v>58</v>
      </c>
      <c r="C39" s="111">
        <v>0.15</v>
      </c>
      <c r="D39"/>
      <c r="E39"/>
      <c r="F39"/>
      <c r="G39"/>
      <c r="H39"/>
      <c r="I39"/>
    </row>
    <row r="40" spans="1:9" ht="15.75" x14ac:dyDescent="0.25">
      <c r="A40" s="79">
        <v>2249</v>
      </c>
      <c r="B40" s="66" t="s">
        <v>60</v>
      </c>
      <c r="C40" s="111">
        <v>0.04</v>
      </c>
      <c r="D40"/>
      <c r="E40"/>
      <c r="F40"/>
      <c r="G40"/>
      <c r="H40"/>
      <c r="I40"/>
    </row>
    <row r="41" spans="1:9" ht="15.75" x14ac:dyDescent="0.25">
      <c r="A41" s="79">
        <v>2350</v>
      </c>
      <c r="B41" s="65" t="s">
        <v>31</v>
      </c>
      <c r="C41" s="111">
        <v>0.75</v>
      </c>
      <c r="D41"/>
      <c r="E41"/>
      <c r="F41"/>
      <c r="G41"/>
      <c r="H41"/>
      <c r="I41"/>
    </row>
    <row r="42" spans="1:9" ht="15.75" x14ac:dyDescent="0.25">
      <c r="A42" s="79">
        <v>5200</v>
      </c>
      <c r="B42" s="65" t="s">
        <v>32</v>
      </c>
      <c r="C42" s="111">
        <v>0.04</v>
      </c>
      <c r="D42"/>
      <c r="E42"/>
      <c r="F42"/>
      <c r="G42"/>
      <c r="H42"/>
      <c r="I42"/>
    </row>
    <row r="43" spans="1:9" ht="15.75" x14ac:dyDescent="0.25">
      <c r="A43" s="65"/>
      <c r="B43" s="24" t="s">
        <v>33</v>
      </c>
      <c r="C43" s="76">
        <f>SUM(C32:C42)</f>
        <v>29.400000000000002</v>
      </c>
      <c r="D43"/>
      <c r="E43"/>
      <c r="F43"/>
      <c r="G43"/>
      <c r="H43"/>
      <c r="I43"/>
    </row>
    <row r="44" spans="1:9" ht="15.75" x14ac:dyDescent="0.25">
      <c r="A44" s="65"/>
      <c r="B44" s="24" t="s">
        <v>34</v>
      </c>
      <c r="C44" s="76">
        <f>SUM(C30,C43)</f>
        <v>230.35999999999999</v>
      </c>
      <c r="D44"/>
      <c r="E44"/>
      <c r="F44"/>
      <c r="G44"/>
      <c r="H44"/>
      <c r="I44"/>
    </row>
    <row r="45" spans="1:9" ht="15.75" x14ac:dyDescent="0.25">
      <c r="A45" s="62"/>
      <c r="B45" s="74"/>
      <c r="C45" s="90"/>
      <c r="D45"/>
      <c r="E45"/>
      <c r="F45"/>
      <c r="G45"/>
      <c r="H45"/>
      <c r="I45"/>
    </row>
    <row r="46" spans="1:9" ht="15.75" x14ac:dyDescent="0.25">
      <c r="A46" s="132" t="s">
        <v>35</v>
      </c>
      <c r="B46" s="132"/>
      <c r="C46" s="79">
        <v>26</v>
      </c>
      <c r="D46"/>
      <c r="E46"/>
      <c r="F46"/>
      <c r="G46"/>
      <c r="H46"/>
      <c r="I46"/>
    </row>
    <row r="47" spans="1:9" ht="45" customHeight="1" x14ac:dyDescent="0.25">
      <c r="A47" s="132" t="s">
        <v>36</v>
      </c>
      <c r="B47" s="132"/>
      <c r="C47" s="76">
        <f>C44/C46</f>
        <v>8.86</v>
      </c>
      <c r="D47"/>
      <c r="E47"/>
      <c r="F47"/>
      <c r="G47"/>
      <c r="H47"/>
      <c r="I47"/>
    </row>
    <row r="48" spans="1:9" x14ac:dyDescent="0.25">
      <c r="A48"/>
      <c r="B48" s="59"/>
      <c r="C48" s="44"/>
      <c r="D48"/>
      <c r="E48"/>
      <c r="F48"/>
      <c r="G48"/>
      <c r="H48"/>
      <c r="I48"/>
    </row>
    <row r="49" spans="1:9" x14ac:dyDescent="0.25">
      <c r="A49"/>
      <c r="D49"/>
      <c r="E49"/>
      <c r="F49"/>
      <c r="G49"/>
      <c r="H49"/>
      <c r="I49"/>
    </row>
    <row r="50" spans="1:9" x14ac:dyDescent="0.25">
      <c r="A50"/>
      <c r="D50"/>
      <c r="E50"/>
      <c r="F50"/>
      <c r="G50"/>
      <c r="H50"/>
      <c r="I50"/>
    </row>
    <row r="51" spans="1:9" x14ac:dyDescent="0.25">
      <c r="A51"/>
      <c r="D51"/>
      <c r="E51"/>
      <c r="F51"/>
      <c r="G51"/>
      <c r="H51"/>
      <c r="I51"/>
    </row>
    <row r="52" spans="1:9" x14ac:dyDescent="0.25">
      <c r="A52"/>
      <c r="D52"/>
      <c r="E52"/>
      <c r="F52"/>
      <c r="G52"/>
      <c r="H52"/>
      <c r="I52"/>
    </row>
    <row r="53" spans="1:9" x14ac:dyDescent="0.25">
      <c r="D53"/>
      <c r="E53"/>
      <c r="F53"/>
      <c r="G53"/>
      <c r="H53"/>
      <c r="I53"/>
    </row>
  </sheetData>
  <mergeCells count="4">
    <mergeCell ref="A6:C6"/>
    <mergeCell ref="B9:C9"/>
    <mergeCell ref="A46:B46"/>
    <mergeCell ref="A47:B47"/>
  </mergeCells>
  <printOptions horizontalCentered="1"/>
  <pageMargins left="0.25" right="0.25" top="0.75" bottom="0.75" header="0.3" footer="0.3"/>
  <pageSetup paperSize="9" orientation="portrait" r:id="rId1"/>
  <headerFooter alignWithMargins="0">
    <oddFooter>&amp;L&amp;"Times New Roman,Regular"LMAnot_2_1_pielik_07082019_cenr; 2.1.pielikums Ministru kabineta noteikumu projekta "Ilgstošas sociālās aprūpes un sociālās rehabilitācijas iestāžu sniegto maksas pakalpojumu cenrādis" anotācijai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ABC7C-AE4D-4413-847A-E90CC5E64F79}">
  <sheetPr>
    <pageSetUpPr fitToPage="1"/>
  </sheetPr>
  <dimension ref="A1:K44"/>
  <sheetViews>
    <sheetView view="pageLayout" topLeftCell="A22" zoomScale="80" zoomScaleNormal="75" zoomScalePageLayoutView="80" workbookViewId="0">
      <selection activeCell="D14" sqref="D14:D24"/>
    </sheetView>
  </sheetViews>
  <sheetFormatPr defaultRowHeight="15.75" x14ac:dyDescent="0.25"/>
  <cols>
    <col min="1" max="1" width="19.85546875" style="11" customWidth="1"/>
    <col min="2" max="2" width="57.28515625" style="11" customWidth="1"/>
    <col min="3" max="3" width="27.5703125" style="11" customWidth="1"/>
    <col min="4" max="4" width="14.28515625" style="12" customWidth="1"/>
    <col min="5" max="5" width="9.140625" style="12"/>
    <col min="6" max="6" width="13.85546875" style="12" customWidth="1"/>
    <col min="7" max="10" width="9.140625" style="12"/>
    <col min="11" max="256" width="9.140625" style="11"/>
    <col min="257" max="257" width="16.42578125" style="11" customWidth="1"/>
    <col min="258" max="258" width="45.140625" style="11" customWidth="1"/>
    <col min="259" max="259" width="27.5703125" style="11" customWidth="1"/>
    <col min="260" max="260" width="14.28515625" style="11" customWidth="1"/>
    <col min="261" max="261" width="9.140625" style="11"/>
    <col min="262" max="262" width="13.85546875" style="11" customWidth="1"/>
    <col min="263" max="512" width="9.140625" style="11"/>
    <col min="513" max="513" width="16.42578125" style="11" customWidth="1"/>
    <col min="514" max="514" width="45.140625" style="11" customWidth="1"/>
    <col min="515" max="515" width="27.5703125" style="11" customWidth="1"/>
    <col min="516" max="516" width="14.28515625" style="11" customWidth="1"/>
    <col min="517" max="517" width="9.140625" style="11"/>
    <col min="518" max="518" width="13.85546875" style="11" customWidth="1"/>
    <col min="519" max="768" width="9.140625" style="11"/>
    <col min="769" max="769" width="16.42578125" style="11" customWidth="1"/>
    <col min="770" max="770" width="45.140625" style="11" customWidth="1"/>
    <col min="771" max="771" width="27.5703125" style="11" customWidth="1"/>
    <col min="772" max="772" width="14.28515625" style="11" customWidth="1"/>
    <col min="773" max="773" width="9.140625" style="11"/>
    <col min="774" max="774" width="13.85546875" style="11" customWidth="1"/>
    <col min="775" max="1024" width="9.140625" style="11"/>
    <col min="1025" max="1025" width="16.42578125" style="11" customWidth="1"/>
    <col min="1026" max="1026" width="45.140625" style="11" customWidth="1"/>
    <col min="1027" max="1027" width="27.5703125" style="11" customWidth="1"/>
    <col min="1028" max="1028" width="14.28515625" style="11" customWidth="1"/>
    <col min="1029" max="1029" width="9.140625" style="11"/>
    <col min="1030" max="1030" width="13.85546875" style="11" customWidth="1"/>
    <col min="1031" max="1280" width="9.140625" style="11"/>
    <col min="1281" max="1281" width="16.42578125" style="11" customWidth="1"/>
    <col min="1282" max="1282" width="45.140625" style="11" customWidth="1"/>
    <col min="1283" max="1283" width="27.5703125" style="11" customWidth="1"/>
    <col min="1284" max="1284" width="14.28515625" style="11" customWidth="1"/>
    <col min="1285" max="1285" width="9.140625" style="11"/>
    <col min="1286" max="1286" width="13.85546875" style="11" customWidth="1"/>
    <col min="1287" max="1536" width="9.140625" style="11"/>
    <col min="1537" max="1537" width="16.42578125" style="11" customWidth="1"/>
    <col min="1538" max="1538" width="45.140625" style="11" customWidth="1"/>
    <col min="1539" max="1539" width="27.5703125" style="11" customWidth="1"/>
    <col min="1540" max="1540" width="14.28515625" style="11" customWidth="1"/>
    <col min="1541" max="1541" width="9.140625" style="11"/>
    <col min="1542" max="1542" width="13.85546875" style="11" customWidth="1"/>
    <col min="1543" max="1792" width="9.140625" style="11"/>
    <col min="1793" max="1793" width="16.42578125" style="11" customWidth="1"/>
    <col min="1794" max="1794" width="45.140625" style="11" customWidth="1"/>
    <col min="1795" max="1795" width="27.5703125" style="11" customWidth="1"/>
    <col min="1796" max="1796" width="14.28515625" style="11" customWidth="1"/>
    <col min="1797" max="1797" width="9.140625" style="11"/>
    <col min="1798" max="1798" width="13.85546875" style="11" customWidth="1"/>
    <col min="1799" max="2048" width="9.140625" style="11"/>
    <col min="2049" max="2049" width="16.42578125" style="11" customWidth="1"/>
    <col min="2050" max="2050" width="45.140625" style="11" customWidth="1"/>
    <col min="2051" max="2051" width="27.5703125" style="11" customWidth="1"/>
    <col min="2052" max="2052" width="14.28515625" style="11" customWidth="1"/>
    <col min="2053" max="2053" width="9.140625" style="11"/>
    <col min="2054" max="2054" width="13.85546875" style="11" customWidth="1"/>
    <col min="2055" max="2304" width="9.140625" style="11"/>
    <col min="2305" max="2305" width="16.42578125" style="11" customWidth="1"/>
    <col min="2306" max="2306" width="45.140625" style="11" customWidth="1"/>
    <col min="2307" max="2307" width="27.5703125" style="11" customWidth="1"/>
    <col min="2308" max="2308" width="14.28515625" style="11" customWidth="1"/>
    <col min="2309" max="2309" width="9.140625" style="11"/>
    <col min="2310" max="2310" width="13.85546875" style="11" customWidth="1"/>
    <col min="2311" max="2560" width="9.140625" style="11"/>
    <col min="2561" max="2561" width="16.42578125" style="11" customWidth="1"/>
    <col min="2562" max="2562" width="45.140625" style="11" customWidth="1"/>
    <col min="2563" max="2563" width="27.5703125" style="11" customWidth="1"/>
    <col min="2564" max="2564" width="14.28515625" style="11" customWidth="1"/>
    <col min="2565" max="2565" width="9.140625" style="11"/>
    <col min="2566" max="2566" width="13.85546875" style="11" customWidth="1"/>
    <col min="2567" max="2816" width="9.140625" style="11"/>
    <col min="2817" max="2817" width="16.42578125" style="11" customWidth="1"/>
    <col min="2818" max="2818" width="45.140625" style="11" customWidth="1"/>
    <col min="2819" max="2819" width="27.5703125" style="11" customWidth="1"/>
    <col min="2820" max="2820" width="14.28515625" style="11" customWidth="1"/>
    <col min="2821" max="2821" width="9.140625" style="11"/>
    <col min="2822" max="2822" width="13.85546875" style="11" customWidth="1"/>
    <col min="2823" max="3072" width="9.140625" style="11"/>
    <col min="3073" max="3073" width="16.42578125" style="11" customWidth="1"/>
    <col min="3074" max="3074" width="45.140625" style="11" customWidth="1"/>
    <col min="3075" max="3075" width="27.5703125" style="11" customWidth="1"/>
    <col min="3076" max="3076" width="14.28515625" style="11" customWidth="1"/>
    <col min="3077" max="3077" width="9.140625" style="11"/>
    <col min="3078" max="3078" width="13.85546875" style="11" customWidth="1"/>
    <col min="3079" max="3328" width="9.140625" style="11"/>
    <col min="3329" max="3329" width="16.42578125" style="11" customWidth="1"/>
    <col min="3330" max="3330" width="45.140625" style="11" customWidth="1"/>
    <col min="3331" max="3331" width="27.5703125" style="11" customWidth="1"/>
    <col min="3332" max="3332" width="14.28515625" style="11" customWidth="1"/>
    <col min="3333" max="3333" width="9.140625" style="11"/>
    <col min="3334" max="3334" width="13.85546875" style="11" customWidth="1"/>
    <col min="3335" max="3584" width="9.140625" style="11"/>
    <col min="3585" max="3585" width="16.42578125" style="11" customWidth="1"/>
    <col min="3586" max="3586" width="45.140625" style="11" customWidth="1"/>
    <col min="3587" max="3587" width="27.5703125" style="11" customWidth="1"/>
    <col min="3588" max="3588" width="14.28515625" style="11" customWidth="1"/>
    <col min="3589" max="3589" width="9.140625" style="11"/>
    <col min="3590" max="3590" width="13.85546875" style="11" customWidth="1"/>
    <col min="3591" max="3840" width="9.140625" style="11"/>
    <col min="3841" max="3841" width="16.42578125" style="11" customWidth="1"/>
    <col min="3842" max="3842" width="45.140625" style="11" customWidth="1"/>
    <col min="3843" max="3843" width="27.5703125" style="11" customWidth="1"/>
    <col min="3844" max="3844" width="14.28515625" style="11" customWidth="1"/>
    <col min="3845" max="3845" width="9.140625" style="11"/>
    <col min="3846" max="3846" width="13.85546875" style="11" customWidth="1"/>
    <col min="3847" max="4096" width="9.140625" style="11"/>
    <col min="4097" max="4097" width="16.42578125" style="11" customWidth="1"/>
    <col min="4098" max="4098" width="45.140625" style="11" customWidth="1"/>
    <col min="4099" max="4099" width="27.5703125" style="11" customWidth="1"/>
    <col min="4100" max="4100" width="14.28515625" style="11" customWidth="1"/>
    <col min="4101" max="4101" width="9.140625" style="11"/>
    <col min="4102" max="4102" width="13.85546875" style="11" customWidth="1"/>
    <col min="4103" max="4352" width="9.140625" style="11"/>
    <col min="4353" max="4353" width="16.42578125" style="11" customWidth="1"/>
    <col min="4354" max="4354" width="45.140625" style="11" customWidth="1"/>
    <col min="4355" max="4355" width="27.5703125" style="11" customWidth="1"/>
    <col min="4356" max="4356" width="14.28515625" style="11" customWidth="1"/>
    <col min="4357" max="4357" width="9.140625" style="11"/>
    <col min="4358" max="4358" width="13.85546875" style="11" customWidth="1"/>
    <col min="4359" max="4608" width="9.140625" style="11"/>
    <col min="4609" max="4609" width="16.42578125" style="11" customWidth="1"/>
    <col min="4610" max="4610" width="45.140625" style="11" customWidth="1"/>
    <col min="4611" max="4611" width="27.5703125" style="11" customWidth="1"/>
    <col min="4612" max="4612" width="14.28515625" style="11" customWidth="1"/>
    <col min="4613" max="4613" width="9.140625" style="11"/>
    <col min="4614" max="4614" width="13.85546875" style="11" customWidth="1"/>
    <col min="4615" max="4864" width="9.140625" style="11"/>
    <col min="4865" max="4865" width="16.42578125" style="11" customWidth="1"/>
    <col min="4866" max="4866" width="45.140625" style="11" customWidth="1"/>
    <col min="4867" max="4867" width="27.5703125" style="11" customWidth="1"/>
    <col min="4868" max="4868" width="14.28515625" style="11" customWidth="1"/>
    <col min="4869" max="4869" width="9.140625" style="11"/>
    <col min="4870" max="4870" width="13.85546875" style="11" customWidth="1"/>
    <col min="4871" max="5120" width="9.140625" style="11"/>
    <col min="5121" max="5121" width="16.42578125" style="11" customWidth="1"/>
    <col min="5122" max="5122" width="45.140625" style="11" customWidth="1"/>
    <col min="5123" max="5123" width="27.5703125" style="11" customWidth="1"/>
    <col min="5124" max="5124" width="14.28515625" style="11" customWidth="1"/>
    <col min="5125" max="5125" width="9.140625" style="11"/>
    <col min="5126" max="5126" width="13.85546875" style="11" customWidth="1"/>
    <col min="5127" max="5376" width="9.140625" style="11"/>
    <col min="5377" max="5377" width="16.42578125" style="11" customWidth="1"/>
    <col min="5378" max="5378" width="45.140625" style="11" customWidth="1"/>
    <col min="5379" max="5379" width="27.5703125" style="11" customWidth="1"/>
    <col min="5380" max="5380" width="14.28515625" style="11" customWidth="1"/>
    <col min="5381" max="5381" width="9.140625" style="11"/>
    <col min="5382" max="5382" width="13.85546875" style="11" customWidth="1"/>
    <col min="5383" max="5632" width="9.140625" style="11"/>
    <col min="5633" max="5633" width="16.42578125" style="11" customWidth="1"/>
    <col min="5634" max="5634" width="45.140625" style="11" customWidth="1"/>
    <col min="5635" max="5635" width="27.5703125" style="11" customWidth="1"/>
    <col min="5636" max="5636" width="14.28515625" style="11" customWidth="1"/>
    <col min="5637" max="5637" width="9.140625" style="11"/>
    <col min="5638" max="5638" width="13.85546875" style="11" customWidth="1"/>
    <col min="5639" max="5888" width="9.140625" style="11"/>
    <col min="5889" max="5889" width="16.42578125" style="11" customWidth="1"/>
    <col min="5890" max="5890" width="45.140625" style="11" customWidth="1"/>
    <col min="5891" max="5891" width="27.5703125" style="11" customWidth="1"/>
    <col min="5892" max="5892" width="14.28515625" style="11" customWidth="1"/>
    <col min="5893" max="5893" width="9.140625" style="11"/>
    <col min="5894" max="5894" width="13.85546875" style="11" customWidth="1"/>
    <col min="5895" max="6144" width="9.140625" style="11"/>
    <col min="6145" max="6145" width="16.42578125" style="11" customWidth="1"/>
    <col min="6146" max="6146" width="45.140625" style="11" customWidth="1"/>
    <col min="6147" max="6147" width="27.5703125" style="11" customWidth="1"/>
    <col min="6148" max="6148" width="14.28515625" style="11" customWidth="1"/>
    <col min="6149" max="6149" width="9.140625" style="11"/>
    <col min="6150" max="6150" width="13.85546875" style="11" customWidth="1"/>
    <col min="6151" max="6400" width="9.140625" style="11"/>
    <col min="6401" max="6401" width="16.42578125" style="11" customWidth="1"/>
    <col min="6402" max="6402" width="45.140625" style="11" customWidth="1"/>
    <col min="6403" max="6403" width="27.5703125" style="11" customWidth="1"/>
    <col min="6404" max="6404" width="14.28515625" style="11" customWidth="1"/>
    <col min="6405" max="6405" width="9.140625" style="11"/>
    <col min="6406" max="6406" width="13.85546875" style="11" customWidth="1"/>
    <col min="6407" max="6656" width="9.140625" style="11"/>
    <col min="6657" max="6657" width="16.42578125" style="11" customWidth="1"/>
    <col min="6658" max="6658" width="45.140625" style="11" customWidth="1"/>
    <col min="6659" max="6659" width="27.5703125" style="11" customWidth="1"/>
    <col min="6660" max="6660" width="14.28515625" style="11" customWidth="1"/>
    <col min="6661" max="6661" width="9.140625" style="11"/>
    <col min="6662" max="6662" width="13.85546875" style="11" customWidth="1"/>
    <col min="6663" max="6912" width="9.140625" style="11"/>
    <col min="6913" max="6913" width="16.42578125" style="11" customWidth="1"/>
    <col min="6914" max="6914" width="45.140625" style="11" customWidth="1"/>
    <col min="6915" max="6915" width="27.5703125" style="11" customWidth="1"/>
    <col min="6916" max="6916" width="14.28515625" style="11" customWidth="1"/>
    <col min="6917" max="6917" width="9.140625" style="11"/>
    <col min="6918" max="6918" width="13.85546875" style="11" customWidth="1"/>
    <col min="6919" max="7168" width="9.140625" style="11"/>
    <col min="7169" max="7169" width="16.42578125" style="11" customWidth="1"/>
    <col min="7170" max="7170" width="45.140625" style="11" customWidth="1"/>
    <col min="7171" max="7171" width="27.5703125" style="11" customWidth="1"/>
    <col min="7172" max="7172" width="14.28515625" style="11" customWidth="1"/>
    <col min="7173" max="7173" width="9.140625" style="11"/>
    <col min="7174" max="7174" width="13.85546875" style="11" customWidth="1"/>
    <col min="7175" max="7424" width="9.140625" style="11"/>
    <col min="7425" max="7425" width="16.42578125" style="11" customWidth="1"/>
    <col min="7426" max="7426" width="45.140625" style="11" customWidth="1"/>
    <col min="7427" max="7427" width="27.5703125" style="11" customWidth="1"/>
    <col min="7428" max="7428" width="14.28515625" style="11" customWidth="1"/>
    <col min="7429" max="7429" width="9.140625" style="11"/>
    <col min="7430" max="7430" width="13.85546875" style="11" customWidth="1"/>
    <col min="7431" max="7680" width="9.140625" style="11"/>
    <col min="7681" max="7681" width="16.42578125" style="11" customWidth="1"/>
    <col min="7682" max="7682" width="45.140625" style="11" customWidth="1"/>
    <col min="7683" max="7683" width="27.5703125" style="11" customWidth="1"/>
    <col min="7684" max="7684" width="14.28515625" style="11" customWidth="1"/>
    <col min="7685" max="7685" width="9.140625" style="11"/>
    <col min="7686" max="7686" width="13.85546875" style="11" customWidth="1"/>
    <col min="7687" max="7936" width="9.140625" style="11"/>
    <col min="7937" max="7937" width="16.42578125" style="11" customWidth="1"/>
    <col min="7938" max="7938" width="45.140625" style="11" customWidth="1"/>
    <col min="7939" max="7939" width="27.5703125" style="11" customWidth="1"/>
    <col min="7940" max="7940" width="14.28515625" style="11" customWidth="1"/>
    <col min="7941" max="7941" width="9.140625" style="11"/>
    <col min="7942" max="7942" width="13.85546875" style="11" customWidth="1"/>
    <col min="7943" max="8192" width="9.140625" style="11"/>
    <col min="8193" max="8193" width="16.42578125" style="11" customWidth="1"/>
    <col min="8194" max="8194" width="45.140625" style="11" customWidth="1"/>
    <col min="8195" max="8195" width="27.5703125" style="11" customWidth="1"/>
    <col min="8196" max="8196" width="14.28515625" style="11" customWidth="1"/>
    <col min="8197" max="8197" width="9.140625" style="11"/>
    <col min="8198" max="8198" width="13.85546875" style="11" customWidth="1"/>
    <col min="8199" max="8448" width="9.140625" style="11"/>
    <col min="8449" max="8449" width="16.42578125" style="11" customWidth="1"/>
    <col min="8450" max="8450" width="45.140625" style="11" customWidth="1"/>
    <col min="8451" max="8451" width="27.5703125" style="11" customWidth="1"/>
    <col min="8452" max="8452" width="14.28515625" style="11" customWidth="1"/>
    <col min="8453" max="8453" width="9.140625" style="11"/>
    <col min="8454" max="8454" width="13.85546875" style="11" customWidth="1"/>
    <col min="8455" max="8704" width="9.140625" style="11"/>
    <col min="8705" max="8705" width="16.42578125" style="11" customWidth="1"/>
    <col min="8706" max="8706" width="45.140625" style="11" customWidth="1"/>
    <col min="8707" max="8707" width="27.5703125" style="11" customWidth="1"/>
    <col min="8708" max="8708" width="14.28515625" style="11" customWidth="1"/>
    <col min="8709" max="8709" width="9.140625" style="11"/>
    <col min="8710" max="8710" width="13.85546875" style="11" customWidth="1"/>
    <col min="8711" max="8960" width="9.140625" style="11"/>
    <col min="8961" max="8961" width="16.42578125" style="11" customWidth="1"/>
    <col min="8962" max="8962" width="45.140625" style="11" customWidth="1"/>
    <col min="8963" max="8963" width="27.5703125" style="11" customWidth="1"/>
    <col min="8964" max="8964" width="14.28515625" style="11" customWidth="1"/>
    <col min="8965" max="8965" width="9.140625" style="11"/>
    <col min="8966" max="8966" width="13.85546875" style="11" customWidth="1"/>
    <col min="8967" max="9216" width="9.140625" style="11"/>
    <col min="9217" max="9217" width="16.42578125" style="11" customWidth="1"/>
    <col min="9218" max="9218" width="45.140625" style="11" customWidth="1"/>
    <col min="9219" max="9219" width="27.5703125" style="11" customWidth="1"/>
    <col min="9220" max="9220" width="14.28515625" style="11" customWidth="1"/>
    <col min="9221" max="9221" width="9.140625" style="11"/>
    <col min="9222" max="9222" width="13.85546875" style="11" customWidth="1"/>
    <col min="9223" max="9472" width="9.140625" style="11"/>
    <col min="9473" max="9473" width="16.42578125" style="11" customWidth="1"/>
    <col min="9474" max="9474" width="45.140625" style="11" customWidth="1"/>
    <col min="9475" max="9475" width="27.5703125" style="11" customWidth="1"/>
    <col min="9476" max="9476" width="14.28515625" style="11" customWidth="1"/>
    <col min="9477" max="9477" width="9.140625" style="11"/>
    <col min="9478" max="9478" width="13.85546875" style="11" customWidth="1"/>
    <col min="9479" max="9728" width="9.140625" style="11"/>
    <col min="9729" max="9729" width="16.42578125" style="11" customWidth="1"/>
    <col min="9730" max="9730" width="45.140625" style="11" customWidth="1"/>
    <col min="9731" max="9731" width="27.5703125" style="11" customWidth="1"/>
    <col min="9732" max="9732" width="14.28515625" style="11" customWidth="1"/>
    <col min="9733" max="9733" width="9.140625" style="11"/>
    <col min="9734" max="9734" width="13.85546875" style="11" customWidth="1"/>
    <col min="9735" max="9984" width="9.140625" style="11"/>
    <col min="9985" max="9985" width="16.42578125" style="11" customWidth="1"/>
    <col min="9986" max="9986" width="45.140625" style="11" customWidth="1"/>
    <col min="9987" max="9987" width="27.5703125" style="11" customWidth="1"/>
    <col min="9988" max="9988" width="14.28515625" style="11" customWidth="1"/>
    <col min="9989" max="9989" width="9.140625" style="11"/>
    <col min="9990" max="9990" width="13.85546875" style="11" customWidth="1"/>
    <col min="9991" max="10240" width="9.140625" style="11"/>
    <col min="10241" max="10241" width="16.42578125" style="11" customWidth="1"/>
    <col min="10242" max="10242" width="45.140625" style="11" customWidth="1"/>
    <col min="10243" max="10243" width="27.5703125" style="11" customWidth="1"/>
    <col min="10244" max="10244" width="14.28515625" style="11" customWidth="1"/>
    <col min="10245" max="10245" width="9.140625" style="11"/>
    <col min="10246" max="10246" width="13.85546875" style="11" customWidth="1"/>
    <col min="10247" max="10496" width="9.140625" style="11"/>
    <col min="10497" max="10497" width="16.42578125" style="11" customWidth="1"/>
    <col min="10498" max="10498" width="45.140625" style="11" customWidth="1"/>
    <col min="10499" max="10499" width="27.5703125" style="11" customWidth="1"/>
    <col min="10500" max="10500" width="14.28515625" style="11" customWidth="1"/>
    <col min="10501" max="10501" width="9.140625" style="11"/>
    <col min="10502" max="10502" width="13.85546875" style="11" customWidth="1"/>
    <col min="10503" max="10752" width="9.140625" style="11"/>
    <col min="10753" max="10753" width="16.42578125" style="11" customWidth="1"/>
    <col min="10754" max="10754" width="45.140625" style="11" customWidth="1"/>
    <col min="10755" max="10755" width="27.5703125" style="11" customWidth="1"/>
    <col min="10756" max="10756" width="14.28515625" style="11" customWidth="1"/>
    <col min="10757" max="10757" width="9.140625" style="11"/>
    <col min="10758" max="10758" width="13.85546875" style="11" customWidth="1"/>
    <col min="10759" max="11008" width="9.140625" style="11"/>
    <col min="11009" max="11009" width="16.42578125" style="11" customWidth="1"/>
    <col min="11010" max="11010" width="45.140625" style="11" customWidth="1"/>
    <col min="11011" max="11011" width="27.5703125" style="11" customWidth="1"/>
    <col min="11012" max="11012" width="14.28515625" style="11" customWidth="1"/>
    <col min="11013" max="11013" width="9.140625" style="11"/>
    <col min="11014" max="11014" width="13.85546875" style="11" customWidth="1"/>
    <col min="11015" max="11264" width="9.140625" style="11"/>
    <col min="11265" max="11265" width="16.42578125" style="11" customWidth="1"/>
    <col min="11266" max="11266" width="45.140625" style="11" customWidth="1"/>
    <col min="11267" max="11267" width="27.5703125" style="11" customWidth="1"/>
    <col min="11268" max="11268" width="14.28515625" style="11" customWidth="1"/>
    <col min="11269" max="11269" width="9.140625" style="11"/>
    <col min="11270" max="11270" width="13.85546875" style="11" customWidth="1"/>
    <col min="11271" max="11520" width="9.140625" style="11"/>
    <col min="11521" max="11521" width="16.42578125" style="11" customWidth="1"/>
    <col min="11522" max="11522" width="45.140625" style="11" customWidth="1"/>
    <col min="11523" max="11523" width="27.5703125" style="11" customWidth="1"/>
    <col min="11524" max="11524" width="14.28515625" style="11" customWidth="1"/>
    <col min="11525" max="11525" width="9.140625" style="11"/>
    <col min="11526" max="11526" width="13.85546875" style="11" customWidth="1"/>
    <col min="11527" max="11776" width="9.140625" style="11"/>
    <col min="11777" max="11777" width="16.42578125" style="11" customWidth="1"/>
    <col min="11778" max="11778" width="45.140625" style="11" customWidth="1"/>
    <col min="11779" max="11779" width="27.5703125" style="11" customWidth="1"/>
    <col min="11780" max="11780" width="14.28515625" style="11" customWidth="1"/>
    <col min="11781" max="11781" width="9.140625" style="11"/>
    <col min="11782" max="11782" width="13.85546875" style="11" customWidth="1"/>
    <col min="11783" max="12032" width="9.140625" style="11"/>
    <col min="12033" max="12033" width="16.42578125" style="11" customWidth="1"/>
    <col min="12034" max="12034" width="45.140625" style="11" customWidth="1"/>
    <col min="12035" max="12035" width="27.5703125" style="11" customWidth="1"/>
    <col min="12036" max="12036" width="14.28515625" style="11" customWidth="1"/>
    <col min="12037" max="12037" width="9.140625" style="11"/>
    <col min="12038" max="12038" width="13.85546875" style="11" customWidth="1"/>
    <col min="12039" max="12288" width="9.140625" style="11"/>
    <col min="12289" max="12289" width="16.42578125" style="11" customWidth="1"/>
    <col min="12290" max="12290" width="45.140625" style="11" customWidth="1"/>
    <col min="12291" max="12291" width="27.5703125" style="11" customWidth="1"/>
    <col min="12292" max="12292" width="14.28515625" style="11" customWidth="1"/>
    <col min="12293" max="12293" width="9.140625" style="11"/>
    <col min="12294" max="12294" width="13.85546875" style="11" customWidth="1"/>
    <col min="12295" max="12544" width="9.140625" style="11"/>
    <col min="12545" max="12545" width="16.42578125" style="11" customWidth="1"/>
    <col min="12546" max="12546" width="45.140625" style="11" customWidth="1"/>
    <col min="12547" max="12547" width="27.5703125" style="11" customWidth="1"/>
    <col min="12548" max="12548" width="14.28515625" style="11" customWidth="1"/>
    <col min="12549" max="12549" width="9.140625" style="11"/>
    <col min="12550" max="12550" width="13.85546875" style="11" customWidth="1"/>
    <col min="12551" max="12800" width="9.140625" style="11"/>
    <col min="12801" max="12801" width="16.42578125" style="11" customWidth="1"/>
    <col min="12802" max="12802" width="45.140625" style="11" customWidth="1"/>
    <col min="12803" max="12803" width="27.5703125" style="11" customWidth="1"/>
    <col min="12804" max="12804" width="14.28515625" style="11" customWidth="1"/>
    <col min="12805" max="12805" width="9.140625" style="11"/>
    <col min="12806" max="12806" width="13.85546875" style="11" customWidth="1"/>
    <col min="12807" max="13056" width="9.140625" style="11"/>
    <col min="13057" max="13057" width="16.42578125" style="11" customWidth="1"/>
    <col min="13058" max="13058" width="45.140625" style="11" customWidth="1"/>
    <col min="13059" max="13059" width="27.5703125" style="11" customWidth="1"/>
    <col min="13060" max="13060" width="14.28515625" style="11" customWidth="1"/>
    <col min="13061" max="13061" width="9.140625" style="11"/>
    <col min="13062" max="13062" width="13.85546875" style="11" customWidth="1"/>
    <col min="13063" max="13312" width="9.140625" style="11"/>
    <col min="13313" max="13313" width="16.42578125" style="11" customWidth="1"/>
    <col min="13314" max="13314" width="45.140625" style="11" customWidth="1"/>
    <col min="13315" max="13315" width="27.5703125" style="11" customWidth="1"/>
    <col min="13316" max="13316" width="14.28515625" style="11" customWidth="1"/>
    <col min="13317" max="13317" width="9.140625" style="11"/>
    <col min="13318" max="13318" width="13.85546875" style="11" customWidth="1"/>
    <col min="13319" max="13568" width="9.140625" style="11"/>
    <col min="13569" max="13569" width="16.42578125" style="11" customWidth="1"/>
    <col min="13570" max="13570" width="45.140625" style="11" customWidth="1"/>
    <col min="13571" max="13571" width="27.5703125" style="11" customWidth="1"/>
    <col min="13572" max="13572" width="14.28515625" style="11" customWidth="1"/>
    <col min="13573" max="13573" width="9.140625" style="11"/>
    <col min="13574" max="13574" width="13.85546875" style="11" customWidth="1"/>
    <col min="13575" max="13824" width="9.140625" style="11"/>
    <col min="13825" max="13825" width="16.42578125" style="11" customWidth="1"/>
    <col min="13826" max="13826" width="45.140625" style="11" customWidth="1"/>
    <col min="13827" max="13827" width="27.5703125" style="11" customWidth="1"/>
    <col min="13828" max="13828" width="14.28515625" style="11" customWidth="1"/>
    <col min="13829" max="13829" width="9.140625" style="11"/>
    <col min="13830" max="13830" width="13.85546875" style="11" customWidth="1"/>
    <col min="13831" max="14080" width="9.140625" style="11"/>
    <col min="14081" max="14081" width="16.42578125" style="11" customWidth="1"/>
    <col min="14082" max="14082" width="45.140625" style="11" customWidth="1"/>
    <col min="14083" max="14083" width="27.5703125" style="11" customWidth="1"/>
    <col min="14084" max="14084" width="14.28515625" style="11" customWidth="1"/>
    <col min="14085" max="14085" width="9.140625" style="11"/>
    <col min="14086" max="14086" width="13.85546875" style="11" customWidth="1"/>
    <col min="14087" max="14336" width="9.140625" style="11"/>
    <col min="14337" max="14337" width="16.42578125" style="11" customWidth="1"/>
    <col min="14338" max="14338" width="45.140625" style="11" customWidth="1"/>
    <col min="14339" max="14339" width="27.5703125" style="11" customWidth="1"/>
    <col min="14340" max="14340" width="14.28515625" style="11" customWidth="1"/>
    <col min="14341" max="14341" width="9.140625" style="11"/>
    <col min="14342" max="14342" width="13.85546875" style="11" customWidth="1"/>
    <col min="14343" max="14592" width="9.140625" style="11"/>
    <col min="14593" max="14593" width="16.42578125" style="11" customWidth="1"/>
    <col min="14594" max="14594" width="45.140625" style="11" customWidth="1"/>
    <col min="14595" max="14595" width="27.5703125" style="11" customWidth="1"/>
    <col min="14596" max="14596" width="14.28515625" style="11" customWidth="1"/>
    <col min="14597" max="14597" width="9.140625" style="11"/>
    <col min="14598" max="14598" width="13.85546875" style="11" customWidth="1"/>
    <col min="14599" max="14848" width="9.140625" style="11"/>
    <col min="14849" max="14849" width="16.42578125" style="11" customWidth="1"/>
    <col min="14850" max="14850" width="45.140625" style="11" customWidth="1"/>
    <col min="14851" max="14851" width="27.5703125" style="11" customWidth="1"/>
    <col min="14852" max="14852" width="14.28515625" style="11" customWidth="1"/>
    <col min="14853" max="14853" width="9.140625" style="11"/>
    <col min="14854" max="14854" width="13.85546875" style="11" customWidth="1"/>
    <col min="14855" max="15104" width="9.140625" style="11"/>
    <col min="15105" max="15105" width="16.42578125" style="11" customWidth="1"/>
    <col min="15106" max="15106" width="45.140625" style="11" customWidth="1"/>
    <col min="15107" max="15107" width="27.5703125" style="11" customWidth="1"/>
    <col min="15108" max="15108" width="14.28515625" style="11" customWidth="1"/>
    <col min="15109" max="15109" width="9.140625" style="11"/>
    <col min="15110" max="15110" width="13.85546875" style="11" customWidth="1"/>
    <col min="15111" max="15360" width="9.140625" style="11"/>
    <col min="15361" max="15361" width="16.42578125" style="11" customWidth="1"/>
    <col min="15362" max="15362" width="45.140625" style="11" customWidth="1"/>
    <col min="15363" max="15363" width="27.5703125" style="11" customWidth="1"/>
    <col min="15364" max="15364" width="14.28515625" style="11" customWidth="1"/>
    <col min="15365" max="15365" width="9.140625" style="11"/>
    <col min="15366" max="15366" width="13.85546875" style="11" customWidth="1"/>
    <col min="15367" max="15616" width="9.140625" style="11"/>
    <col min="15617" max="15617" width="16.42578125" style="11" customWidth="1"/>
    <col min="15618" max="15618" width="45.140625" style="11" customWidth="1"/>
    <col min="15619" max="15619" width="27.5703125" style="11" customWidth="1"/>
    <col min="15620" max="15620" width="14.28515625" style="11" customWidth="1"/>
    <col min="15621" max="15621" width="9.140625" style="11"/>
    <col min="15622" max="15622" width="13.85546875" style="11" customWidth="1"/>
    <col min="15623" max="15872" width="9.140625" style="11"/>
    <col min="15873" max="15873" width="16.42578125" style="11" customWidth="1"/>
    <col min="15874" max="15874" width="45.140625" style="11" customWidth="1"/>
    <col min="15875" max="15875" width="27.5703125" style="11" customWidth="1"/>
    <col min="15876" max="15876" width="14.28515625" style="11" customWidth="1"/>
    <col min="15877" max="15877" width="9.140625" style="11"/>
    <col min="15878" max="15878" width="13.85546875" style="11" customWidth="1"/>
    <col min="15879" max="16128" width="9.140625" style="11"/>
    <col min="16129" max="16129" width="16.42578125" style="11" customWidth="1"/>
    <col min="16130" max="16130" width="45.140625" style="11" customWidth="1"/>
    <col min="16131" max="16131" width="27.5703125" style="11" customWidth="1"/>
    <col min="16132" max="16132" width="14.28515625" style="11" customWidth="1"/>
    <col min="16133" max="16133" width="9.140625" style="11"/>
    <col min="16134" max="16134" width="13.85546875" style="11" customWidth="1"/>
    <col min="16135" max="16384" width="9.140625" style="11"/>
  </cols>
  <sheetData>
    <row r="1" spans="1:11" x14ac:dyDescent="0.25">
      <c r="C1" s="5" t="s">
        <v>1</v>
      </c>
    </row>
    <row r="2" spans="1:11" x14ac:dyDescent="0.25">
      <c r="C2" s="13" t="s">
        <v>2</v>
      </c>
    </row>
    <row r="3" spans="1:11" x14ac:dyDescent="0.25">
      <c r="C3" s="7" t="s">
        <v>3</v>
      </c>
    </row>
    <row r="4" spans="1:11" x14ac:dyDescent="0.25">
      <c r="C4" s="13"/>
    </row>
    <row r="5" spans="1:11" x14ac:dyDescent="0.25">
      <c r="C5" s="14" t="s">
        <v>4</v>
      </c>
    </row>
    <row r="6" spans="1:11" ht="13.9" customHeight="1" x14ac:dyDescent="0.25">
      <c r="A6" s="127" t="s">
        <v>5</v>
      </c>
      <c r="B6" s="127"/>
      <c r="C6" s="127"/>
    </row>
    <row r="8" spans="1:11" x14ac:dyDescent="0.25">
      <c r="A8" s="101" t="s">
        <v>6</v>
      </c>
      <c r="B8" s="96" t="s">
        <v>7</v>
      </c>
      <c r="C8" s="37"/>
      <c r="I8" s="2"/>
      <c r="J8" s="2"/>
      <c r="K8" s="2"/>
    </row>
    <row r="9" spans="1:11" ht="26.25" x14ac:dyDescent="0.25">
      <c r="A9" s="101" t="s">
        <v>8</v>
      </c>
      <c r="B9" s="131" t="s">
        <v>102</v>
      </c>
      <c r="C9" s="131"/>
      <c r="D9"/>
      <c r="E9"/>
      <c r="F9"/>
      <c r="G9"/>
      <c r="H9"/>
      <c r="I9"/>
      <c r="J9"/>
      <c r="K9"/>
    </row>
    <row r="10" spans="1:11" x14ac:dyDescent="0.25">
      <c r="A10" s="101" t="s">
        <v>10</v>
      </c>
      <c r="B10" s="36" t="s">
        <v>11</v>
      </c>
      <c r="C10" s="37"/>
      <c r="D10"/>
      <c r="E10"/>
      <c r="F10"/>
      <c r="G10"/>
      <c r="H10"/>
      <c r="I10"/>
      <c r="J10"/>
      <c r="K10"/>
    </row>
    <row r="11" spans="1:11" x14ac:dyDescent="0.25">
      <c r="D11"/>
      <c r="E11"/>
      <c r="F11"/>
      <c r="G11"/>
      <c r="H11"/>
      <c r="I11"/>
      <c r="J11"/>
      <c r="K11"/>
    </row>
    <row r="12" spans="1:11" ht="63" x14ac:dyDescent="0.25">
      <c r="A12" s="78" t="s">
        <v>12</v>
      </c>
      <c r="B12" s="78" t="s">
        <v>13</v>
      </c>
      <c r="C12" s="78" t="s">
        <v>14</v>
      </c>
      <c r="D12"/>
      <c r="E12"/>
      <c r="F12"/>
      <c r="G12"/>
      <c r="H12"/>
      <c r="I12"/>
      <c r="J12"/>
      <c r="K12"/>
    </row>
    <row r="13" spans="1:11" x14ac:dyDescent="0.25">
      <c r="A13" s="79">
        <v>1</v>
      </c>
      <c r="B13" s="79">
        <v>2</v>
      </c>
      <c r="C13" s="79">
        <v>3</v>
      </c>
      <c r="D13"/>
      <c r="E13"/>
      <c r="F13"/>
      <c r="G13"/>
      <c r="H13"/>
      <c r="I13"/>
      <c r="J13"/>
      <c r="K13"/>
    </row>
    <row r="14" spans="1:11" x14ac:dyDescent="0.25">
      <c r="A14" s="65"/>
      <c r="B14" s="79" t="s">
        <v>15</v>
      </c>
      <c r="C14" s="79" t="s">
        <v>16</v>
      </c>
      <c r="D14"/>
      <c r="E14"/>
      <c r="F14"/>
      <c r="G14"/>
      <c r="H14"/>
      <c r="I14"/>
      <c r="J14"/>
      <c r="K14"/>
    </row>
    <row r="15" spans="1:11" x14ac:dyDescent="0.25">
      <c r="A15" s="79">
        <v>1100</v>
      </c>
      <c r="B15" s="65" t="s">
        <v>17</v>
      </c>
      <c r="C15" s="71">
        <v>348.4</v>
      </c>
      <c r="D15" s="113"/>
      <c r="E15"/>
      <c r="F15"/>
      <c r="G15"/>
      <c r="H15"/>
      <c r="I15"/>
      <c r="J15"/>
      <c r="K15"/>
    </row>
    <row r="16" spans="1:11" ht="31.5" x14ac:dyDescent="0.25">
      <c r="A16" s="79">
        <v>1200</v>
      </c>
      <c r="B16" s="66" t="s">
        <v>18</v>
      </c>
      <c r="C16" s="71">
        <v>83.93</v>
      </c>
      <c r="D16" s="113"/>
      <c r="E16"/>
      <c r="F16"/>
      <c r="G16"/>
      <c r="H16"/>
      <c r="I16"/>
      <c r="J16"/>
      <c r="K16"/>
    </row>
    <row r="17" spans="1:11" x14ac:dyDescent="0.25">
      <c r="A17" s="79">
        <v>2341</v>
      </c>
      <c r="B17" s="65" t="s">
        <v>19</v>
      </c>
      <c r="C17" s="71">
        <v>20.89</v>
      </c>
      <c r="D17" s="113"/>
      <c r="E17"/>
      <c r="F17"/>
      <c r="G17"/>
      <c r="H17"/>
      <c r="I17"/>
      <c r="J17"/>
      <c r="K17"/>
    </row>
    <row r="18" spans="1:11" ht="13.9" customHeight="1" x14ac:dyDescent="0.25">
      <c r="A18" s="79">
        <v>2361</v>
      </c>
      <c r="B18" s="65" t="s">
        <v>20</v>
      </c>
      <c r="C18" s="71">
        <v>3.5</v>
      </c>
      <c r="D18" s="113"/>
      <c r="E18"/>
      <c r="F18"/>
      <c r="G18"/>
      <c r="H18"/>
      <c r="I18"/>
      <c r="J18"/>
      <c r="K18"/>
    </row>
    <row r="19" spans="1:11" ht="13.9" customHeight="1" x14ac:dyDescent="0.25">
      <c r="A19" s="79">
        <v>2363</v>
      </c>
      <c r="B19" s="65" t="s">
        <v>21</v>
      </c>
      <c r="C19" s="71">
        <v>117</v>
      </c>
      <c r="D19" s="113"/>
      <c r="E19"/>
      <c r="F19"/>
      <c r="G19"/>
      <c r="H19"/>
      <c r="I19"/>
      <c r="J19"/>
      <c r="K19"/>
    </row>
    <row r="20" spans="1:11" ht="13.9" customHeight="1" x14ac:dyDescent="0.25">
      <c r="A20" s="79">
        <v>2369</v>
      </c>
      <c r="B20" s="66" t="s">
        <v>22</v>
      </c>
      <c r="C20" s="71">
        <v>60</v>
      </c>
      <c r="D20"/>
      <c r="E20"/>
      <c r="F20"/>
      <c r="G20"/>
      <c r="H20"/>
      <c r="I20"/>
      <c r="J20"/>
      <c r="K20"/>
    </row>
    <row r="21" spans="1:11" x14ac:dyDescent="0.25">
      <c r="A21" s="79"/>
      <c r="B21" s="24" t="s">
        <v>23</v>
      </c>
      <c r="C21" s="72">
        <f>SUM(C15:C20)</f>
        <v>633.72</v>
      </c>
      <c r="D21"/>
      <c r="E21"/>
      <c r="F21"/>
      <c r="G21"/>
      <c r="H21"/>
      <c r="I21"/>
      <c r="J21"/>
      <c r="K21"/>
    </row>
    <row r="22" spans="1:11" x14ac:dyDescent="0.25">
      <c r="A22" s="79"/>
      <c r="B22" s="24" t="s">
        <v>24</v>
      </c>
      <c r="C22" s="72" t="s">
        <v>16</v>
      </c>
      <c r="D22"/>
      <c r="E22"/>
      <c r="F22"/>
      <c r="G22"/>
      <c r="H22"/>
      <c r="I22"/>
      <c r="J22"/>
      <c r="K22"/>
    </row>
    <row r="23" spans="1:11" x14ac:dyDescent="0.25">
      <c r="A23" s="79">
        <v>1100</v>
      </c>
      <c r="B23" s="65" t="s">
        <v>17</v>
      </c>
      <c r="C23" s="71">
        <v>33.6</v>
      </c>
      <c r="D23"/>
      <c r="E23"/>
      <c r="F23"/>
      <c r="G23"/>
      <c r="H23"/>
      <c r="I23"/>
      <c r="J23"/>
      <c r="K23"/>
    </row>
    <row r="24" spans="1:11" ht="31.5" x14ac:dyDescent="0.25">
      <c r="A24" s="79">
        <v>1200</v>
      </c>
      <c r="B24" s="66" t="s">
        <v>18</v>
      </c>
      <c r="C24" s="71">
        <v>8.09</v>
      </c>
      <c r="D24"/>
      <c r="E24"/>
      <c r="F24"/>
      <c r="G24"/>
      <c r="H24"/>
      <c r="I24"/>
      <c r="J24"/>
      <c r="K24"/>
    </row>
    <row r="25" spans="1:11" x14ac:dyDescent="0.25">
      <c r="A25" s="79">
        <v>2210</v>
      </c>
      <c r="B25" s="65" t="s">
        <v>25</v>
      </c>
      <c r="C25" s="71">
        <v>0.4</v>
      </c>
      <c r="D25"/>
      <c r="E25"/>
      <c r="F25"/>
      <c r="G25"/>
      <c r="H25"/>
      <c r="I25"/>
      <c r="J25"/>
      <c r="K25"/>
    </row>
    <row r="26" spans="1:11" x14ac:dyDescent="0.25">
      <c r="A26" s="79">
        <v>2220</v>
      </c>
      <c r="B26" s="65" t="s">
        <v>56</v>
      </c>
      <c r="C26" s="71">
        <v>17.55</v>
      </c>
      <c r="D26"/>
      <c r="E26"/>
      <c r="F26"/>
      <c r="G26"/>
      <c r="H26"/>
      <c r="I26"/>
      <c r="J26"/>
      <c r="K26"/>
    </row>
    <row r="27" spans="1:11" x14ac:dyDescent="0.25">
      <c r="A27" s="79">
        <v>2240</v>
      </c>
      <c r="B27" s="65" t="s">
        <v>26</v>
      </c>
      <c r="C27" s="71">
        <v>59.84</v>
      </c>
      <c r="D27"/>
      <c r="E27"/>
      <c r="F27"/>
      <c r="G27"/>
      <c r="H27"/>
      <c r="I27"/>
      <c r="J27"/>
      <c r="K27"/>
    </row>
    <row r="28" spans="1:11" x14ac:dyDescent="0.25">
      <c r="A28" s="79">
        <v>2312</v>
      </c>
      <c r="B28" s="65" t="s">
        <v>27</v>
      </c>
      <c r="C28" s="71">
        <v>0.51</v>
      </c>
      <c r="D28"/>
      <c r="E28"/>
      <c r="F28"/>
      <c r="G28"/>
      <c r="H28"/>
      <c r="I28"/>
      <c r="J28"/>
      <c r="K28"/>
    </row>
    <row r="29" spans="1:11" x14ac:dyDescent="0.25">
      <c r="A29" s="79">
        <v>2321</v>
      </c>
      <c r="B29" s="65" t="s">
        <v>28</v>
      </c>
      <c r="C29" s="71">
        <f>80.56-0.1</f>
        <v>80.460000000000008</v>
      </c>
      <c r="D29"/>
      <c r="E29"/>
      <c r="F29"/>
      <c r="G29"/>
      <c r="H29"/>
      <c r="I29"/>
      <c r="J29"/>
      <c r="K29"/>
    </row>
    <row r="30" spans="1:11" x14ac:dyDescent="0.25">
      <c r="A30" s="79">
        <v>2322</v>
      </c>
      <c r="B30" s="65" t="s">
        <v>29</v>
      </c>
      <c r="C30" s="71">
        <v>3.15</v>
      </c>
      <c r="D30"/>
      <c r="E30"/>
      <c r="F30"/>
      <c r="G30"/>
      <c r="H30"/>
      <c r="I30"/>
      <c r="J30"/>
      <c r="K30"/>
    </row>
    <row r="31" spans="1:11" ht="14.25" customHeight="1" x14ac:dyDescent="0.25">
      <c r="A31" s="79">
        <v>2500</v>
      </c>
      <c r="B31" s="65" t="s">
        <v>30</v>
      </c>
      <c r="C31" s="71">
        <v>2.68</v>
      </c>
      <c r="D31"/>
      <c r="E31"/>
      <c r="F31"/>
      <c r="G31"/>
      <c r="H31"/>
      <c r="I31"/>
      <c r="J31"/>
      <c r="K31"/>
    </row>
    <row r="32" spans="1:11" ht="13.9" customHeight="1" x14ac:dyDescent="0.25">
      <c r="A32" s="79">
        <v>2350</v>
      </c>
      <c r="B32" s="65" t="s">
        <v>31</v>
      </c>
      <c r="C32" s="71">
        <v>35.19</v>
      </c>
      <c r="D32"/>
      <c r="E32"/>
      <c r="F32"/>
      <c r="G32"/>
      <c r="H32"/>
      <c r="I32"/>
      <c r="J32"/>
      <c r="K32"/>
    </row>
    <row r="33" spans="1:11" ht="13.9" customHeight="1" x14ac:dyDescent="0.25">
      <c r="A33" s="79">
        <v>5200</v>
      </c>
      <c r="B33" s="65" t="s">
        <v>32</v>
      </c>
      <c r="C33" s="71">
        <v>75.81</v>
      </c>
      <c r="D33"/>
      <c r="E33"/>
      <c r="F33"/>
      <c r="G33"/>
      <c r="H33"/>
      <c r="I33"/>
      <c r="J33"/>
      <c r="K33"/>
    </row>
    <row r="34" spans="1:11" x14ac:dyDescent="0.25">
      <c r="A34" s="79"/>
      <c r="B34" s="24" t="s">
        <v>33</v>
      </c>
      <c r="C34" s="23">
        <f>SUM(C23:C33)</f>
        <v>317.28000000000003</v>
      </c>
      <c r="D34"/>
      <c r="E34"/>
      <c r="F34"/>
      <c r="G34"/>
      <c r="H34"/>
      <c r="I34"/>
      <c r="J34"/>
      <c r="K34"/>
    </row>
    <row r="35" spans="1:11" x14ac:dyDescent="0.25">
      <c r="A35" s="65"/>
      <c r="B35" s="24" t="s">
        <v>34</v>
      </c>
      <c r="C35" s="23">
        <f>C34+C21</f>
        <v>951</v>
      </c>
      <c r="D35"/>
      <c r="E35"/>
      <c r="F35"/>
      <c r="G35"/>
      <c r="H35"/>
      <c r="I35"/>
      <c r="J35"/>
      <c r="K35"/>
    </row>
    <row r="36" spans="1:11" x14ac:dyDescent="0.25">
      <c r="A36" s="62"/>
      <c r="B36" s="62"/>
      <c r="C36" s="62"/>
      <c r="D36"/>
      <c r="E36"/>
      <c r="F36"/>
      <c r="G36"/>
      <c r="H36"/>
      <c r="I36"/>
      <c r="J36"/>
      <c r="K36"/>
    </row>
    <row r="37" spans="1:11" x14ac:dyDescent="0.25">
      <c r="A37" s="132" t="s">
        <v>35</v>
      </c>
      <c r="B37" s="132"/>
      <c r="C37" s="75">
        <v>30</v>
      </c>
      <c r="D37"/>
      <c r="E37"/>
      <c r="F37"/>
      <c r="G37"/>
      <c r="H37"/>
      <c r="I37"/>
      <c r="J37"/>
      <c r="K37"/>
    </row>
    <row r="38" spans="1:11" ht="48" customHeight="1" x14ac:dyDescent="0.25">
      <c r="A38" s="132" t="s">
        <v>36</v>
      </c>
      <c r="B38" s="132"/>
      <c r="C38" s="77">
        <f>C35/C37</f>
        <v>31.7</v>
      </c>
      <c r="D38"/>
      <c r="E38"/>
      <c r="F38"/>
      <c r="G38"/>
      <c r="H38"/>
      <c r="I38"/>
      <c r="J38"/>
      <c r="K38"/>
    </row>
    <row r="39" spans="1:11" x14ac:dyDescent="0.25">
      <c r="D39"/>
      <c r="E39"/>
      <c r="F39"/>
      <c r="G39"/>
      <c r="H39"/>
      <c r="I39"/>
      <c r="J39"/>
      <c r="K39"/>
    </row>
    <row r="40" spans="1:11" x14ac:dyDescent="0.25">
      <c r="D40"/>
      <c r="E40"/>
      <c r="F40"/>
      <c r="G40"/>
      <c r="H40"/>
      <c r="I40"/>
      <c r="J40"/>
      <c r="K40"/>
    </row>
    <row r="41" spans="1:11" x14ac:dyDescent="0.25">
      <c r="A41" s="121"/>
      <c r="D41"/>
      <c r="E41"/>
      <c r="F41"/>
      <c r="G41"/>
      <c r="H41"/>
      <c r="I41"/>
      <c r="J41"/>
      <c r="K41"/>
    </row>
    <row r="42" spans="1:11" x14ac:dyDescent="0.25">
      <c r="A42" s="121"/>
      <c r="C42" s="118"/>
      <c r="D42"/>
      <c r="E42"/>
      <c r="F42"/>
      <c r="G42"/>
      <c r="H42"/>
      <c r="I42"/>
      <c r="J42"/>
      <c r="K42"/>
    </row>
    <row r="43" spans="1:11" x14ac:dyDescent="0.25">
      <c r="A43" s="121"/>
      <c r="D43"/>
      <c r="E43"/>
      <c r="F43"/>
      <c r="G43"/>
      <c r="H43"/>
      <c r="I43"/>
      <c r="J43"/>
      <c r="K43"/>
    </row>
    <row r="44" spans="1:11" x14ac:dyDescent="0.25">
      <c r="A44" s="121"/>
      <c r="D44"/>
      <c r="E44"/>
      <c r="F44"/>
      <c r="G44"/>
      <c r="H44"/>
      <c r="I44"/>
      <c r="J44"/>
      <c r="K44"/>
    </row>
  </sheetData>
  <mergeCells count="4">
    <mergeCell ref="A6:C6"/>
    <mergeCell ref="B9:C9"/>
    <mergeCell ref="A37:B37"/>
    <mergeCell ref="A38:B38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Footer>&amp;L&amp;"Times New Roman,Regular"LMAnot_2_1_pielik_07082019_cenr; 2.1.pielikums Ministru kabineta noteikumu projekta "Ilgstošas sociālās aprūpes un sociālās rehabilitācijas iestāžu sniegto maksas pakalpojumu cenrādis" anotācijai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DD5D8-244F-4B5F-B764-7E0ACAC263CC}">
  <sheetPr>
    <pageSetUpPr fitToPage="1"/>
  </sheetPr>
  <dimension ref="A1:J53"/>
  <sheetViews>
    <sheetView tabSelected="1" view="pageLayout" topLeftCell="A8" zoomScale="80" zoomScaleNormal="75" zoomScalePageLayoutView="80" workbookViewId="0">
      <selection activeCell="C50" sqref="C50"/>
    </sheetView>
  </sheetViews>
  <sheetFormatPr defaultRowHeight="15" x14ac:dyDescent="0.25"/>
  <cols>
    <col min="1" max="1" width="16.42578125" style="37" customWidth="1"/>
    <col min="2" max="2" width="56" style="37" customWidth="1"/>
    <col min="3" max="3" width="20.28515625" style="37" customWidth="1"/>
    <col min="4" max="4" width="26.42578125" style="37" customWidth="1"/>
    <col min="5" max="5" width="11.42578125" style="46" customWidth="1"/>
    <col min="6" max="6" width="13.5703125" style="46" customWidth="1"/>
    <col min="7" max="7" width="9.140625" style="46" customWidth="1"/>
    <col min="8" max="12" width="9.140625" style="37" customWidth="1"/>
    <col min="13" max="13" width="9.85546875" style="37" customWidth="1"/>
    <col min="14" max="256" width="9.140625" style="37"/>
    <col min="257" max="257" width="16.42578125" style="37" customWidth="1"/>
    <col min="258" max="258" width="48.85546875" style="37" customWidth="1"/>
    <col min="259" max="259" width="24.28515625" style="37" customWidth="1"/>
    <col min="260" max="260" width="17.140625" style="37" customWidth="1"/>
    <col min="261" max="261" width="11.42578125" style="37" customWidth="1"/>
    <col min="262" max="262" width="13.5703125" style="37" customWidth="1"/>
    <col min="263" max="268" width="9.140625" style="37"/>
    <col min="269" max="269" width="9.85546875" style="37" customWidth="1"/>
    <col min="270" max="512" width="9.140625" style="37"/>
    <col min="513" max="513" width="16.42578125" style="37" customWidth="1"/>
    <col min="514" max="514" width="48.85546875" style="37" customWidth="1"/>
    <col min="515" max="515" width="24.28515625" style="37" customWidth="1"/>
    <col min="516" max="516" width="17.140625" style="37" customWidth="1"/>
    <col min="517" max="517" width="11.42578125" style="37" customWidth="1"/>
    <col min="518" max="518" width="13.5703125" style="37" customWidth="1"/>
    <col min="519" max="524" width="9.140625" style="37"/>
    <col min="525" max="525" width="9.85546875" style="37" customWidth="1"/>
    <col min="526" max="768" width="9.140625" style="37"/>
    <col min="769" max="769" width="16.42578125" style="37" customWidth="1"/>
    <col min="770" max="770" width="48.85546875" style="37" customWidth="1"/>
    <col min="771" max="771" width="24.28515625" style="37" customWidth="1"/>
    <col min="772" max="772" width="17.140625" style="37" customWidth="1"/>
    <col min="773" max="773" width="11.42578125" style="37" customWidth="1"/>
    <col min="774" max="774" width="13.5703125" style="37" customWidth="1"/>
    <col min="775" max="780" width="9.140625" style="37"/>
    <col min="781" max="781" width="9.85546875" style="37" customWidth="1"/>
    <col min="782" max="1024" width="9.140625" style="37"/>
    <col min="1025" max="1025" width="16.42578125" style="37" customWidth="1"/>
    <col min="1026" max="1026" width="48.85546875" style="37" customWidth="1"/>
    <col min="1027" max="1027" width="24.28515625" style="37" customWidth="1"/>
    <col min="1028" max="1028" width="17.140625" style="37" customWidth="1"/>
    <col min="1029" max="1029" width="11.42578125" style="37" customWidth="1"/>
    <col min="1030" max="1030" width="13.5703125" style="37" customWidth="1"/>
    <col min="1031" max="1036" width="9.140625" style="37"/>
    <col min="1037" max="1037" width="9.85546875" style="37" customWidth="1"/>
    <col min="1038" max="1280" width="9.140625" style="37"/>
    <col min="1281" max="1281" width="16.42578125" style="37" customWidth="1"/>
    <col min="1282" max="1282" width="48.85546875" style="37" customWidth="1"/>
    <col min="1283" max="1283" width="24.28515625" style="37" customWidth="1"/>
    <col min="1284" max="1284" width="17.140625" style="37" customWidth="1"/>
    <col min="1285" max="1285" width="11.42578125" style="37" customWidth="1"/>
    <col min="1286" max="1286" width="13.5703125" style="37" customWidth="1"/>
    <col min="1287" max="1292" width="9.140625" style="37"/>
    <col min="1293" max="1293" width="9.85546875" style="37" customWidth="1"/>
    <col min="1294" max="1536" width="9.140625" style="37"/>
    <col min="1537" max="1537" width="16.42578125" style="37" customWidth="1"/>
    <col min="1538" max="1538" width="48.85546875" style="37" customWidth="1"/>
    <col min="1539" max="1539" width="24.28515625" style="37" customWidth="1"/>
    <col min="1540" max="1540" width="17.140625" style="37" customWidth="1"/>
    <col min="1541" max="1541" width="11.42578125" style="37" customWidth="1"/>
    <col min="1542" max="1542" width="13.5703125" style="37" customWidth="1"/>
    <col min="1543" max="1548" width="9.140625" style="37"/>
    <col min="1549" max="1549" width="9.85546875" style="37" customWidth="1"/>
    <col min="1550" max="1792" width="9.140625" style="37"/>
    <col min="1793" max="1793" width="16.42578125" style="37" customWidth="1"/>
    <col min="1794" max="1794" width="48.85546875" style="37" customWidth="1"/>
    <col min="1795" max="1795" width="24.28515625" style="37" customWidth="1"/>
    <col min="1796" max="1796" width="17.140625" style="37" customWidth="1"/>
    <col min="1797" max="1797" width="11.42578125" style="37" customWidth="1"/>
    <col min="1798" max="1798" width="13.5703125" style="37" customWidth="1"/>
    <col min="1799" max="1804" width="9.140625" style="37"/>
    <col min="1805" max="1805" width="9.85546875" style="37" customWidth="1"/>
    <col min="1806" max="2048" width="9.140625" style="37"/>
    <col min="2049" max="2049" width="16.42578125" style="37" customWidth="1"/>
    <col min="2050" max="2050" width="48.85546875" style="37" customWidth="1"/>
    <col min="2051" max="2051" width="24.28515625" style="37" customWidth="1"/>
    <col min="2052" max="2052" width="17.140625" style="37" customWidth="1"/>
    <col min="2053" max="2053" width="11.42578125" style="37" customWidth="1"/>
    <col min="2054" max="2054" width="13.5703125" style="37" customWidth="1"/>
    <col min="2055" max="2060" width="9.140625" style="37"/>
    <col min="2061" max="2061" width="9.85546875" style="37" customWidth="1"/>
    <col min="2062" max="2304" width="9.140625" style="37"/>
    <col min="2305" max="2305" width="16.42578125" style="37" customWidth="1"/>
    <col min="2306" max="2306" width="48.85546875" style="37" customWidth="1"/>
    <col min="2307" max="2307" width="24.28515625" style="37" customWidth="1"/>
    <col min="2308" max="2308" width="17.140625" style="37" customWidth="1"/>
    <col min="2309" max="2309" width="11.42578125" style="37" customWidth="1"/>
    <col min="2310" max="2310" width="13.5703125" style="37" customWidth="1"/>
    <col min="2311" max="2316" width="9.140625" style="37"/>
    <col min="2317" max="2317" width="9.85546875" style="37" customWidth="1"/>
    <col min="2318" max="2560" width="9.140625" style="37"/>
    <col min="2561" max="2561" width="16.42578125" style="37" customWidth="1"/>
    <col min="2562" max="2562" width="48.85546875" style="37" customWidth="1"/>
    <col min="2563" max="2563" width="24.28515625" style="37" customWidth="1"/>
    <col min="2564" max="2564" width="17.140625" style="37" customWidth="1"/>
    <col min="2565" max="2565" width="11.42578125" style="37" customWidth="1"/>
    <col min="2566" max="2566" width="13.5703125" style="37" customWidth="1"/>
    <col min="2567" max="2572" width="9.140625" style="37"/>
    <col min="2573" max="2573" width="9.85546875" style="37" customWidth="1"/>
    <col min="2574" max="2816" width="9.140625" style="37"/>
    <col min="2817" max="2817" width="16.42578125" style="37" customWidth="1"/>
    <col min="2818" max="2818" width="48.85546875" style="37" customWidth="1"/>
    <col min="2819" max="2819" width="24.28515625" style="37" customWidth="1"/>
    <col min="2820" max="2820" width="17.140625" style="37" customWidth="1"/>
    <col min="2821" max="2821" width="11.42578125" style="37" customWidth="1"/>
    <col min="2822" max="2822" width="13.5703125" style="37" customWidth="1"/>
    <col min="2823" max="2828" width="9.140625" style="37"/>
    <col min="2829" max="2829" width="9.85546875" style="37" customWidth="1"/>
    <col min="2830" max="3072" width="9.140625" style="37"/>
    <col min="3073" max="3073" width="16.42578125" style="37" customWidth="1"/>
    <col min="3074" max="3074" width="48.85546875" style="37" customWidth="1"/>
    <col min="3075" max="3075" width="24.28515625" style="37" customWidth="1"/>
    <col min="3076" max="3076" width="17.140625" style="37" customWidth="1"/>
    <col min="3077" max="3077" width="11.42578125" style="37" customWidth="1"/>
    <col min="3078" max="3078" width="13.5703125" style="37" customWidth="1"/>
    <col min="3079" max="3084" width="9.140625" style="37"/>
    <col min="3085" max="3085" width="9.85546875" style="37" customWidth="1"/>
    <col min="3086" max="3328" width="9.140625" style="37"/>
    <col min="3329" max="3329" width="16.42578125" style="37" customWidth="1"/>
    <col min="3330" max="3330" width="48.85546875" style="37" customWidth="1"/>
    <col min="3331" max="3331" width="24.28515625" style="37" customWidth="1"/>
    <col min="3332" max="3332" width="17.140625" style="37" customWidth="1"/>
    <col min="3333" max="3333" width="11.42578125" style="37" customWidth="1"/>
    <col min="3334" max="3334" width="13.5703125" style="37" customWidth="1"/>
    <col min="3335" max="3340" width="9.140625" style="37"/>
    <col min="3341" max="3341" width="9.85546875" style="37" customWidth="1"/>
    <col min="3342" max="3584" width="9.140625" style="37"/>
    <col min="3585" max="3585" width="16.42578125" style="37" customWidth="1"/>
    <col min="3586" max="3586" width="48.85546875" style="37" customWidth="1"/>
    <col min="3587" max="3587" width="24.28515625" style="37" customWidth="1"/>
    <col min="3588" max="3588" width="17.140625" style="37" customWidth="1"/>
    <col min="3589" max="3589" width="11.42578125" style="37" customWidth="1"/>
    <col min="3590" max="3590" width="13.5703125" style="37" customWidth="1"/>
    <col min="3591" max="3596" width="9.140625" style="37"/>
    <col min="3597" max="3597" width="9.85546875" style="37" customWidth="1"/>
    <col min="3598" max="3840" width="9.140625" style="37"/>
    <col min="3841" max="3841" width="16.42578125" style="37" customWidth="1"/>
    <col min="3842" max="3842" width="48.85546875" style="37" customWidth="1"/>
    <col min="3843" max="3843" width="24.28515625" style="37" customWidth="1"/>
    <col min="3844" max="3844" width="17.140625" style="37" customWidth="1"/>
    <col min="3845" max="3845" width="11.42578125" style="37" customWidth="1"/>
    <col min="3846" max="3846" width="13.5703125" style="37" customWidth="1"/>
    <col min="3847" max="3852" width="9.140625" style="37"/>
    <col min="3853" max="3853" width="9.85546875" style="37" customWidth="1"/>
    <col min="3854" max="4096" width="9.140625" style="37"/>
    <col min="4097" max="4097" width="16.42578125" style="37" customWidth="1"/>
    <col min="4098" max="4098" width="48.85546875" style="37" customWidth="1"/>
    <col min="4099" max="4099" width="24.28515625" style="37" customWidth="1"/>
    <col min="4100" max="4100" width="17.140625" style="37" customWidth="1"/>
    <col min="4101" max="4101" width="11.42578125" style="37" customWidth="1"/>
    <col min="4102" max="4102" width="13.5703125" style="37" customWidth="1"/>
    <col min="4103" max="4108" width="9.140625" style="37"/>
    <col min="4109" max="4109" width="9.85546875" style="37" customWidth="1"/>
    <col min="4110" max="4352" width="9.140625" style="37"/>
    <col min="4353" max="4353" width="16.42578125" style="37" customWidth="1"/>
    <col min="4354" max="4354" width="48.85546875" style="37" customWidth="1"/>
    <col min="4355" max="4355" width="24.28515625" style="37" customWidth="1"/>
    <col min="4356" max="4356" width="17.140625" style="37" customWidth="1"/>
    <col min="4357" max="4357" width="11.42578125" style="37" customWidth="1"/>
    <col min="4358" max="4358" width="13.5703125" style="37" customWidth="1"/>
    <col min="4359" max="4364" width="9.140625" style="37"/>
    <col min="4365" max="4365" width="9.85546875" style="37" customWidth="1"/>
    <col min="4366" max="4608" width="9.140625" style="37"/>
    <col min="4609" max="4609" width="16.42578125" style="37" customWidth="1"/>
    <col min="4610" max="4610" width="48.85546875" style="37" customWidth="1"/>
    <col min="4611" max="4611" width="24.28515625" style="37" customWidth="1"/>
    <col min="4612" max="4612" width="17.140625" style="37" customWidth="1"/>
    <col min="4613" max="4613" width="11.42578125" style="37" customWidth="1"/>
    <col min="4614" max="4614" width="13.5703125" style="37" customWidth="1"/>
    <col min="4615" max="4620" width="9.140625" style="37"/>
    <col min="4621" max="4621" width="9.85546875" style="37" customWidth="1"/>
    <col min="4622" max="4864" width="9.140625" style="37"/>
    <col min="4865" max="4865" width="16.42578125" style="37" customWidth="1"/>
    <col min="4866" max="4866" width="48.85546875" style="37" customWidth="1"/>
    <col min="4867" max="4867" width="24.28515625" style="37" customWidth="1"/>
    <col min="4868" max="4868" width="17.140625" style="37" customWidth="1"/>
    <col min="4869" max="4869" width="11.42578125" style="37" customWidth="1"/>
    <col min="4870" max="4870" width="13.5703125" style="37" customWidth="1"/>
    <col min="4871" max="4876" width="9.140625" style="37"/>
    <col min="4877" max="4877" width="9.85546875" style="37" customWidth="1"/>
    <col min="4878" max="5120" width="9.140625" style="37"/>
    <col min="5121" max="5121" width="16.42578125" style="37" customWidth="1"/>
    <col min="5122" max="5122" width="48.85546875" style="37" customWidth="1"/>
    <col min="5123" max="5123" width="24.28515625" style="37" customWidth="1"/>
    <col min="5124" max="5124" width="17.140625" style="37" customWidth="1"/>
    <col min="5125" max="5125" width="11.42578125" style="37" customWidth="1"/>
    <col min="5126" max="5126" width="13.5703125" style="37" customWidth="1"/>
    <col min="5127" max="5132" width="9.140625" style="37"/>
    <col min="5133" max="5133" width="9.85546875" style="37" customWidth="1"/>
    <col min="5134" max="5376" width="9.140625" style="37"/>
    <col min="5377" max="5377" width="16.42578125" style="37" customWidth="1"/>
    <col min="5378" max="5378" width="48.85546875" style="37" customWidth="1"/>
    <col min="5379" max="5379" width="24.28515625" style="37" customWidth="1"/>
    <col min="5380" max="5380" width="17.140625" style="37" customWidth="1"/>
    <col min="5381" max="5381" width="11.42578125" style="37" customWidth="1"/>
    <col min="5382" max="5382" width="13.5703125" style="37" customWidth="1"/>
    <col min="5383" max="5388" width="9.140625" style="37"/>
    <col min="5389" max="5389" width="9.85546875" style="37" customWidth="1"/>
    <col min="5390" max="5632" width="9.140625" style="37"/>
    <col min="5633" max="5633" width="16.42578125" style="37" customWidth="1"/>
    <col min="5634" max="5634" width="48.85546875" style="37" customWidth="1"/>
    <col min="5635" max="5635" width="24.28515625" style="37" customWidth="1"/>
    <col min="5636" max="5636" width="17.140625" style="37" customWidth="1"/>
    <col min="5637" max="5637" width="11.42578125" style="37" customWidth="1"/>
    <col min="5638" max="5638" width="13.5703125" style="37" customWidth="1"/>
    <col min="5639" max="5644" width="9.140625" style="37"/>
    <col min="5645" max="5645" width="9.85546875" style="37" customWidth="1"/>
    <col min="5646" max="5888" width="9.140625" style="37"/>
    <col min="5889" max="5889" width="16.42578125" style="37" customWidth="1"/>
    <col min="5890" max="5890" width="48.85546875" style="37" customWidth="1"/>
    <col min="5891" max="5891" width="24.28515625" style="37" customWidth="1"/>
    <col min="5892" max="5892" width="17.140625" style="37" customWidth="1"/>
    <col min="5893" max="5893" width="11.42578125" style="37" customWidth="1"/>
    <col min="5894" max="5894" width="13.5703125" style="37" customWidth="1"/>
    <col min="5895" max="5900" width="9.140625" style="37"/>
    <col min="5901" max="5901" width="9.85546875" style="37" customWidth="1"/>
    <col min="5902" max="6144" width="9.140625" style="37"/>
    <col min="6145" max="6145" width="16.42578125" style="37" customWidth="1"/>
    <col min="6146" max="6146" width="48.85546875" style="37" customWidth="1"/>
    <col min="6147" max="6147" width="24.28515625" style="37" customWidth="1"/>
    <col min="6148" max="6148" width="17.140625" style="37" customWidth="1"/>
    <col min="6149" max="6149" width="11.42578125" style="37" customWidth="1"/>
    <col min="6150" max="6150" width="13.5703125" style="37" customWidth="1"/>
    <col min="6151" max="6156" width="9.140625" style="37"/>
    <col min="6157" max="6157" width="9.85546875" style="37" customWidth="1"/>
    <col min="6158" max="6400" width="9.140625" style="37"/>
    <col min="6401" max="6401" width="16.42578125" style="37" customWidth="1"/>
    <col min="6402" max="6402" width="48.85546875" style="37" customWidth="1"/>
    <col min="6403" max="6403" width="24.28515625" style="37" customWidth="1"/>
    <col min="6404" max="6404" width="17.140625" style="37" customWidth="1"/>
    <col min="6405" max="6405" width="11.42578125" style="37" customWidth="1"/>
    <col min="6406" max="6406" width="13.5703125" style="37" customWidth="1"/>
    <col min="6407" max="6412" width="9.140625" style="37"/>
    <col min="6413" max="6413" width="9.85546875" style="37" customWidth="1"/>
    <col min="6414" max="6656" width="9.140625" style="37"/>
    <col min="6657" max="6657" width="16.42578125" style="37" customWidth="1"/>
    <col min="6658" max="6658" width="48.85546875" style="37" customWidth="1"/>
    <col min="6659" max="6659" width="24.28515625" style="37" customWidth="1"/>
    <col min="6660" max="6660" width="17.140625" style="37" customWidth="1"/>
    <col min="6661" max="6661" width="11.42578125" style="37" customWidth="1"/>
    <col min="6662" max="6662" width="13.5703125" style="37" customWidth="1"/>
    <col min="6663" max="6668" width="9.140625" style="37"/>
    <col min="6669" max="6669" width="9.85546875" style="37" customWidth="1"/>
    <col min="6670" max="6912" width="9.140625" style="37"/>
    <col min="6913" max="6913" width="16.42578125" style="37" customWidth="1"/>
    <col min="6914" max="6914" width="48.85546875" style="37" customWidth="1"/>
    <col min="6915" max="6915" width="24.28515625" style="37" customWidth="1"/>
    <col min="6916" max="6916" width="17.140625" style="37" customWidth="1"/>
    <col min="6917" max="6917" width="11.42578125" style="37" customWidth="1"/>
    <col min="6918" max="6918" width="13.5703125" style="37" customWidth="1"/>
    <col min="6919" max="6924" width="9.140625" style="37"/>
    <col min="6925" max="6925" width="9.85546875" style="37" customWidth="1"/>
    <col min="6926" max="7168" width="9.140625" style="37"/>
    <col min="7169" max="7169" width="16.42578125" style="37" customWidth="1"/>
    <col min="7170" max="7170" width="48.85546875" style="37" customWidth="1"/>
    <col min="7171" max="7171" width="24.28515625" style="37" customWidth="1"/>
    <col min="7172" max="7172" width="17.140625" style="37" customWidth="1"/>
    <col min="7173" max="7173" width="11.42578125" style="37" customWidth="1"/>
    <col min="7174" max="7174" width="13.5703125" style="37" customWidth="1"/>
    <col min="7175" max="7180" width="9.140625" style="37"/>
    <col min="7181" max="7181" width="9.85546875" style="37" customWidth="1"/>
    <col min="7182" max="7424" width="9.140625" style="37"/>
    <col min="7425" max="7425" width="16.42578125" style="37" customWidth="1"/>
    <col min="7426" max="7426" width="48.85546875" style="37" customWidth="1"/>
    <col min="7427" max="7427" width="24.28515625" style="37" customWidth="1"/>
    <col min="7428" max="7428" width="17.140625" style="37" customWidth="1"/>
    <col min="7429" max="7429" width="11.42578125" style="37" customWidth="1"/>
    <col min="7430" max="7430" width="13.5703125" style="37" customWidth="1"/>
    <col min="7431" max="7436" width="9.140625" style="37"/>
    <col min="7437" max="7437" width="9.85546875" style="37" customWidth="1"/>
    <col min="7438" max="7680" width="9.140625" style="37"/>
    <col min="7681" max="7681" width="16.42578125" style="37" customWidth="1"/>
    <col min="7682" max="7682" width="48.85546875" style="37" customWidth="1"/>
    <col min="7683" max="7683" width="24.28515625" style="37" customWidth="1"/>
    <col min="7684" max="7684" width="17.140625" style="37" customWidth="1"/>
    <col min="7685" max="7685" width="11.42578125" style="37" customWidth="1"/>
    <col min="7686" max="7686" width="13.5703125" style="37" customWidth="1"/>
    <col min="7687" max="7692" width="9.140625" style="37"/>
    <col min="7693" max="7693" width="9.85546875" style="37" customWidth="1"/>
    <col min="7694" max="7936" width="9.140625" style="37"/>
    <col min="7937" max="7937" width="16.42578125" style="37" customWidth="1"/>
    <col min="7938" max="7938" width="48.85546875" style="37" customWidth="1"/>
    <col min="7939" max="7939" width="24.28515625" style="37" customWidth="1"/>
    <col min="7940" max="7940" width="17.140625" style="37" customWidth="1"/>
    <col min="7941" max="7941" width="11.42578125" style="37" customWidth="1"/>
    <col min="7942" max="7942" width="13.5703125" style="37" customWidth="1"/>
    <col min="7943" max="7948" width="9.140625" style="37"/>
    <col min="7949" max="7949" width="9.85546875" style="37" customWidth="1"/>
    <col min="7950" max="8192" width="9.140625" style="37"/>
    <col min="8193" max="8193" width="16.42578125" style="37" customWidth="1"/>
    <col min="8194" max="8194" width="48.85546875" style="37" customWidth="1"/>
    <col min="8195" max="8195" width="24.28515625" style="37" customWidth="1"/>
    <col min="8196" max="8196" width="17.140625" style="37" customWidth="1"/>
    <col min="8197" max="8197" width="11.42578125" style="37" customWidth="1"/>
    <col min="8198" max="8198" width="13.5703125" style="37" customWidth="1"/>
    <col min="8199" max="8204" width="9.140625" style="37"/>
    <col min="8205" max="8205" width="9.85546875" style="37" customWidth="1"/>
    <col min="8206" max="8448" width="9.140625" style="37"/>
    <col min="8449" max="8449" width="16.42578125" style="37" customWidth="1"/>
    <col min="8450" max="8450" width="48.85546875" style="37" customWidth="1"/>
    <col min="8451" max="8451" width="24.28515625" style="37" customWidth="1"/>
    <col min="8452" max="8452" width="17.140625" style="37" customWidth="1"/>
    <col min="8453" max="8453" width="11.42578125" style="37" customWidth="1"/>
    <col min="8454" max="8454" width="13.5703125" style="37" customWidth="1"/>
    <col min="8455" max="8460" width="9.140625" style="37"/>
    <col min="8461" max="8461" width="9.85546875" style="37" customWidth="1"/>
    <col min="8462" max="8704" width="9.140625" style="37"/>
    <col min="8705" max="8705" width="16.42578125" style="37" customWidth="1"/>
    <col min="8706" max="8706" width="48.85546875" style="37" customWidth="1"/>
    <col min="8707" max="8707" width="24.28515625" style="37" customWidth="1"/>
    <col min="8708" max="8708" width="17.140625" style="37" customWidth="1"/>
    <col min="8709" max="8709" width="11.42578125" style="37" customWidth="1"/>
    <col min="8710" max="8710" width="13.5703125" style="37" customWidth="1"/>
    <col min="8711" max="8716" width="9.140625" style="37"/>
    <col min="8717" max="8717" width="9.85546875" style="37" customWidth="1"/>
    <col min="8718" max="8960" width="9.140625" style="37"/>
    <col min="8961" max="8961" width="16.42578125" style="37" customWidth="1"/>
    <col min="8962" max="8962" width="48.85546875" style="37" customWidth="1"/>
    <col min="8963" max="8963" width="24.28515625" style="37" customWidth="1"/>
    <col min="8964" max="8964" width="17.140625" style="37" customWidth="1"/>
    <col min="8965" max="8965" width="11.42578125" style="37" customWidth="1"/>
    <col min="8966" max="8966" width="13.5703125" style="37" customWidth="1"/>
    <col min="8967" max="8972" width="9.140625" style="37"/>
    <col min="8973" max="8973" width="9.85546875" style="37" customWidth="1"/>
    <col min="8974" max="9216" width="9.140625" style="37"/>
    <col min="9217" max="9217" width="16.42578125" style="37" customWidth="1"/>
    <col min="9218" max="9218" width="48.85546875" style="37" customWidth="1"/>
    <col min="9219" max="9219" width="24.28515625" style="37" customWidth="1"/>
    <col min="9220" max="9220" width="17.140625" style="37" customWidth="1"/>
    <col min="9221" max="9221" width="11.42578125" style="37" customWidth="1"/>
    <col min="9222" max="9222" width="13.5703125" style="37" customWidth="1"/>
    <col min="9223" max="9228" width="9.140625" style="37"/>
    <col min="9229" max="9229" width="9.85546875" style="37" customWidth="1"/>
    <col min="9230" max="9472" width="9.140625" style="37"/>
    <col min="9473" max="9473" width="16.42578125" style="37" customWidth="1"/>
    <col min="9474" max="9474" width="48.85546875" style="37" customWidth="1"/>
    <col min="9475" max="9475" width="24.28515625" style="37" customWidth="1"/>
    <col min="9476" max="9476" width="17.140625" style="37" customWidth="1"/>
    <col min="9477" max="9477" width="11.42578125" style="37" customWidth="1"/>
    <col min="9478" max="9478" width="13.5703125" style="37" customWidth="1"/>
    <col min="9479" max="9484" width="9.140625" style="37"/>
    <col min="9485" max="9485" width="9.85546875" style="37" customWidth="1"/>
    <col min="9486" max="9728" width="9.140625" style="37"/>
    <col min="9729" max="9729" width="16.42578125" style="37" customWidth="1"/>
    <col min="9730" max="9730" width="48.85546875" style="37" customWidth="1"/>
    <col min="9731" max="9731" width="24.28515625" style="37" customWidth="1"/>
    <col min="9732" max="9732" width="17.140625" style="37" customWidth="1"/>
    <col min="9733" max="9733" width="11.42578125" style="37" customWidth="1"/>
    <col min="9734" max="9734" width="13.5703125" style="37" customWidth="1"/>
    <col min="9735" max="9740" width="9.140625" style="37"/>
    <col min="9741" max="9741" width="9.85546875" style="37" customWidth="1"/>
    <col min="9742" max="9984" width="9.140625" style="37"/>
    <col min="9985" max="9985" width="16.42578125" style="37" customWidth="1"/>
    <col min="9986" max="9986" width="48.85546875" style="37" customWidth="1"/>
    <col min="9987" max="9987" width="24.28515625" style="37" customWidth="1"/>
    <col min="9988" max="9988" width="17.140625" style="37" customWidth="1"/>
    <col min="9989" max="9989" width="11.42578125" style="37" customWidth="1"/>
    <col min="9990" max="9990" width="13.5703125" style="37" customWidth="1"/>
    <col min="9991" max="9996" width="9.140625" style="37"/>
    <col min="9997" max="9997" width="9.85546875" style="37" customWidth="1"/>
    <col min="9998" max="10240" width="9.140625" style="37"/>
    <col min="10241" max="10241" width="16.42578125" style="37" customWidth="1"/>
    <col min="10242" max="10242" width="48.85546875" style="37" customWidth="1"/>
    <col min="10243" max="10243" width="24.28515625" style="37" customWidth="1"/>
    <col min="10244" max="10244" width="17.140625" style="37" customWidth="1"/>
    <col min="10245" max="10245" width="11.42578125" style="37" customWidth="1"/>
    <col min="10246" max="10246" width="13.5703125" style="37" customWidth="1"/>
    <col min="10247" max="10252" width="9.140625" style="37"/>
    <col min="10253" max="10253" width="9.85546875" style="37" customWidth="1"/>
    <col min="10254" max="10496" width="9.140625" style="37"/>
    <col min="10497" max="10497" width="16.42578125" style="37" customWidth="1"/>
    <col min="10498" max="10498" width="48.85546875" style="37" customWidth="1"/>
    <col min="10499" max="10499" width="24.28515625" style="37" customWidth="1"/>
    <col min="10500" max="10500" width="17.140625" style="37" customWidth="1"/>
    <col min="10501" max="10501" width="11.42578125" style="37" customWidth="1"/>
    <col min="10502" max="10502" width="13.5703125" style="37" customWidth="1"/>
    <col min="10503" max="10508" width="9.140625" style="37"/>
    <col min="10509" max="10509" width="9.85546875" style="37" customWidth="1"/>
    <col min="10510" max="10752" width="9.140625" style="37"/>
    <col min="10753" max="10753" width="16.42578125" style="37" customWidth="1"/>
    <col min="10754" max="10754" width="48.85546875" style="37" customWidth="1"/>
    <col min="10755" max="10755" width="24.28515625" style="37" customWidth="1"/>
    <col min="10756" max="10756" width="17.140625" style="37" customWidth="1"/>
    <col min="10757" max="10757" width="11.42578125" style="37" customWidth="1"/>
    <col min="10758" max="10758" width="13.5703125" style="37" customWidth="1"/>
    <col min="10759" max="10764" width="9.140625" style="37"/>
    <col min="10765" max="10765" width="9.85546875" style="37" customWidth="1"/>
    <col min="10766" max="11008" width="9.140625" style="37"/>
    <col min="11009" max="11009" width="16.42578125" style="37" customWidth="1"/>
    <col min="11010" max="11010" width="48.85546875" style="37" customWidth="1"/>
    <col min="11011" max="11011" width="24.28515625" style="37" customWidth="1"/>
    <col min="11012" max="11012" width="17.140625" style="37" customWidth="1"/>
    <col min="11013" max="11013" width="11.42578125" style="37" customWidth="1"/>
    <col min="11014" max="11014" width="13.5703125" style="37" customWidth="1"/>
    <col min="11015" max="11020" width="9.140625" style="37"/>
    <col min="11021" max="11021" width="9.85546875" style="37" customWidth="1"/>
    <col min="11022" max="11264" width="9.140625" style="37"/>
    <col min="11265" max="11265" width="16.42578125" style="37" customWidth="1"/>
    <col min="11266" max="11266" width="48.85546875" style="37" customWidth="1"/>
    <col min="11267" max="11267" width="24.28515625" style="37" customWidth="1"/>
    <col min="11268" max="11268" width="17.140625" style="37" customWidth="1"/>
    <col min="11269" max="11269" width="11.42578125" style="37" customWidth="1"/>
    <col min="11270" max="11270" width="13.5703125" style="37" customWidth="1"/>
    <col min="11271" max="11276" width="9.140625" style="37"/>
    <col min="11277" max="11277" width="9.85546875" style="37" customWidth="1"/>
    <col min="11278" max="11520" width="9.140625" style="37"/>
    <col min="11521" max="11521" width="16.42578125" style="37" customWidth="1"/>
    <col min="11522" max="11522" width="48.85546875" style="37" customWidth="1"/>
    <col min="11523" max="11523" width="24.28515625" style="37" customWidth="1"/>
    <col min="11524" max="11524" width="17.140625" style="37" customWidth="1"/>
    <col min="11525" max="11525" width="11.42578125" style="37" customWidth="1"/>
    <col min="11526" max="11526" width="13.5703125" style="37" customWidth="1"/>
    <col min="11527" max="11532" width="9.140625" style="37"/>
    <col min="11533" max="11533" width="9.85546875" style="37" customWidth="1"/>
    <col min="11534" max="11776" width="9.140625" style="37"/>
    <col min="11777" max="11777" width="16.42578125" style="37" customWidth="1"/>
    <col min="11778" max="11778" width="48.85546875" style="37" customWidth="1"/>
    <col min="11779" max="11779" width="24.28515625" style="37" customWidth="1"/>
    <col min="11780" max="11780" width="17.140625" style="37" customWidth="1"/>
    <col min="11781" max="11781" width="11.42578125" style="37" customWidth="1"/>
    <col min="11782" max="11782" width="13.5703125" style="37" customWidth="1"/>
    <col min="11783" max="11788" width="9.140625" style="37"/>
    <col min="11789" max="11789" width="9.85546875" style="37" customWidth="1"/>
    <col min="11790" max="12032" width="9.140625" style="37"/>
    <col min="12033" max="12033" width="16.42578125" style="37" customWidth="1"/>
    <col min="12034" max="12034" width="48.85546875" style="37" customWidth="1"/>
    <col min="12035" max="12035" width="24.28515625" style="37" customWidth="1"/>
    <col min="12036" max="12036" width="17.140625" style="37" customWidth="1"/>
    <col min="12037" max="12037" width="11.42578125" style="37" customWidth="1"/>
    <col min="12038" max="12038" width="13.5703125" style="37" customWidth="1"/>
    <col min="12039" max="12044" width="9.140625" style="37"/>
    <col min="12045" max="12045" width="9.85546875" style="37" customWidth="1"/>
    <col min="12046" max="12288" width="9.140625" style="37"/>
    <col min="12289" max="12289" width="16.42578125" style="37" customWidth="1"/>
    <col min="12290" max="12290" width="48.85546875" style="37" customWidth="1"/>
    <col min="12291" max="12291" width="24.28515625" style="37" customWidth="1"/>
    <col min="12292" max="12292" width="17.140625" style="37" customWidth="1"/>
    <col min="12293" max="12293" width="11.42578125" style="37" customWidth="1"/>
    <col min="12294" max="12294" width="13.5703125" style="37" customWidth="1"/>
    <col min="12295" max="12300" width="9.140625" style="37"/>
    <col min="12301" max="12301" width="9.85546875" style="37" customWidth="1"/>
    <col min="12302" max="12544" width="9.140625" style="37"/>
    <col min="12545" max="12545" width="16.42578125" style="37" customWidth="1"/>
    <col min="12546" max="12546" width="48.85546875" style="37" customWidth="1"/>
    <col min="12547" max="12547" width="24.28515625" style="37" customWidth="1"/>
    <col min="12548" max="12548" width="17.140625" style="37" customWidth="1"/>
    <col min="12549" max="12549" width="11.42578125" style="37" customWidth="1"/>
    <col min="12550" max="12550" width="13.5703125" style="37" customWidth="1"/>
    <col min="12551" max="12556" width="9.140625" style="37"/>
    <col min="12557" max="12557" width="9.85546875" style="37" customWidth="1"/>
    <col min="12558" max="12800" width="9.140625" style="37"/>
    <col min="12801" max="12801" width="16.42578125" style="37" customWidth="1"/>
    <col min="12802" max="12802" width="48.85546875" style="37" customWidth="1"/>
    <col min="12803" max="12803" width="24.28515625" style="37" customWidth="1"/>
    <col min="12804" max="12804" width="17.140625" style="37" customWidth="1"/>
    <col min="12805" max="12805" width="11.42578125" style="37" customWidth="1"/>
    <col min="12806" max="12806" width="13.5703125" style="37" customWidth="1"/>
    <col min="12807" max="12812" width="9.140625" style="37"/>
    <col min="12813" max="12813" width="9.85546875" style="37" customWidth="1"/>
    <col min="12814" max="13056" width="9.140625" style="37"/>
    <col min="13057" max="13057" width="16.42578125" style="37" customWidth="1"/>
    <col min="13058" max="13058" width="48.85546875" style="37" customWidth="1"/>
    <col min="13059" max="13059" width="24.28515625" style="37" customWidth="1"/>
    <col min="13060" max="13060" width="17.140625" style="37" customWidth="1"/>
    <col min="13061" max="13061" width="11.42578125" style="37" customWidth="1"/>
    <col min="13062" max="13062" width="13.5703125" style="37" customWidth="1"/>
    <col min="13063" max="13068" width="9.140625" style="37"/>
    <col min="13069" max="13069" width="9.85546875" style="37" customWidth="1"/>
    <col min="13070" max="13312" width="9.140625" style="37"/>
    <col min="13313" max="13313" width="16.42578125" style="37" customWidth="1"/>
    <col min="13314" max="13314" width="48.85546875" style="37" customWidth="1"/>
    <col min="13315" max="13315" width="24.28515625" style="37" customWidth="1"/>
    <col min="13316" max="13316" width="17.140625" style="37" customWidth="1"/>
    <col min="13317" max="13317" width="11.42578125" style="37" customWidth="1"/>
    <col min="13318" max="13318" width="13.5703125" style="37" customWidth="1"/>
    <col min="13319" max="13324" width="9.140625" style="37"/>
    <col min="13325" max="13325" width="9.85546875" style="37" customWidth="1"/>
    <col min="13326" max="13568" width="9.140625" style="37"/>
    <col min="13569" max="13569" width="16.42578125" style="37" customWidth="1"/>
    <col min="13570" max="13570" width="48.85546875" style="37" customWidth="1"/>
    <col min="13571" max="13571" width="24.28515625" style="37" customWidth="1"/>
    <col min="13572" max="13572" width="17.140625" style="37" customWidth="1"/>
    <col min="13573" max="13573" width="11.42578125" style="37" customWidth="1"/>
    <col min="13574" max="13574" width="13.5703125" style="37" customWidth="1"/>
    <col min="13575" max="13580" width="9.140625" style="37"/>
    <col min="13581" max="13581" width="9.85546875" style="37" customWidth="1"/>
    <col min="13582" max="13824" width="9.140625" style="37"/>
    <col min="13825" max="13825" width="16.42578125" style="37" customWidth="1"/>
    <col min="13826" max="13826" width="48.85546875" style="37" customWidth="1"/>
    <col min="13827" max="13827" width="24.28515625" style="37" customWidth="1"/>
    <col min="13828" max="13828" width="17.140625" style="37" customWidth="1"/>
    <col min="13829" max="13829" width="11.42578125" style="37" customWidth="1"/>
    <col min="13830" max="13830" width="13.5703125" style="37" customWidth="1"/>
    <col min="13831" max="13836" width="9.140625" style="37"/>
    <col min="13837" max="13837" width="9.85546875" style="37" customWidth="1"/>
    <col min="13838" max="14080" width="9.140625" style="37"/>
    <col min="14081" max="14081" width="16.42578125" style="37" customWidth="1"/>
    <col min="14082" max="14082" width="48.85546875" style="37" customWidth="1"/>
    <col min="14083" max="14083" width="24.28515625" style="37" customWidth="1"/>
    <col min="14084" max="14084" width="17.140625" style="37" customWidth="1"/>
    <col min="14085" max="14085" width="11.42578125" style="37" customWidth="1"/>
    <col min="14086" max="14086" width="13.5703125" style="37" customWidth="1"/>
    <col min="14087" max="14092" width="9.140625" style="37"/>
    <col min="14093" max="14093" width="9.85546875" style="37" customWidth="1"/>
    <col min="14094" max="14336" width="9.140625" style="37"/>
    <col min="14337" max="14337" width="16.42578125" style="37" customWidth="1"/>
    <col min="14338" max="14338" width="48.85546875" style="37" customWidth="1"/>
    <col min="14339" max="14339" width="24.28515625" style="37" customWidth="1"/>
    <col min="14340" max="14340" width="17.140625" style="37" customWidth="1"/>
    <col min="14341" max="14341" width="11.42578125" style="37" customWidth="1"/>
    <col min="14342" max="14342" width="13.5703125" style="37" customWidth="1"/>
    <col min="14343" max="14348" width="9.140625" style="37"/>
    <col min="14349" max="14349" width="9.85546875" style="37" customWidth="1"/>
    <col min="14350" max="14592" width="9.140625" style="37"/>
    <col min="14593" max="14593" width="16.42578125" style="37" customWidth="1"/>
    <col min="14594" max="14594" width="48.85546875" style="37" customWidth="1"/>
    <col min="14595" max="14595" width="24.28515625" style="37" customWidth="1"/>
    <col min="14596" max="14596" width="17.140625" style="37" customWidth="1"/>
    <col min="14597" max="14597" width="11.42578125" style="37" customWidth="1"/>
    <col min="14598" max="14598" width="13.5703125" style="37" customWidth="1"/>
    <col min="14599" max="14604" width="9.140625" style="37"/>
    <col min="14605" max="14605" width="9.85546875" style="37" customWidth="1"/>
    <col min="14606" max="14848" width="9.140625" style="37"/>
    <col min="14849" max="14849" width="16.42578125" style="37" customWidth="1"/>
    <col min="14850" max="14850" width="48.85546875" style="37" customWidth="1"/>
    <col min="14851" max="14851" width="24.28515625" style="37" customWidth="1"/>
    <col min="14852" max="14852" width="17.140625" style="37" customWidth="1"/>
    <col min="14853" max="14853" width="11.42578125" style="37" customWidth="1"/>
    <col min="14854" max="14854" width="13.5703125" style="37" customWidth="1"/>
    <col min="14855" max="14860" width="9.140625" style="37"/>
    <col min="14861" max="14861" width="9.85546875" style="37" customWidth="1"/>
    <col min="14862" max="15104" width="9.140625" style="37"/>
    <col min="15105" max="15105" width="16.42578125" style="37" customWidth="1"/>
    <col min="15106" max="15106" width="48.85546875" style="37" customWidth="1"/>
    <col min="15107" max="15107" width="24.28515625" style="37" customWidth="1"/>
    <col min="15108" max="15108" width="17.140625" style="37" customWidth="1"/>
    <col min="15109" max="15109" width="11.42578125" style="37" customWidth="1"/>
    <col min="15110" max="15110" width="13.5703125" style="37" customWidth="1"/>
    <col min="15111" max="15116" width="9.140625" style="37"/>
    <col min="15117" max="15117" width="9.85546875" style="37" customWidth="1"/>
    <col min="15118" max="15360" width="9.140625" style="37"/>
    <col min="15361" max="15361" width="16.42578125" style="37" customWidth="1"/>
    <col min="15362" max="15362" width="48.85546875" style="37" customWidth="1"/>
    <col min="15363" max="15363" width="24.28515625" style="37" customWidth="1"/>
    <col min="15364" max="15364" width="17.140625" style="37" customWidth="1"/>
    <col min="15365" max="15365" width="11.42578125" style="37" customWidth="1"/>
    <col min="15366" max="15366" width="13.5703125" style="37" customWidth="1"/>
    <col min="15367" max="15372" width="9.140625" style="37"/>
    <col min="15373" max="15373" width="9.85546875" style="37" customWidth="1"/>
    <col min="15374" max="15616" width="9.140625" style="37"/>
    <col min="15617" max="15617" width="16.42578125" style="37" customWidth="1"/>
    <col min="15618" max="15618" width="48.85546875" style="37" customWidth="1"/>
    <col min="15619" max="15619" width="24.28515625" style="37" customWidth="1"/>
    <col min="15620" max="15620" width="17.140625" style="37" customWidth="1"/>
    <col min="15621" max="15621" width="11.42578125" style="37" customWidth="1"/>
    <col min="15622" max="15622" width="13.5703125" style="37" customWidth="1"/>
    <col min="15623" max="15628" width="9.140625" style="37"/>
    <col min="15629" max="15629" width="9.85546875" style="37" customWidth="1"/>
    <col min="15630" max="15872" width="9.140625" style="37"/>
    <col min="15873" max="15873" width="16.42578125" style="37" customWidth="1"/>
    <col min="15874" max="15874" width="48.85546875" style="37" customWidth="1"/>
    <col min="15875" max="15875" width="24.28515625" style="37" customWidth="1"/>
    <col min="15876" max="15876" width="17.140625" style="37" customWidth="1"/>
    <col min="15877" max="15877" width="11.42578125" style="37" customWidth="1"/>
    <col min="15878" max="15878" width="13.5703125" style="37" customWidth="1"/>
    <col min="15879" max="15884" width="9.140625" style="37"/>
    <col min="15885" max="15885" width="9.85546875" style="37" customWidth="1"/>
    <col min="15886" max="16128" width="9.140625" style="37"/>
    <col min="16129" max="16129" width="16.42578125" style="37" customWidth="1"/>
    <col min="16130" max="16130" width="48.85546875" style="37" customWidth="1"/>
    <col min="16131" max="16131" width="24.28515625" style="37" customWidth="1"/>
    <col min="16132" max="16132" width="17.140625" style="37" customWidth="1"/>
    <col min="16133" max="16133" width="11.42578125" style="37" customWidth="1"/>
    <col min="16134" max="16134" width="13.5703125" style="37" customWidth="1"/>
    <col min="16135" max="16140" width="9.140625" style="37"/>
    <col min="16141" max="16141" width="9.85546875" style="37" customWidth="1"/>
    <col min="16142" max="16384" width="9.140625" style="37"/>
  </cols>
  <sheetData>
    <row r="1" spans="1:10" ht="15.75" x14ac:dyDescent="0.25">
      <c r="C1" s="5" t="s">
        <v>1</v>
      </c>
    </row>
    <row r="2" spans="1:10" ht="15.75" x14ac:dyDescent="0.25">
      <c r="C2" s="13" t="s">
        <v>89</v>
      </c>
    </row>
    <row r="3" spans="1:10" x14ac:dyDescent="0.25">
      <c r="C3" s="7" t="s">
        <v>3</v>
      </c>
    </row>
    <row r="4" spans="1:10" x14ac:dyDescent="0.25">
      <c r="C4" s="48"/>
    </row>
    <row r="5" spans="1:10" x14ac:dyDescent="0.25">
      <c r="C5" s="45" t="s">
        <v>51</v>
      </c>
    </row>
    <row r="6" spans="1:10" ht="13.9" customHeight="1" x14ac:dyDescent="0.25">
      <c r="A6" s="138" t="s">
        <v>5</v>
      </c>
      <c r="B6" s="138"/>
      <c r="C6" s="138"/>
    </row>
    <row r="7" spans="1:10" x14ac:dyDescent="0.25">
      <c r="A7" s="34"/>
    </row>
    <row r="8" spans="1:10" x14ac:dyDescent="0.25">
      <c r="A8" s="34" t="s">
        <v>6</v>
      </c>
      <c r="B8" s="36" t="s">
        <v>90</v>
      </c>
    </row>
    <row r="9" spans="1:10" ht="26.25" x14ac:dyDescent="0.25">
      <c r="A9" s="108" t="s">
        <v>8</v>
      </c>
      <c r="B9" s="137" t="s">
        <v>97</v>
      </c>
      <c r="C9" s="137"/>
      <c r="D9"/>
      <c r="E9"/>
      <c r="F9"/>
      <c r="G9"/>
      <c r="H9"/>
      <c r="I9"/>
      <c r="J9"/>
    </row>
    <row r="10" spans="1:10" x14ac:dyDescent="0.25">
      <c r="A10" s="34" t="s">
        <v>10</v>
      </c>
      <c r="B10" s="36" t="s">
        <v>11</v>
      </c>
      <c r="D10"/>
      <c r="E10"/>
      <c r="F10"/>
      <c r="G10"/>
      <c r="H10"/>
      <c r="I10"/>
      <c r="J10"/>
    </row>
    <row r="11" spans="1:10" x14ac:dyDescent="0.25">
      <c r="C11" s="57"/>
      <c r="D11"/>
      <c r="E11"/>
      <c r="F11"/>
      <c r="G11"/>
      <c r="H11"/>
      <c r="I11"/>
      <c r="J11"/>
    </row>
    <row r="12" spans="1:10" ht="75" x14ac:dyDescent="0.25">
      <c r="A12" s="102" t="s">
        <v>12</v>
      </c>
      <c r="B12" s="102" t="s">
        <v>13</v>
      </c>
      <c r="C12" s="102" t="s">
        <v>14</v>
      </c>
      <c r="D12"/>
      <c r="E12"/>
      <c r="F12"/>
      <c r="G12"/>
      <c r="H12"/>
      <c r="I12"/>
      <c r="J12"/>
    </row>
    <row r="13" spans="1:10" x14ac:dyDescent="0.25">
      <c r="A13" s="91">
        <v>1</v>
      </c>
      <c r="B13" s="91">
        <v>2</v>
      </c>
      <c r="C13" s="91">
        <v>3</v>
      </c>
      <c r="D13"/>
      <c r="E13"/>
      <c r="F13"/>
      <c r="G13"/>
      <c r="H13"/>
      <c r="I13"/>
      <c r="J13"/>
    </row>
    <row r="14" spans="1:10" ht="15.75" x14ac:dyDescent="0.25">
      <c r="A14" s="65"/>
      <c r="B14" s="79" t="s">
        <v>15</v>
      </c>
      <c r="C14" s="79" t="s">
        <v>16</v>
      </c>
      <c r="D14" s="112"/>
      <c r="E14"/>
      <c r="F14"/>
      <c r="G14"/>
      <c r="H14"/>
      <c r="I14"/>
      <c r="J14"/>
    </row>
    <row r="15" spans="1:10" ht="13.9" hidden="1" customHeight="1" x14ac:dyDescent="0.25">
      <c r="A15" s="65"/>
      <c r="B15" s="65"/>
      <c r="C15" s="21"/>
      <c r="D15"/>
      <c r="E15"/>
      <c r="F15"/>
      <c r="G15"/>
      <c r="H15"/>
      <c r="I15"/>
      <c r="J15"/>
    </row>
    <row r="16" spans="1:10" ht="13.9" hidden="1" customHeight="1" x14ac:dyDescent="0.25">
      <c r="A16" s="65"/>
      <c r="B16" s="65"/>
      <c r="C16" s="21"/>
      <c r="D16"/>
      <c r="E16"/>
      <c r="F16"/>
      <c r="G16"/>
      <c r="H16"/>
      <c r="I16"/>
      <c r="J16"/>
    </row>
    <row r="17" spans="1:10" ht="13.9" hidden="1" customHeight="1" x14ac:dyDescent="0.25">
      <c r="A17" s="65"/>
      <c r="B17" s="65"/>
      <c r="C17" s="21"/>
      <c r="D17"/>
      <c r="E17"/>
      <c r="F17"/>
      <c r="G17"/>
      <c r="H17"/>
      <c r="I17"/>
      <c r="J17"/>
    </row>
    <row r="18" spans="1:10" ht="13.9" hidden="1" customHeight="1" x14ac:dyDescent="0.25">
      <c r="A18" s="65"/>
      <c r="B18" s="65"/>
      <c r="C18" s="21"/>
      <c r="D18"/>
      <c r="E18"/>
      <c r="F18"/>
      <c r="G18"/>
      <c r="H18"/>
      <c r="I18"/>
      <c r="J18"/>
    </row>
    <row r="19" spans="1:10" ht="13.9" hidden="1" customHeight="1" x14ac:dyDescent="0.25">
      <c r="A19" s="65"/>
      <c r="B19" s="65"/>
      <c r="C19" s="21"/>
      <c r="D19"/>
      <c r="E19"/>
      <c r="F19"/>
      <c r="G19"/>
      <c r="H19"/>
      <c r="I19"/>
      <c r="J19"/>
    </row>
    <row r="20" spans="1:10" ht="13.9" hidden="1" customHeight="1" x14ac:dyDescent="0.25">
      <c r="A20" s="65"/>
      <c r="B20" s="65"/>
      <c r="C20" s="21"/>
      <c r="D20"/>
      <c r="E20"/>
      <c r="F20"/>
      <c r="G20"/>
      <c r="H20"/>
      <c r="I20"/>
      <c r="J20"/>
    </row>
    <row r="21" spans="1:10" ht="13.9" hidden="1" customHeight="1" x14ac:dyDescent="0.25">
      <c r="A21" s="65"/>
      <c r="B21" s="65"/>
      <c r="C21" s="21"/>
      <c r="D21"/>
      <c r="E21"/>
      <c r="F21"/>
      <c r="G21"/>
      <c r="H21"/>
      <c r="I21"/>
      <c r="J21"/>
    </row>
    <row r="22" spans="1:10" ht="13.9" hidden="1" customHeight="1" x14ac:dyDescent="0.25">
      <c r="A22" s="65"/>
      <c r="B22" s="65"/>
      <c r="C22" s="21"/>
      <c r="D22"/>
      <c r="E22"/>
      <c r="F22"/>
      <c r="G22"/>
      <c r="H22"/>
      <c r="I22"/>
      <c r="J22"/>
    </row>
    <row r="23" spans="1:10" ht="13.9" hidden="1" customHeight="1" x14ac:dyDescent="0.25">
      <c r="A23" s="65"/>
      <c r="B23" s="65"/>
      <c r="C23" s="21"/>
      <c r="D23"/>
      <c r="E23"/>
      <c r="F23"/>
      <c r="G23"/>
      <c r="H23"/>
      <c r="I23"/>
      <c r="J23"/>
    </row>
    <row r="24" spans="1:10" ht="13.9" hidden="1" customHeight="1" x14ac:dyDescent="0.25">
      <c r="A24" s="65"/>
      <c r="B24" s="65"/>
      <c r="C24" s="21"/>
      <c r="D24"/>
      <c r="E24"/>
      <c r="F24"/>
      <c r="G24"/>
      <c r="H24"/>
      <c r="I24"/>
      <c r="J24"/>
    </row>
    <row r="25" spans="1:10" ht="13.9" hidden="1" customHeight="1" x14ac:dyDescent="0.25">
      <c r="A25" s="65"/>
      <c r="B25" s="65"/>
      <c r="C25" s="21"/>
      <c r="D25"/>
      <c r="E25"/>
      <c r="F25"/>
      <c r="G25"/>
      <c r="H25"/>
      <c r="I25"/>
      <c r="J25"/>
    </row>
    <row r="26" spans="1:10" ht="13.9" hidden="1" customHeight="1" x14ac:dyDescent="0.25">
      <c r="A26" s="65"/>
      <c r="B26" s="65"/>
      <c r="C26" s="21"/>
      <c r="D26"/>
      <c r="E26"/>
      <c r="F26"/>
      <c r="G26"/>
      <c r="H26"/>
      <c r="I26"/>
      <c r="J26"/>
    </row>
    <row r="27" spans="1:10" ht="15.75" x14ac:dyDescent="0.25">
      <c r="A27" s="79">
        <v>1100</v>
      </c>
      <c r="B27" s="65" t="s">
        <v>17</v>
      </c>
      <c r="C27" s="111">
        <v>393.31</v>
      </c>
      <c r="D27" s="112"/>
      <c r="E27"/>
      <c r="F27"/>
      <c r="G27"/>
      <c r="H27"/>
      <c r="I27"/>
      <c r="J27"/>
    </row>
    <row r="28" spans="1:10" ht="31.5" x14ac:dyDescent="0.25">
      <c r="A28" s="79">
        <v>1200</v>
      </c>
      <c r="B28" s="66" t="s">
        <v>18</v>
      </c>
      <c r="C28" s="111">
        <v>94.75</v>
      </c>
      <c r="D28" s="112"/>
      <c r="E28"/>
      <c r="F28"/>
      <c r="G28"/>
      <c r="H28"/>
      <c r="I28"/>
      <c r="J28"/>
    </row>
    <row r="29" spans="1:10" ht="15.75" x14ac:dyDescent="0.25">
      <c r="A29" s="79">
        <v>2311</v>
      </c>
      <c r="B29" s="65" t="s">
        <v>27</v>
      </c>
      <c r="C29" s="111">
        <v>22.75</v>
      </c>
      <c r="D29" s="112"/>
      <c r="E29"/>
      <c r="F29"/>
      <c r="G29"/>
      <c r="H29"/>
      <c r="I29"/>
      <c r="J29"/>
    </row>
    <row r="30" spans="1:10" ht="15.75" x14ac:dyDescent="0.25">
      <c r="A30" s="79">
        <v>2350</v>
      </c>
      <c r="B30" s="65" t="s">
        <v>31</v>
      </c>
      <c r="C30" s="111">
        <v>16.25</v>
      </c>
      <c r="D30" s="112"/>
      <c r="E30"/>
      <c r="F30"/>
      <c r="G30"/>
      <c r="H30"/>
      <c r="I30"/>
      <c r="J30"/>
    </row>
    <row r="31" spans="1:10" ht="15.75" x14ac:dyDescent="0.25">
      <c r="A31" s="79"/>
      <c r="B31" s="24" t="s">
        <v>23</v>
      </c>
      <c r="C31" s="76">
        <f>SUM(C15:C30)</f>
        <v>527.05999999999995</v>
      </c>
      <c r="D31"/>
      <c r="E31"/>
      <c r="F31"/>
      <c r="G31"/>
      <c r="H31"/>
      <c r="I31"/>
      <c r="J31"/>
    </row>
    <row r="32" spans="1:10" ht="13.9" customHeight="1" x14ac:dyDescent="0.25">
      <c r="A32" s="79"/>
      <c r="B32" s="24" t="s">
        <v>24</v>
      </c>
      <c r="C32" s="95" t="s">
        <v>16</v>
      </c>
      <c r="D32"/>
      <c r="E32"/>
      <c r="F32"/>
      <c r="G32"/>
      <c r="H32"/>
      <c r="I32"/>
      <c r="J32"/>
    </row>
    <row r="33" spans="1:10" ht="13.9" customHeight="1" x14ac:dyDescent="0.25">
      <c r="A33" s="79">
        <v>1100</v>
      </c>
      <c r="B33" s="65" t="s">
        <v>17</v>
      </c>
      <c r="C33" s="111">
        <v>49.85</v>
      </c>
      <c r="D33"/>
      <c r="E33"/>
      <c r="F33"/>
      <c r="G33"/>
      <c r="H33"/>
      <c r="I33"/>
      <c r="J33"/>
    </row>
    <row r="34" spans="1:10" ht="31.5" x14ac:dyDescent="0.25">
      <c r="A34" s="79">
        <v>1200</v>
      </c>
      <c r="B34" s="66" t="s">
        <v>18</v>
      </c>
      <c r="C34" s="111">
        <v>12.01</v>
      </c>
      <c r="D34"/>
      <c r="E34"/>
      <c r="F34"/>
      <c r="G34"/>
      <c r="H34"/>
      <c r="I34"/>
      <c r="J34"/>
    </row>
    <row r="35" spans="1:10" ht="15.75" x14ac:dyDescent="0.25">
      <c r="A35" s="79">
        <v>2210</v>
      </c>
      <c r="B35" s="65" t="s">
        <v>25</v>
      </c>
      <c r="C35" s="111">
        <v>0.94</v>
      </c>
      <c r="D35"/>
      <c r="E35"/>
      <c r="F35"/>
      <c r="G35"/>
      <c r="H35"/>
      <c r="I35"/>
      <c r="J35"/>
    </row>
    <row r="36" spans="1:10" ht="15.75" x14ac:dyDescent="0.25">
      <c r="A36" s="79">
        <v>2221</v>
      </c>
      <c r="B36" s="65" t="s">
        <v>92</v>
      </c>
      <c r="C36" s="111">
        <v>2.91</v>
      </c>
      <c r="D36"/>
      <c r="E36"/>
      <c r="F36"/>
      <c r="G36"/>
      <c r="H36"/>
      <c r="I36"/>
      <c r="J36"/>
    </row>
    <row r="37" spans="1:10" ht="15" customHeight="1" x14ac:dyDescent="0.25">
      <c r="A37" s="79">
        <v>2222</v>
      </c>
      <c r="B37" s="65" t="s">
        <v>93</v>
      </c>
      <c r="C37" s="111">
        <v>2.2799999999999998</v>
      </c>
      <c r="D37"/>
      <c r="E37"/>
      <c r="F37"/>
      <c r="G37"/>
      <c r="H37"/>
      <c r="I37"/>
      <c r="J37"/>
    </row>
    <row r="38" spans="1:10" ht="15" customHeight="1" x14ac:dyDescent="0.25">
      <c r="A38" s="79">
        <v>2223</v>
      </c>
      <c r="B38" s="66" t="s">
        <v>94</v>
      </c>
      <c r="C38" s="111">
        <v>2.79</v>
      </c>
      <c r="D38"/>
      <c r="E38"/>
      <c r="F38"/>
      <c r="G38"/>
      <c r="H38"/>
      <c r="I38"/>
      <c r="J38"/>
    </row>
    <row r="39" spans="1:10" ht="14.45" customHeight="1" x14ac:dyDescent="0.25">
      <c r="A39" s="79">
        <v>2244</v>
      </c>
      <c r="B39" s="65" t="s">
        <v>59</v>
      </c>
      <c r="C39" s="111">
        <v>0.28999999999999998</v>
      </c>
      <c r="D39"/>
      <c r="E39"/>
      <c r="F39"/>
      <c r="G39"/>
      <c r="H39"/>
      <c r="I39"/>
      <c r="J39"/>
    </row>
    <row r="40" spans="1:10" ht="31.5" x14ac:dyDescent="0.25">
      <c r="A40" s="79">
        <v>2243</v>
      </c>
      <c r="B40" s="66" t="s">
        <v>58</v>
      </c>
      <c r="C40" s="111">
        <v>0.38</v>
      </c>
      <c r="D40"/>
      <c r="E40"/>
      <c r="F40"/>
      <c r="G40"/>
      <c r="H40"/>
      <c r="I40"/>
      <c r="J40"/>
    </row>
    <row r="41" spans="1:10" ht="14.45" customHeight="1" x14ac:dyDescent="0.25">
      <c r="A41" s="79">
        <v>2249</v>
      </c>
      <c r="B41" s="66" t="s">
        <v>60</v>
      </c>
      <c r="C41" s="111">
        <v>0.12</v>
      </c>
      <c r="D41"/>
      <c r="E41"/>
      <c r="F41"/>
      <c r="G41"/>
      <c r="H41"/>
      <c r="I41"/>
      <c r="J41"/>
    </row>
    <row r="42" spans="1:10" ht="15.75" x14ac:dyDescent="0.25">
      <c r="A42" s="79">
        <v>2350</v>
      </c>
      <c r="B42" s="65" t="s">
        <v>31</v>
      </c>
      <c r="C42" s="111">
        <v>1.87</v>
      </c>
      <c r="D42"/>
      <c r="E42"/>
      <c r="F42"/>
      <c r="G42"/>
      <c r="H42"/>
      <c r="I42"/>
      <c r="J42"/>
    </row>
    <row r="43" spans="1:10" ht="15.75" x14ac:dyDescent="0.25">
      <c r="A43" s="79">
        <v>5200</v>
      </c>
      <c r="B43" s="65" t="s">
        <v>32</v>
      </c>
      <c r="C43" s="111">
        <v>0.1</v>
      </c>
      <c r="D43"/>
      <c r="E43"/>
      <c r="F43"/>
      <c r="G43"/>
      <c r="H43"/>
      <c r="I43"/>
      <c r="J43"/>
    </row>
    <row r="44" spans="1:10" ht="15.75" x14ac:dyDescent="0.25">
      <c r="A44" s="65"/>
      <c r="B44" s="24" t="s">
        <v>33</v>
      </c>
      <c r="C44" s="76">
        <f>SUM(C33:C43)</f>
        <v>73.540000000000006</v>
      </c>
      <c r="D44"/>
      <c r="E44"/>
      <c r="F44"/>
      <c r="G44"/>
      <c r="H44"/>
      <c r="I44"/>
      <c r="J44"/>
    </row>
    <row r="45" spans="1:10" ht="15.75" x14ac:dyDescent="0.25">
      <c r="A45" s="65"/>
      <c r="B45" s="24" t="s">
        <v>34</v>
      </c>
      <c r="C45" s="76">
        <f>SUM(C31,C44)</f>
        <v>600.59999999999991</v>
      </c>
      <c r="D45"/>
      <c r="E45"/>
      <c r="F45"/>
      <c r="G45"/>
      <c r="H45"/>
      <c r="I45"/>
      <c r="J45"/>
    </row>
    <row r="46" spans="1:10" x14ac:dyDescent="0.25">
      <c r="A46" s="88"/>
      <c r="B46" s="89"/>
      <c r="C46" s="94"/>
      <c r="D46"/>
      <c r="E46"/>
      <c r="F46"/>
      <c r="G46"/>
      <c r="H46"/>
      <c r="I46"/>
      <c r="J46"/>
    </row>
    <row r="47" spans="1:10" ht="15.75" x14ac:dyDescent="0.25">
      <c r="A47" s="132" t="s">
        <v>35</v>
      </c>
      <c r="B47" s="132"/>
      <c r="C47" s="75">
        <v>65</v>
      </c>
      <c r="D47"/>
      <c r="E47"/>
      <c r="F47"/>
      <c r="G47"/>
      <c r="H47"/>
      <c r="I47"/>
      <c r="J47"/>
    </row>
    <row r="48" spans="1:10" ht="34.5" customHeight="1" x14ac:dyDescent="0.25">
      <c r="A48" s="132" t="s">
        <v>36</v>
      </c>
      <c r="B48" s="132"/>
      <c r="C48" s="76">
        <f>C45/C47</f>
        <v>9.2399999999999984</v>
      </c>
      <c r="D48"/>
      <c r="E48"/>
      <c r="F48"/>
      <c r="G48"/>
      <c r="H48"/>
      <c r="I48"/>
      <c r="J48"/>
    </row>
    <row r="49" spans="1:10" ht="15.75" x14ac:dyDescent="0.25">
      <c r="A49" s="11"/>
      <c r="B49" s="60"/>
      <c r="C49" s="50"/>
      <c r="D49"/>
      <c r="E49"/>
      <c r="F49"/>
      <c r="G49"/>
      <c r="H49"/>
      <c r="I49"/>
      <c r="J49"/>
    </row>
    <row r="50" spans="1:10" ht="15.75" x14ac:dyDescent="0.25">
      <c r="A50"/>
      <c r="B50" s="11"/>
      <c r="C50" s="11"/>
      <c r="D50"/>
      <c r="E50"/>
      <c r="F50"/>
      <c r="G50"/>
      <c r="H50"/>
      <c r="I50"/>
      <c r="J50"/>
    </row>
    <row r="51" spans="1:10" x14ac:dyDescent="0.25">
      <c r="A51"/>
      <c r="D51"/>
      <c r="E51"/>
      <c r="F51"/>
      <c r="G51"/>
      <c r="H51"/>
      <c r="I51"/>
      <c r="J51"/>
    </row>
    <row r="52" spans="1:10" x14ac:dyDescent="0.25">
      <c r="A52"/>
      <c r="D52"/>
      <c r="E52"/>
      <c r="F52"/>
      <c r="G52"/>
      <c r="H52"/>
      <c r="I52"/>
      <c r="J52"/>
    </row>
    <row r="53" spans="1:10" x14ac:dyDescent="0.25">
      <c r="A53"/>
      <c r="D53"/>
      <c r="E53"/>
      <c r="F53"/>
      <c r="G53"/>
      <c r="H53"/>
      <c r="I53"/>
      <c r="J53"/>
    </row>
  </sheetData>
  <mergeCells count="4">
    <mergeCell ref="A6:C6"/>
    <mergeCell ref="B9:C9"/>
    <mergeCell ref="A47:B47"/>
    <mergeCell ref="A48:B48"/>
  </mergeCells>
  <printOptions horizontalCentered="1"/>
  <pageMargins left="0.25" right="0.25" top="0.75" bottom="0.75" header="0.3" footer="0.3"/>
  <pageSetup paperSize="9" orientation="portrait" r:id="rId1"/>
  <headerFooter alignWithMargins="0">
    <oddFooter>&amp;L&amp;"Times New Roman,Regular"LMAnot_2_1_pielik_07082019_cenr; 2.1.pielikums Ministru kabineta noteikumu projekta "Ilgstošas sociālās aprūpes un sociālās rehabilitācijas iestāžu sniegto maksas pakalpojumu cenrādis" anotācijai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79797-9D6E-4D2A-9FCE-E9BDBB12EE9E}">
  <dimension ref="C4:F14"/>
  <sheetViews>
    <sheetView workbookViewId="0">
      <selection activeCell="I27" sqref="I27"/>
    </sheetView>
  </sheetViews>
  <sheetFormatPr defaultRowHeight="15" x14ac:dyDescent="0.25"/>
  <cols>
    <col min="3" max="3" width="9.7109375" customWidth="1"/>
    <col min="4" max="4" width="11.140625" customWidth="1"/>
    <col min="6" max="6" width="11.28515625" customWidth="1"/>
  </cols>
  <sheetData>
    <row r="4" spans="3:6" x14ac:dyDescent="0.25">
      <c r="C4" s="115"/>
      <c r="D4" s="113"/>
    </row>
    <row r="5" spans="3:6" x14ac:dyDescent="0.25">
      <c r="C5" s="115">
        <v>1000</v>
      </c>
      <c r="D5" s="113">
        <f>'2.13.'!C27+'2.13.'!C28+'2.13.'!C33+'2.13.'!C34+'2.12.'!C27+'2.12.'!C28+'2.12.'!C32+'2.12.'!C33+'2.11.'!C27+'2.11.'!C28+'2.11.'!C33+'2.11.'!C34+'2.10.'!C27+'2.10.'!C28+'2.10.'!C32+'2.10.'!C33+'2.9.'!C15+'2.9.'!C16+'2.9.'!C19+'2.9.'!C20+'2.8.'!C15+'2.8.'!C16+'2.8.'!C19+'2.8.'!C20+'2.7.3.'!C15+'2.7.3.'!C16+'2.7.3.'!C19+'2.7.3.'!C20+'2.7.2.'!C15+'2.7.2.'!C16+'2.7.2.'!C19+'2.7.2.'!C20+'2.7.1.'!C15+'2.7.1.'!C16+'2.7.1.'!C19+'2.7.1.'!C20+'2.6.'!C15+'2.6.'!C16+'2.6.'!C19+'2.6.'!C20+'2.5.'!C15+'2.5.'!C16+'2.5.'!C19+'2.5.'!C20+'2.4.'!C15+'2.4.'!C16+'2.4.'!C19+'2.4.'!C20+'2.3.4'!C15+'2.3.4'!C16+'2.3.4'!C19+'2.3.4'!C20+'2.3.3'!C15+'2.3.3'!C16+'2.3.3'!C19+'2.3.3'!C20+'2.3.2'!C15+'2.3.2'!C16+'2.3.2'!C19+'2.3.2'!C20+'2.3.1'!C15+'2.3.1'!C16+'2.3.1'!C19+'2.3.1'!C20+'2.2.'!C15+'2.2.'!C16+'2.2.'!C19+'2.2.'!C20+'2.1.'!C15+'2.1.'!C16+'2.1.'!C19+'2.1.'!C20+'1.3.6.'!C15+'1.3.6.'!C16+'1.3.6.'!C20+'1.3.6.'!C21+'1.3.5. '!C15+'1.3.5. '!C16+'1.3.5. '!C24+'1.3.5. '!C25+'1.3.4.'!C15+'1.3.4.'!C16+'1.3.4.'!C24+'1.3.4.'!C25+'1.3.3.'!C15+'1.3.3.'!C16+'1.3.3.'!C24+'1.3.3.'!C25+'1.3.2.'!C15+'1.3.2.'!C16+'1.3.2.'!C24+'1.3.2.'!C25+'1.3.1.'!C15+'1.3.1.'!C16+'1.3.1.'!C24+'1.3.1.'!C25+'1.2.4. '!C15+'1.2.4. '!C16+'1.2.4. '!C23+'1.2.4. '!C24+'1.2.3. '!C15+'1.2.3. '!C16+'1.2.3. '!C23+'1.2.3. '!C24+'1.2.2.'!C15+'1.2.2.'!C16+'1.2.2.'!C23+'1.2.2.'!C24+'1.2.1.'!C15+'1.2.1.'!C16+'1.2.1.'!C23+'1.2.1.'!C24+'1.1.2.'!C15+'1.1.2.'!C16+'1.1.2.'!C23+'1.1.2.'!C24+'1.1.1.'!C17+'1.1.1.'!C18+'1.1.1.'!C25+'1.1.1.'!C26</f>
        <v>85061.59</v>
      </c>
    </row>
    <row r="6" spans="3:6" x14ac:dyDescent="0.25">
      <c r="C6" s="115">
        <v>2000</v>
      </c>
      <c r="D6" s="113">
        <v>36021.273027674055</v>
      </c>
    </row>
    <row r="7" spans="3:6" x14ac:dyDescent="0.25">
      <c r="C7" s="115">
        <v>5000</v>
      </c>
      <c r="D7" s="113">
        <f>'2.13.'!C43+'2.12.'!C42+'2.11.'!C43+'2.10.'!C42+'2.9.'!C31+'2.8.'!C32+'2.7.3.'!C32+'2.7.2.'!C32+'2.7.1.'!C32+'2.6.'!C33+'2.5.'!C32+'2.4.'!C32+'2.3.4'!C32+'2.3.3'!C32+'2.3.2'!C32+'2.3.1'!C32+'2.2.'!C32+'2.1.'!C32+'1.3.5. '!C37+'1.3.4.'!C37+'1.3.3.'!C39+'1.3.2.'!C37+'1.3.1.'!C37+'1.2.4. '!C42+'1.2.3. '!C33+'1.2.2.'!C33+'1.2.1.'!C33+'1.1.2.'!C33+'1.1.1.'!C35</f>
        <v>5745.3400000000011</v>
      </c>
    </row>
    <row r="8" spans="3:6" x14ac:dyDescent="0.25">
      <c r="C8" s="115"/>
      <c r="D8" s="116">
        <f>SUM(D5:D7)</f>
        <v>126828.20302767406</v>
      </c>
    </row>
    <row r="9" spans="3:6" x14ac:dyDescent="0.25">
      <c r="C9" s="115"/>
    </row>
    <row r="10" spans="3:6" x14ac:dyDescent="0.25">
      <c r="C10" s="115" t="s">
        <v>104</v>
      </c>
    </row>
    <row r="11" spans="3:6" x14ac:dyDescent="0.25">
      <c r="C11" s="115">
        <v>1000</v>
      </c>
      <c r="D11" s="113">
        <f>'2.13.'!D27+'2.12.'!D27+'2.11.'!D27+'2.10.'!D27+'2.9.'!D15+'2.8.'!D15+'2.7.3.'!D15+'2.7.2.'!D16+'2.7.1.'!D15+'2.6.'!D15+'2.5.'!D15+'2.4.'!D15+'2.3.4'!D15+'2.3.3'!D15+'2.3.2'!D15+'2.3.1'!D15+'2.2.'!D15+'2.1.'!D15+'1.3.6.'!D15+'1.3.5. '!D15+'1.3.4.'!D15+'1.3.3.'!D15+'1.3.2.'!D15+'1.3.1.'!D15+'1.2.4. '!D15+'1.2.3. '!F15+'1.2.2.'!D15+'1.2.1.'!D15+'1.1.2.'!D15+'1.1.1.'!D17</f>
        <v>0</v>
      </c>
    </row>
    <row r="12" spans="3:6" x14ac:dyDescent="0.25">
      <c r="C12" s="115">
        <v>2000</v>
      </c>
      <c r="D12" s="113">
        <f>'2.13.'!D28+'2.12.'!D28+'2.11.'!D28+'2.10.'!D28+'2.9.'!D16+'2.8.'!D16+'2.7.3.'!D16+'2.7.2.'!D17+'2.7.1.'!D16+'2.6.'!D16+'2.5.'!D16+'2.4.'!D16+'2.3.4'!D16+'2.3.3'!D16+'2.3.2'!D16+'2.3.1'!D16+'2.2.'!D16+'2.1.'!D16+'1.3.6.'!D16+'1.3.5. '!D16+'1.3.4.'!D16+'1.3.3.'!D16+'1.3.2.'!D16+'1.3.1.'!D16+'1.2.4. '!D16+'1.2.3. '!F16+'1.2.2.'!D16+'1.2.1.'!D16+'1.1.2.'!D16+'1.1.1.'!D18</f>
        <v>0</v>
      </c>
      <c r="F12" s="113"/>
    </row>
    <row r="13" spans="3:6" x14ac:dyDescent="0.25">
      <c r="C13" s="115">
        <v>5000</v>
      </c>
      <c r="D13" s="113">
        <f>'2.13.'!D29+'2.12.'!D29+'2.11.'!D29+'2.10.'!D29+'2.9.'!D17+'2.8.'!D17+'2.7.3.'!D17+'2.7.2.'!D18+'2.7.1.'!D17+'2.6.'!D17+'2.5.'!D17+'2.4.'!D17+'2.3.4'!D17+'2.3.3'!D17+'2.3.2'!D17+'2.3.1'!D17+'2.2.'!D17+'2.1.'!D17+'1.3.6.'!D17+'1.3.5. '!D17+'1.3.4.'!D17+'1.3.3.'!D17+'1.3.2.'!D17+'1.3.1.'!D17+'1.2.4. '!D17+'1.2.3. '!F17+'1.2.2.'!D17+'1.2.1.'!D17+'1.1.2.'!D17+'1.1.1.'!D19</f>
        <v>0</v>
      </c>
    </row>
    <row r="14" spans="3:6" x14ac:dyDescent="0.25">
      <c r="C14" s="115"/>
      <c r="D14" s="116">
        <f>SUM(D11:D13)</f>
        <v>0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87D67-0D53-442B-8857-36BF0DB2956C}">
  <sheetPr>
    <pageSetUpPr fitToPage="1"/>
  </sheetPr>
  <dimension ref="A1:K44"/>
  <sheetViews>
    <sheetView view="pageLayout" topLeftCell="A28" zoomScale="80" zoomScaleNormal="75" zoomScalePageLayoutView="80" workbookViewId="0">
      <selection activeCell="D12" sqref="D12:D31"/>
    </sheetView>
  </sheetViews>
  <sheetFormatPr defaultRowHeight="15.75" x14ac:dyDescent="0.25"/>
  <cols>
    <col min="1" max="1" width="15.42578125" style="11" customWidth="1"/>
    <col min="2" max="2" width="59.7109375" style="11" customWidth="1"/>
    <col min="3" max="3" width="20.7109375" style="11" customWidth="1"/>
    <col min="4" max="4" width="13.7109375" style="12" customWidth="1"/>
    <col min="5" max="10" width="9.140625" style="12"/>
    <col min="11" max="256" width="9.140625" style="11"/>
    <col min="257" max="257" width="16.42578125" style="11" customWidth="1"/>
    <col min="258" max="258" width="45.140625" style="11" customWidth="1"/>
    <col min="259" max="259" width="27.5703125" style="11" customWidth="1"/>
    <col min="260" max="260" width="13.7109375" style="11" customWidth="1"/>
    <col min="261" max="512" width="9.140625" style="11"/>
    <col min="513" max="513" width="16.42578125" style="11" customWidth="1"/>
    <col min="514" max="514" width="45.140625" style="11" customWidth="1"/>
    <col min="515" max="515" width="27.5703125" style="11" customWidth="1"/>
    <col min="516" max="516" width="13.7109375" style="11" customWidth="1"/>
    <col min="517" max="768" width="9.140625" style="11"/>
    <col min="769" max="769" width="16.42578125" style="11" customWidth="1"/>
    <col min="770" max="770" width="45.140625" style="11" customWidth="1"/>
    <col min="771" max="771" width="27.5703125" style="11" customWidth="1"/>
    <col min="772" max="772" width="13.7109375" style="11" customWidth="1"/>
    <col min="773" max="1024" width="9.140625" style="11"/>
    <col min="1025" max="1025" width="16.42578125" style="11" customWidth="1"/>
    <col min="1026" max="1026" width="45.140625" style="11" customWidth="1"/>
    <col min="1027" max="1027" width="27.5703125" style="11" customWidth="1"/>
    <col min="1028" max="1028" width="13.7109375" style="11" customWidth="1"/>
    <col min="1029" max="1280" width="9.140625" style="11"/>
    <col min="1281" max="1281" width="16.42578125" style="11" customWidth="1"/>
    <col min="1282" max="1282" width="45.140625" style="11" customWidth="1"/>
    <col min="1283" max="1283" width="27.5703125" style="11" customWidth="1"/>
    <col min="1284" max="1284" width="13.7109375" style="11" customWidth="1"/>
    <col min="1285" max="1536" width="9.140625" style="11"/>
    <col min="1537" max="1537" width="16.42578125" style="11" customWidth="1"/>
    <col min="1538" max="1538" width="45.140625" style="11" customWidth="1"/>
    <col min="1539" max="1539" width="27.5703125" style="11" customWidth="1"/>
    <col min="1540" max="1540" width="13.7109375" style="11" customWidth="1"/>
    <col min="1541" max="1792" width="9.140625" style="11"/>
    <col min="1793" max="1793" width="16.42578125" style="11" customWidth="1"/>
    <col min="1794" max="1794" width="45.140625" style="11" customWidth="1"/>
    <col min="1795" max="1795" width="27.5703125" style="11" customWidth="1"/>
    <col min="1796" max="1796" width="13.7109375" style="11" customWidth="1"/>
    <col min="1797" max="2048" width="9.140625" style="11"/>
    <col min="2049" max="2049" width="16.42578125" style="11" customWidth="1"/>
    <col min="2050" max="2050" width="45.140625" style="11" customWidth="1"/>
    <col min="2051" max="2051" width="27.5703125" style="11" customWidth="1"/>
    <col min="2052" max="2052" width="13.7109375" style="11" customWidth="1"/>
    <col min="2053" max="2304" width="9.140625" style="11"/>
    <col min="2305" max="2305" width="16.42578125" style="11" customWidth="1"/>
    <col min="2306" max="2306" width="45.140625" style="11" customWidth="1"/>
    <col min="2307" max="2307" width="27.5703125" style="11" customWidth="1"/>
    <col min="2308" max="2308" width="13.7109375" style="11" customWidth="1"/>
    <col min="2309" max="2560" width="9.140625" style="11"/>
    <col min="2561" max="2561" width="16.42578125" style="11" customWidth="1"/>
    <col min="2562" max="2562" width="45.140625" style="11" customWidth="1"/>
    <col min="2563" max="2563" width="27.5703125" style="11" customWidth="1"/>
    <col min="2564" max="2564" width="13.7109375" style="11" customWidth="1"/>
    <col min="2565" max="2816" width="9.140625" style="11"/>
    <col min="2817" max="2817" width="16.42578125" style="11" customWidth="1"/>
    <col min="2818" max="2818" width="45.140625" style="11" customWidth="1"/>
    <col min="2819" max="2819" width="27.5703125" style="11" customWidth="1"/>
    <col min="2820" max="2820" width="13.7109375" style="11" customWidth="1"/>
    <col min="2821" max="3072" width="9.140625" style="11"/>
    <col min="3073" max="3073" width="16.42578125" style="11" customWidth="1"/>
    <col min="3074" max="3074" width="45.140625" style="11" customWidth="1"/>
    <col min="3075" max="3075" width="27.5703125" style="11" customWidth="1"/>
    <col min="3076" max="3076" width="13.7109375" style="11" customWidth="1"/>
    <col min="3077" max="3328" width="9.140625" style="11"/>
    <col min="3329" max="3329" width="16.42578125" style="11" customWidth="1"/>
    <col min="3330" max="3330" width="45.140625" style="11" customWidth="1"/>
    <col min="3331" max="3331" width="27.5703125" style="11" customWidth="1"/>
    <col min="3332" max="3332" width="13.7109375" style="11" customWidth="1"/>
    <col min="3333" max="3584" width="9.140625" style="11"/>
    <col min="3585" max="3585" width="16.42578125" style="11" customWidth="1"/>
    <col min="3586" max="3586" width="45.140625" style="11" customWidth="1"/>
    <col min="3587" max="3587" width="27.5703125" style="11" customWidth="1"/>
    <col min="3588" max="3588" width="13.7109375" style="11" customWidth="1"/>
    <col min="3589" max="3840" width="9.140625" style="11"/>
    <col min="3841" max="3841" width="16.42578125" style="11" customWidth="1"/>
    <col min="3842" max="3842" width="45.140625" style="11" customWidth="1"/>
    <col min="3843" max="3843" width="27.5703125" style="11" customWidth="1"/>
    <col min="3844" max="3844" width="13.7109375" style="11" customWidth="1"/>
    <col min="3845" max="4096" width="9.140625" style="11"/>
    <col min="4097" max="4097" width="16.42578125" style="11" customWidth="1"/>
    <col min="4098" max="4098" width="45.140625" style="11" customWidth="1"/>
    <col min="4099" max="4099" width="27.5703125" style="11" customWidth="1"/>
    <col min="4100" max="4100" width="13.7109375" style="11" customWidth="1"/>
    <col min="4101" max="4352" width="9.140625" style="11"/>
    <col min="4353" max="4353" width="16.42578125" style="11" customWidth="1"/>
    <col min="4354" max="4354" width="45.140625" style="11" customWidth="1"/>
    <col min="4355" max="4355" width="27.5703125" style="11" customWidth="1"/>
    <col min="4356" max="4356" width="13.7109375" style="11" customWidth="1"/>
    <col min="4357" max="4608" width="9.140625" style="11"/>
    <col min="4609" max="4609" width="16.42578125" style="11" customWidth="1"/>
    <col min="4610" max="4610" width="45.140625" style="11" customWidth="1"/>
    <col min="4611" max="4611" width="27.5703125" style="11" customWidth="1"/>
    <col min="4612" max="4612" width="13.7109375" style="11" customWidth="1"/>
    <col min="4613" max="4864" width="9.140625" style="11"/>
    <col min="4865" max="4865" width="16.42578125" style="11" customWidth="1"/>
    <col min="4866" max="4866" width="45.140625" style="11" customWidth="1"/>
    <col min="4867" max="4867" width="27.5703125" style="11" customWidth="1"/>
    <col min="4868" max="4868" width="13.7109375" style="11" customWidth="1"/>
    <col min="4869" max="5120" width="9.140625" style="11"/>
    <col min="5121" max="5121" width="16.42578125" style="11" customWidth="1"/>
    <col min="5122" max="5122" width="45.140625" style="11" customWidth="1"/>
    <col min="5123" max="5123" width="27.5703125" style="11" customWidth="1"/>
    <col min="5124" max="5124" width="13.7109375" style="11" customWidth="1"/>
    <col min="5125" max="5376" width="9.140625" style="11"/>
    <col min="5377" max="5377" width="16.42578125" style="11" customWidth="1"/>
    <col min="5378" max="5378" width="45.140625" style="11" customWidth="1"/>
    <col min="5379" max="5379" width="27.5703125" style="11" customWidth="1"/>
    <col min="5380" max="5380" width="13.7109375" style="11" customWidth="1"/>
    <col min="5381" max="5632" width="9.140625" style="11"/>
    <col min="5633" max="5633" width="16.42578125" style="11" customWidth="1"/>
    <col min="5634" max="5634" width="45.140625" style="11" customWidth="1"/>
    <col min="5635" max="5635" width="27.5703125" style="11" customWidth="1"/>
    <col min="5636" max="5636" width="13.7109375" style="11" customWidth="1"/>
    <col min="5637" max="5888" width="9.140625" style="11"/>
    <col min="5889" max="5889" width="16.42578125" style="11" customWidth="1"/>
    <col min="5890" max="5890" width="45.140625" style="11" customWidth="1"/>
    <col min="5891" max="5891" width="27.5703125" style="11" customWidth="1"/>
    <col min="5892" max="5892" width="13.7109375" style="11" customWidth="1"/>
    <col min="5893" max="6144" width="9.140625" style="11"/>
    <col min="6145" max="6145" width="16.42578125" style="11" customWidth="1"/>
    <col min="6146" max="6146" width="45.140625" style="11" customWidth="1"/>
    <col min="6147" max="6147" width="27.5703125" style="11" customWidth="1"/>
    <col min="6148" max="6148" width="13.7109375" style="11" customWidth="1"/>
    <col min="6149" max="6400" width="9.140625" style="11"/>
    <col min="6401" max="6401" width="16.42578125" style="11" customWidth="1"/>
    <col min="6402" max="6402" width="45.140625" style="11" customWidth="1"/>
    <col min="6403" max="6403" width="27.5703125" style="11" customWidth="1"/>
    <col min="6404" max="6404" width="13.7109375" style="11" customWidth="1"/>
    <col min="6405" max="6656" width="9.140625" style="11"/>
    <col min="6657" max="6657" width="16.42578125" style="11" customWidth="1"/>
    <col min="6658" max="6658" width="45.140625" style="11" customWidth="1"/>
    <col min="6659" max="6659" width="27.5703125" style="11" customWidth="1"/>
    <col min="6660" max="6660" width="13.7109375" style="11" customWidth="1"/>
    <col min="6661" max="6912" width="9.140625" style="11"/>
    <col min="6913" max="6913" width="16.42578125" style="11" customWidth="1"/>
    <col min="6914" max="6914" width="45.140625" style="11" customWidth="1"/>
    <col min="6915" max="6915" width="27.5703125" style="11" customWidth="1"/>
    <col min="6916" max="6916" width="13.7109375" style="11" customWidth="1"/>
    <col min="6917" max="7168" width="9.140625" style="11"/>
    <col min="7169" max="7169" width="16.42578125" style="11" customWidth="1"/>
    <col min="7170" max="7170" width="45.140625" style="11" customWidth="1"/>
    <col min="7171" max="7171" width="27.5703125" style="11" customWidth="1"/>
    <col min="7172" max="7172" width="13.7109375" style="11" customWidth="1"/>
    <col min="7173" max="7424" width="9.140625" style="11"/>
    <col min="7425" max="7425" width="16.42578125" style="11" customWidth="1"/>
    <col min="7426" max="7426" width="45.140625" style="11" customWidth="1"/>
    <col min="7427" max="7427" width="27.5703125" style="11" customWidth="1"/>
    <col min="7428" max="7428" width="13.7109375" style="11" customWidth="1"/>
    <col min="7429" max="7680" width="9.140625" style="11"/>
    <col min="7681" max="7681" width="16.42578125" style="11" customWidth="1"/>
    <col min="7682" max="7682" width="45.140625" style="11" customWidth="1"/>
    <col min="7683" max="7683" width="27.5703125" style="11" customWidth="1"/>
    <col min="7684" max="7684" width="13.7109375" style="11" customWidth="1"/>
    <col min="7685" max="7936" width="9.140625" style="11"/>
    <col min="7937" max="7937" width="16.42578125" style="11" customWidth="1"/>
    <col min="7938" max="7938" width="45.140625" style="11" customWidth="1"/>
    <col min="7939" max="7939" width="27.5703125" style="11" customWidth="1"/>
    <col min="7940" max="7940" width="13.7109375" style="11" customWidth="1"/>
    <col min="7941" max="8192" width="9.140625" style="11"/>
    <col min="8193" max="8193" width="16.42578125" style="11" customWidth="1"/>
    <col min="8194" max="8194" width="45.140625" style="11" customWidth="1"/>
    <col min="8195" max="8195" width="27.5703125" style="11" customWidth="1"/>
    <col min="8196" max="8196" width="13.7109375" style="11" customWidth="1"/>
    <col min="8197" max="8448" width="9.140625" style="11"/>
    <col min="8449" max="8449" width="16.42578125" style="11" customWidth="1"/>
    <col min="8450" max="8450" width="45.140625" style="11" customWidth="1"/>
    <col min="8451" max="8451" width="27.5703125" style="11" customWidth="1"/>
    <col min="8452" max="8452" width="13.7109375" style="11" customWidth="1"/>
    <col min="8453" max="8704" width="9.140625" style="11"/>
    <col min="8705" max="8705" width="16.42578125" style="11" customWidth="1"/>
    <col min="8706" max="8706" width="45.140625" style="11" customWidth="1"/>
    <col min="8707" max="8707" width="27.5703125" style="11" customWidth="1"/>
    <col min="8708" max="8708" width="13.7109375" style="11" customWidth="1"/>
    <col min="8709" max="8960" width="9.140625" style="11"/>
    <col min="8961" max="8961" width="16.42578125" style="11" customWidth="1"/>
    <col min="8962" max="8962" width="45.140625" style="11" customWidth="1"/>
    <col min="8963" max="8963" width="27.5703125" style="11" customWidth="1"/>
    <col min="8964" max="8964" width="13.7109375" style="11" customWidth="1"/>
    <col min="8965" max="9216" width="9.140625" style="11"/>
    <col min="9217" max="9217" width="16.42578125" style="11" customWidth="1"/>
    <col min="9218" max="9218" width="45.140625" style="11" customWidth="1"/>
    <col min="9219" max="9219" width="27.5703125" style="11" customWidth="1"/>
    <col min="9220" max="9220" width="13.7109375" style="11" customWidth="1"/>
    <col min="9221" max="9472" width="9.140625" style="11"/>
    <col min="9473" max="9473" width="16.42578125" style="11" customWidth="1"/>
    <col min="9474" max="9474" width="45.140625" style="11" customWidth="1"/>
    <col min="9475" max="9475" width="27.5703125" style="11" customWidth="1"/>
    <col min="9476" max="9476" width="13.7109375" style="11" customWidth="1"/>
    <col min="9477" max="9728" width="9.140625" style="11"/>
    <col min="9729" max="9729" width="16.42578125" style="11" customWidth="1"/>
    <col min="9730" max="9730" width="45.140625" style="11" customWidth="1"/>
    <col min="9731" max="9731" width="27.5703125" style="11" customWidth="1"/>
    <col min="9732" max="9732" width="13.7109375" style="11" customWidth="1"/>
    <col min="9733" max="9984" width="9.140625" style="11"/>
    <col min="9985" max="9985" width="16.42578125" style="11" customWidth="1"/>
    <col min="9986" max="9986" width="45.140625" style="11" customWidth="1"/>
    <col min="9987" max="9987" width="27.5703125" style="11" customWidth="1"/>
    <col min="9988" max="9988" width="13.7109375" style="11" customWidth="1"/>
    <col min="9989" max="10240" width="9.140625" style="11"/>
    <col min="10241" max="10241" width="16.42578125" style="11" customWidth="1"/>
    <col min="10242" max="10242" width="45.140625" style="11" customWidth="1"/>
    <col min="10243" max="10243" width="27.5703125" style="11" customWidth="1"/>
    <col min="10244" max="10244" width="13.7109375" style="11" customWidth="1"/>
    <col min="10245" max="10496" width="9.140625" style="11"/>
    <col min="10497" max="10497" width="16.42578125" style="11" customWidth="1"/>
    <col min="10498" max="10498" width="45.140625" style="11" customWidth="1"/>
    <col min="10499" max="10499" width="27.5703125" style="11" customWidth="1"/>
    <col min="10500" max="10500" width="13.7109375" style="11" customWidth="1"/>
    <col min="10501" max="10752" width="9.140625" style="11"/>
    <col min="10753" max="10753" width="16.42578125" style="11" customWidth="1"/>
    <col min="10754" max="10754" width="45.140625" style="11" customWidth="1"/>
    <col min="10755" max="10755" width="27.5703125" style="11" customWidth="1"/>
    <col min="10756" max="10756" width="13.7109375" style="11" customWidth="1"/>
    <col min="10757" max="11008" width="9.140625" style="11"/>
    <col min="11009" max="11009" width="16.42578125" style="11" customWidth="1"/>
    <col min="11010" max="11010" width="45.140625" style="11" customWidth="1"/>
    <col min="11011" max="11011" width="27.5703125" style="11" customWidth="1"/>
    <col min="11012" max="11012" width="13.7109375" style="11" customWidth="1"/>
    <col min="11013" max="11264" width="9.140625" style="11"/>
    <col min="11265" max="11265" width="16.42578125" style="11" customWidth="1"/>
    <col min="11266" max="11266" width="45.140625" style="11" customWidth="1"/>
    <col min="11267" max="11267" width="27.5703125" style="11" customWidth="1"/>
    <col min="11268" max="11268" width="13.7109375" style="11" customWidth="1"/>
    <col min="11269" max="11520" width="9.140625" style="11"/>
    <col min="11521" max="11521" width="16.42578125" style="11" customWidth="1"/>
    <col min="11522" max="11522" width="45.140625" style="11" customWidth="1"/>
    <col min="11523" max="11523" width="27.5703125" style="11" customWidth="1"/>
    <col min="11524" max="11524" width="13.7109375" style="11" customWidth="1"/>
    <col min="11525" max="11776" width="9.140625" style="11"/>
    <col min="11777" max="11777" width="16.42578125" style="11" customWidth="1"/>
    <col min="11778" max="11778" width="45.140625" style="11" customWidth="1"/>
    <col min="11779" max="11779" width="27.5703125" style="11" customWidth="1"/>
    <col min="11780" max="11780" width="13.7109375" style="11" customWidth="1"/>
    <col min="11781" max="12032" width="9.140625" style="11"/>
    <col min="12033" max="12033" width="16.42578125" style="11" customWidth="1"/>
    <col min="12034" max="12034" width="45.140625" style="11" customWidth="1"/>
    <col min="12035" max="12035" width="27.5703125" style="11" customWidth="1"/>
    <col min="12036" max="12036" width="13.7109375" style="11" customWidth="1"/>
    <col min="12037" max="12288" width="9.140625" style="11"/>
    <col min="12289" max="12289" width="16.42578125" style="11" customWidth="1"/>
    <col min="12290" max="12290" width="45.140625" style="11" customWidth="1"/>
    <col min="12291" max="12291" width="27.5703125" style="11" customWidth="1"/>
    <col min="12292" max="12292" width="13.7109375" style="11" customWidth="1"/>
    <col min="12293" max="12544" width="9.140625" style="11"/>
    <col min="12545" max="12545" width="16.42578125" style="11" customWidth="1"/>
    <col min="12546" max="12546" width="45.140625" style="11" customWidth="1"/>
    <col min="12547" max="12547" width="27.5703125" style="11" customWidth="1"/>
    <col min="12548" max="12548" width="13.7109375" style="11" customWidth="1"/>
    <col min="12549" max="12800" width="9.140625" style="11"/>
    <col min="12801" max="12801" width="16.42578125" style="11" customWidth="1"/>
    <col min="12802" max="12802" width="45.140625" style="11" customWidth="1"/>
    <col min="12803" max="12803" width="27.5703125" style="11" customWidth="1"/>
    <col min="12804" max="12804" width="13.7109375" style="11" customWidth="1"/>
    <col min="12805" max="13056" width="9.140625" style="11"/>
    <col min="13057" max="13057" width="16.42578125" style="11" customWidth="1"/>
    <col min="13058" max="13058" width="45.140625" style="11" customWidth="1"/>
    <col min="13059" max="13059" width="27.5703125" style="11" customWidth="1"/>
    <col min="13060" max="13060" width="13.7109375" style="11" customWidth="1"/>
    <col min="13061" max="13312" width="9.140625" style="11"/>
    <col min="13313" max="13313" width="16.42578125" style="11" customWidth="1"/>
    <col min="13314" max="13314" width="45.140625" style="11" customWidth="1"/>
    <col min="13315" max="13315" width="27.5703125" style="11" customWidth="1"/>
    <col min="13316" max="13316" width="13.7109375" style="11" customWidth="1"/>
    <col min="13317" max="13568" width="9.140625" style="11"/>
    <col min="13569" max="13569" width="16.42578125" style="11" customWidth="1"/>
    <col min="13570" max="13570" width="45.140625" style="11" customWidth="1"/>
    <col min="13571" max="13571" width="27.5703125" style="11" customWidth="1"/>
    <col min="13572" max="13572" width="13.7109375" style="11" customWidth="1"/>
    <col min="13573" max="13824" width="9.140625" style="11"/>
    <col min="13825" max="13825" width="16.42578125" style="11" customWidth="1"/>
    <col min="13826" max="13826" width="45.140625" style="11" customWidth="1"/>
    <col min="13827" max="13827" width="27.5703125" style="11" customWidth="1"/>
    <col min="13828" max="13828" width="13.7109375" style="11" customWidth="1"/>
    <col min="13829" max="14080" width="9.140625" style="11"/>
    <col min="14081" max="14081" width="16.42578125" style="11" customWidth="1"/>
    <col min="14082" max="14082" width="45.140625" style="11" customWidth="1"/>
    <col min="14083" max="14083" width="27.5703125" style="11" customWidth="1"/>
    <col min="14084" max="14084" width="13.7109375" style="11" customWidth="1"/>
    <col min="14085" max="14336" width="9.140625" style="11"/>
    <col min="14337" max="14337" width="16.42578125" style="11" customWidth="1"/>
    <col min="14338" max="14338" width="45.140625" style="11" customWidth="1"/>
    <col min="14339" max="14339" width="27.5703125" style="11" customWidth="1"/>
    <col min="14340" max="14340" width="13.7109375" style="11" customWidth="1"/>
    <col min="14341" max="14592" width="9.140625" style="11"/>
    <col min="14593" max="14593" width="16.42578125" style="11" customWidth="1"/>
    <col min="14594" max="14594" width="45.140625" style="11" customWidth="1"/>
    <col min="14595" max="14595" width="27.5703125" style="11" customWidth="1"/>
    <col min="14596" max="14596" width="13.7109375" style="11" customWidth="1"/>
    <col min="14597" max="14848" width="9.140625" style="11"/>
    <col min="14849" max="14849" width="16.42578125" style="11" customWidth="1"/>
    <col min="14850" max="14850" width="45.140625" style="11" customWidth="1"/>
    <col min="14851" max="14851" width="27.5703125" style="11" customWidth="1"/>
    <col min="14852" max="14852" width="13.7109375" style="11" customWidth="1"/>
    <col min="14853" max="15104" width="9.140625" style="11"/>
    <col min="15105" max="15105" width="16.42578125" style="11" customWidth="1"/>
    <col min="15106" max="15106" width="45.140625" style="11" customWidth="1"/>
    <col min="15107" max="15107" width="27.5703125" style="11" customWidth="1"/>
    <col min="15108" max="15108" width="13.7109375" style="11" customWidth="1"/>
    <col min="15109" max="15360" width="9.140625" style="11"/>
    <col min="15361" max="15361" width="16.42578125" style="11" customWidth="1"/>
    <col min="15362" max="15362" width="45.140625" style="11" customWidth="1"/>
    <col min="15363" max="15363" width="27.5703125" style="11" customWidth="1"/>
    <col min="15364" max="15364" width="13.7109375" style="11" customWidth="1"/>
    <col min="15365" max="15616" width="9.140625" style="11"/>
    <col min="15617" max="15617" width="16.42578125" style="11" customWidth="1"/>
    <col min="15618" max="15618" width="45.140625" style="11" customWidth="1"/>
    <col min="15619" max="15619" width="27.5703125" style="11" customWidth="1"/>
    <col min="15620" max="15620" width="13.7109375" style="11" customWidth="1"/>
    <col min="15621" max="15872" width="9.140625" style="11"/>
    <col min="15873" max="15873" width="16.42578125" style="11" customWidth="1"/>
    <col min="15874" max="15874" width="45.140625" style="11" customWidth="1"/>
    <col min="15875" max="15875" width="27.5703125" style="11" customWidth="1"/>
    <col min="15876" max="15876" width="13.7109375" style="11" customWidth="1"/>
    <col min="15877" max="16128" width="9.140625" style="11"/>
    <col min="16129" max="16129" width="16.42578125" style="11" customWidth="1"/>
    <col min="16130" max="16130" width="45.140625" style="11" customWidth="1"/>
    <col min="16131" max="16131" width="27.5703125" style="11" customWidth="1"/>
    <col min="16132" max="16132" width="13.7109375" style="11" customWidth="1"/>
    <col min="16133" max="16384" width="9.140625" style="11"/>
  </cols>
  <sheetData>
    <row r="1" spans="1:11" x14ac:dyDescent="0.25">
      <c r="C1" s="5" t="s">
        <v>1</v>
      </c>
    </row>
    <row r="2" spans="1:11" x14ac:dyDescent="0.25">
      <c r="C2" s="13" t="s">
        <v>2</v>
      </c>
    </row>
    <row r="3" spans="1:11" x14ac:dyDescent="0.25">
      <c r="C3" s="7" t="s">
        <v>3</v>
      </c>
    </row>
    <row r="4" spans="1:11" x14ac:dyDescent="0.25">
      <c r="C4" s="13"/>
    </row>
    <row r="5" spans="1:11" x14ac:dyDescent="0.25">
      <c r="C5" s="14" t="s">
        <v>4</v>
      </c>
    </row>
    <row r="6" spans="1:11" ht="13.9" customHeight="1" x14ac:dyDescent="0.25">
      <c r="A6" s="127" t="s">
        <v>5</v>
      </c>
      <c r="B6" s="127"/>
      <c r="C6" s="127"/>
    </row>
    <row r="8" spans="1:11" x14ac:dyDescent="0.25">
      <c r="A8" s="101" t="s">
        <v>6</v>
      </c>
      <c r="B8" s="96" t="s">
        <v>7</v>
      </c>
      <c r="C8" s="37"/>
    </row>
    <row r="9" spans="1:11" ht="39" x14ac:dyDescent="0.25">
      <c r="A9" s="101" t="s">
        <v>8</v>
      </c>
      <c r="B9" s="131" t="s">
        <v>103</v>
      </c>
      <c r="C9" s="131"/>
      <c r="I9" s="2"/>
      <c r="J9" s="2"/>
      <c r="K9" s="2"/>
    </row>
    <row r="10" spans="1:11" x14ac:dyDescent="0.25">
      <c r="A10" s="101" t="s">
        <v>10</v>
      </c>
      <c r="B10" s="36" t="s">
        <v>11</v>
      </c>
      <c r="C10" s="37"/>
      <c r="D10"/>
      <c r="E10"/>
      <c r="F10"/>
      <c r="G10"/>
      <c r="H10"/>
      <c r="I10"/>
      <c r="J10" s="2"/>
      <c r="K10" s="2"/>
    </row>
    <row r="11" spans="1:11" x14ac:dyDescent="0.25">
      <c r="B11" s="37"/>
      <c r="C11" s="37"/>
      <c r="D11"/>
      <c r="E11"/>
      <c r="F11"/>
      <c r="G11"/>
      <c r="H11"/>
      <c r="I11"/>
      <c r="J11" s="2"/>
      <c r="K11" s="2"/>
    </row>
    <row r="12" spans="1:11" ht="75" x14ac:dyDescent="0.25">
      <c r="A12" s="102" t="s">
        <v>12</v>
      </c>
      <c r="B12" s="102" t="s">
        <v>13</v>
      </c>
      <c r="C12" s="102" t="s">
        <v>14</v>
      </c>
      <c r="D12"/>
      <c r="E12"/>
      <c r="F12"/>
      <c r="G12"/>
      <c r="H12"/>
      <c r="I12"/>
      <c r="J12" s="2"/>
      <c r="K12" s="2"/>
    </row>
    <row r="13" spans="1:11" x14ac:dyDescent="0.25">
      <c r="A13" s="79">
        <v>1</v>
      </c>
      <c r="B13" s="79">
        <v>2</v>
      </c>
      <c r="C13" s="79">
        <v>3</v>
      </c>
      <c r="D13"/>
      <c r="E13"/>
      <c r="F13"/>
      <c r="G13"/>
      <c r="H13"/>
      <c r="I13"/>
      <c r="J13" s="2"/>
      <c r="K13" s="2"/>
    </row>
    <row r="14" spans="1:11" x14ac:dyDescent="0.25">
      <c r="A14" s="65"/>
      <c r="B14" s="79" t="s">
        <v>15</v>
      </c>
      <c r="C14" s="79" t="s">
        <v>16</v>
      </c>
      <c r="D14"/>
      <c r="E14"/>
      <c r="F14"/>
      <c r="G14"/>
      <c r="H14"/>
      <c r="I14"/>
      <c r="J14" s="2"/>
      <c r="K14" s="2"/>
    </row>
    <row r="15" spans="1:11" x14ac:dyDescent="0.25">
      <c r="A15" s="79">
        <v>1100</v>
      </c>
      <c r="B15" s="65" t="s">
        <v>17</v>
      </c>
      <c r="C15" s="71">
        <v>12542.4</v>
      </c>
      <c r="D15" s="113"/>
      <c r="E15"/>
      <c r="F15"/>
      <c r="G15"/>
      <c r="H15"/>
      <c r="I15"/>
      <c r="J15" s="2"/>
      <c r="K15" s="2"/>
    </row>
    <row r="16" spans="1:11" ht="31.5" x14ac:dyDescent="0.25">
      <c r="A16" s="79">
        <v>1200</v>
      </c>
      <c r="B16" s="66" t="s">
        <v>18</v>
      </c>
      <c r="C16" s="71">
        <v>3021.48</v>
      </c>
      <c r="D16" s="113"/>
      <c r="E16"/>
      <c r="F16"/>
      <c r="G16"/>
      <c r="H16"/>
      <c r="I16"/>
      <c r="J16" s="2"/>
      <c r="K16" s="2"/>
    </row>
    <row r="17" spans="1:11" x14ac:dyDescent="0.25">
      <c r="A17" s="79">
        <v>2341</v>
      </c>
      <c r="B17" s="65" t="s">
        <v>19</v>
      </c>
      <c r="C17" s="71">
        <v>752.04</v>
      </c>
      <c r="D17" s="113"/>
      <c r="E17"/>
      <c r="F17"/>
      <c r="G17"/>
      <c r="H17"/>
      <c r="I17"/>
      <c r="J17" s="2"/>
      <c r="K17" s="2"/>
    </row>
    <row r="18" spans="1:11" ht="13.9" customHeight="1" x14ac:dyDescent="0.25">
      <c r="A18" s="79">
        <v>2361</v>
      </c>
      <c r="B18" s="65" t="s">
        <v>20</v>
      </c>
      <c r="C18" s="71">
        <v>126</v>
      </c>
      <c r="D18" s="113"/>
      <c r="E18"/>
      <c r="F18"/>
      <c r="G18"/>
      <c r="H18"/>
      <c r="I18"/>
      <c r="J18" s="2"/>
      <c r="K18" s="2"/>
    </row>
    <row r="19" spans="1:11" ht="13.9" customHeight="1" x14ac:dyDescent="0.25">
      <c r="A19" s="79">
        <v>2363</v>
      </c>
      <c r="B19" s="65" t="s">
        <v>21</v>
      </c>
      <c r="C19" s="71">
        <v>4212</v>
      </c>
      <c r="D19" s="113"/>
      <c r="E19"/>
      <c r="F19"/>
      <c r="G19"/>
      <c r="H19"/>
      <c r="I19"/>
      <c r="J19" s="2"/>
      <c r="K19" s="2"/>
    </row>
    <row r="20" spans="1:11" ht="13.9" customHeight="1" x14ac:dyDescent="0.25">
      <c r="A20" s="79">
        <v>2369</v>
      </c>
      <c r="B20" s="66" t="s">
        <v>22</v>
      </c>
      <c r="C20" s="71">
        <v>2160</v>
      </c>
      <c r="D20"/>
      <c r="E20"/>
      <c r="F20"/>
      <c r="G20"/>
      <c r="H20"/>
      <c r="I20"/>
      <c r="J20" s="2"/>
      <c r="K20" s="2"/>
    </row>
    <row r="21" spans="1:11" x14ac:dyDescent="0.25">
      <c r="A21" s="79"/>
      <c r="B21" s="24" t="s">
        <v>23</v>
      </c>
      <c r="C21" s="72">
        <f>SUM(C15:C20)</f>
        <v>22813.919999999998</v>
      </c>
      <c r="D21"/>
      <c r="E21"/>
      <c r="F21"/>
      <c r="G21"/>
      <c r="H21"/>
      <c r="I21"/>
      <c r="J21" s="2"/>
      <c r="K21" s="2"/>
    </row>
    <row r="22" spans="1:11" x14ac:dyDescent="0.25">
      <c r="A22" s="79"/>
      <c r="B22" s="24" t="s">
        <v>24</v>
      </c>
      <c r="C22" s="72" t="s">
        <v>16</v>
      </c>
      <c r="D22"/>
      <c r="E22"/>
      <c r="F22"/>
      <c r="G22"/>
      <c r="H22"/>
      <c r="I22"/>
      <c r="J22" s="2"/>
      <c r="K22" s="2"/>
    </row>
    <row r="23" spans="1:11" x14ac:dyDescent="0.25">
      <c r="A23" s="79">
        <v>1100</v>
      </c>
      <c r="B23" s="65" t="s">
        <v>17</v>
      </c>
      <c r="C23" s="71">
        <v>1209.5999999999999</v>
      </c>
      <c r="D23"/>
      <c r="E23"/>
      <c r="F23"/>
      <c r="G23"/>
      <c r="H23"/>
      <c r="I23"/>
      <c r="J23" s="2"/>
      <c r="K23" s="2"/>
    </row>
    <row r="24" spans="1:11" ht="31.5" x14ac:dyDescent="0.25">
      <c r="A24" s="79">
        <v>1200</v>
      </c>
      <c r="B24" s="66" t="s">
        <v>18</v>
      </c>
      <c r="C24" s="71">
        <v>291.24</v>
      </c>
      <c r="D24"/>
      <c r="E24"/>
      <c r="F24"/>
      <c r="G24"/>
      <c r="H24"/>
      <c r="I24"/>
      <c r="J24" s="2"/>
      <c r="K24" s="2"/>
    </row>
    <row r="25" spans="1:11" x14ac:dyDescent="0.25">
      <c r="A25" s="79">
        <v>2210</v>
      </c>
      <c r="B25" s="65" t="s">
        <v>25</v>
      </c>
      <c r="C25" s="71">
        <v>14.4</v>
      </c>
      <c r="D25"/>
      <c r="E25"/>
      <c r="F25"/>
      <c r="G25"/>
      <c r="H25"/>
      <c r="I25"/>
      <c r="J25" s="2"/>
      <c r="K25" s="2"/>
    </row>
    <row r="26" spans="1:11" x14ac:dyDescent="0.25">
      <c r="A26" s="79">
        <v>2220</v>
      </c>
      <c r="B26" s="65" t="s">
        <v>56</v>
      </c>
      <c r="C26" s="71">
        <v>421</v>
      </c>
      <c r="D26"/>
      <c r="E26"/>
      <c r="F26"/>
      <c r="G26"/>
      <c r="H26"/>
      <c r="I26"/>
      <c r="J26" s="2"/>
      <c r="K26" s="2"/>
    </row>
    <row r="27" spans="1:11" x14ac:dyDescent="0.25">
      <c r="A27" s="79">
        <v>2240</v>
      </c>
      <c r="B27" s="65" t="s">
        <v>26</v>
      </c>
      <c r="C27" s="71">
        <v>1077</v>
      </c>
      <c r="D27"/>
      <c r="E27"/>
      <c r="F27"/>
      <c r="G27"/>
      <c r="H27"/>
      <c r="I27"/>
      <c r="J27" s="2"/>
      <c r="K27" s="2"/>
    </row>
    <row r="28" spans="1:11" x14ac:dyDescent="0.25">
      <c r="A28" s="79">
        <v>2312</v>
      </c>
      <c r="B28" s="65" t="s">
        <v>27</v>
      </c>
      <c r="C28" s="71">
        <v>18.36</v>
      </c>
      <c r="D28"/>
      <c r="E28"/>
      <c r="F28"/>
      <c r="G28"/>
      <c r="H28"/>
      <c r="I28"/>
      <c r="J28" s="2"/>
      <c r="K28" s="2"/>
    </row>
    <row r="29" spans="1:11" x14ac:dyDescent="0.25">
      <c r="A29" s="79">
        <v>2321</v>
      </c>
      <c r="B29" s="65" t="s">
        <v>28</v>
      </c>
      <c r="C29" s="71">
        <v>1450.5</v>
      </c>
      <c r="D29"/>
      <c r="E29"/>
      <c r="F29"/>
      <c r="G29"/>
      <c r="H29"/>
      <c r="I29"/>
      <c r="J29" s="2"/>
      <c r="K29" s="2"/>
    </row>
    <row r="30" spans="1:11" x14ac:dyDescent="0.25">
      <c r="A30" s="79">
        <v>2322</v>
      </c>
      <c r="B30" s="65" t="s">
        <v>29</v>
      </c>
      <c r="C30" s="71">
        <v>113.4</v>
      </c>
      <c r="D30"/>
      <c r="E30"/>
      <c r="F30"/>
      <c r="G30"/>
      <c r="H30"/>
      <c r="I30"/>
      <c r="J30" s="2"/>
      <c r="K30" s="2"/>
    </row>
    <row r="31" spans="1:11" ht="14.25" customHeight="1" x14ac:dyDescent="0.25">
      <c r="A31" s="79">
        <v>2500</v>
      </c>
      <c r="B31" s="65" t="s">
        <v>30</v>
      </c>
      <c r="C31" s="71">
        <v>96.48</v>
      </c>
      <c r="D31"/>
      <c r="E31"/>
      <c r="F31"/>
      <c r="G31"/>
      <c r="H31"/>
      <c r="I31"/>
      <c r="J31" s="2"/>
      <c r="K31" s="2"/>
    </row>
    <row r="32" spans="1:11" ht="13.9" customHeight="1" x14ac:dyDescent="0.25">
      <c r="A32" s="79">
        <v>2350</v>
      </c>
      <c r="B32" s="65" t="s">
        <v>31</v>
      </c>
      <c r="C32" s="71">
        <v>780.18</v>
      </c>
      <c r="D32"/>
      <c r="E32"/>
      <c r="F32"/>
      <c r="G32"/>
      <c r="H32"/>
      <c r="I32"/>
      <c r="J32" s="2"/>
      <c r="K32" s="2"/>
    </row>
    <row r="33" spans="1:11" ht="13.9" customHeight="1" x14ac:dyDescent="0.25">
      <c r="A33" s="79">
        <v>5200</v>
      </c>
      <c r="B33" s="65" t="s">
        <v>32</v>
      </c>
      <c r="C33" s="71">
        <f>2728.5+3+0.02</f>
        <v>2731.52</v>
      </c>
      <c r="D33"/>
      <c r="E33"/>
      <c r="F33"/>
      <c r="G33"/>
      <c r="H33"/>
      <c r="I33"/>
      <c r="J33" s="2"/>
      <c r="K33" s="2"/>
    </row>
    <row r="34" spans="1:11" x14ac:dyDescent="0.25">
      <c r="A34" s="79"/>
      <c r="B34" s="24" t="s">
        <v>33</v>
      </c>
      <c r="C34" s="72">
        <f>SUM(C23:C33)</f>
        <v>8203.68</v>
      </c>
      <c r="D34"/>
      <c r="E34"/>
      <c r="F34"/>
      <c r="G34"/>
      <c r="H34"/>
      <c r="I34"/>
      <c r="J34" s="2"/>
      <c r="K34" s="2"/>
    </row>
    <row r="35" spans="1:11" x14ac:dyDescent="0.25">
      <c r="A35" s="65"/>
      <c r="B35" s="24" t="s">
        <v>34</v>
      </c>
      <c r="C35" s="72">
        <f>C34+C21</f>
        <v>31017.599999999999</v>
      </c>
      <c r="D35"/>
      <c r="E35"/>
      <c r="F35"/>
      <c r="G35"/>
      <c r="H35"/>
      <c r="I35"/>
      <c r="J35" s="2"/>
      <c r="K35" s="2"/>
    </row>
    <row r="36" spans="1:11" x14ac:dyDescent="0.25">
      <c r="A36" s="62"/>
      <c r="B36" s="62"/>
      <c r="C36" s="62"/>
      <c r="D36"/>
      <c r="E36"/>
      <c r="F36"/>
      <c r="G36"/>
      <c r="H36"/>
      <c r="I36"/>
      <c r="J36" s="2"/>
      <c r="K36" s="2"/>
    </row>
    <row r="37" spans="1:11" x14ac:dyDescent="0.25">
      <c r="A37" s="132" t="s">
        <v>35</v>
      </c>
      <c r="B37" s="132"/>
      <c r="C37" s="75">
        <v>1080</v>
      </c>
      <c r="D37"/>
      <c r="E37"/>
      <c r="F37"/>
      <c r="G37"/>
      <c r="H37"/>
      <c r="I37"/>
      <c r="J37" s="2"/>
      <c r="K37" s="2"/>
    </row>
    <row r="38" spans="1:11" ht="45" customHeight="1" x14ac:dyDescent="0.25">
      <c r="A38" s="132" t="s">
        <v>36</v>
      </c>
      <c r="B38" s="132"/>
      <c r="C38" s="77">
        <f>C35/C37</f>
        <v>28.72</v>
      </c>
      <c r="D38"/>
      <c r="E38"/>
      <c r="F38"/>
      <c r="G38"/>
      <c r="H38"/>
      <c r="I38"/>
      <c r="J38" s="2"/>
      <c r="K38" s="2"/>
    </row>
    <row r="39" spans="1:11" x14ac:dyDescent="0.25">
      <c r="D39"/>
      <c r="E39"/>
      <c r="F39"/>
      <c r="G39"/>
      <c r="H39"/>
      <c r="I39"/>
      <c r="J39" s="2"/>
      <c r="K39" s="2"/>
    </row>
    <row r="40" spans="1:11" x14ac:dyDescent="0.25">
      <c r="D40"/>
      <c r="E40"/>
      <c r="F40"/>
      <c r="G40"/>
      <c r="H40"/>
      <c r="I40"/>
      <c r="J40" s="2"/>
      <c r="K40" s="2"/>
    </row>
    <row r="41" spans="1:11" x14ac:dyDescent="0.25">
      <c r="A41" s="121"/>
    </row>
    <row r="42" spans="1:11" x14ac:dyDescent="0.25">
      <c r="A42" s="121"/>
    </row>
    <row r="43" spans="1:11" x14ac:dyDescent="0.25">
      <c r="A43" s="121"/>
    </row>
    <row r="44" spans="1:11" x14ac:dyDescent="0.25">
      <c r="A44" s="121"/>
    </row>
  </sheetData>
  <mergeCells count="4">
    <mergeCell ref="A6:C6"/>
    <mergeCell ref="B9:C9"/>
    <mergeCell ref="A37:B37"/>
    <mergeCell ref="A38:B38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  <headerFooter>
    <oddFooter>&amp;L&amp;"Times New Roman,Regular"LMAnot_2_1_pielik_07082019_cenr; 2.1.pielikums Ministru kabineta noteikumu projekta "Ilgstošas sociālās aprūpes un sociālās rehabilitācijas iestāžu sniegto maksas pakalpojumu cenrādis" anotācijai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EDFC7-C146-495E-B298-8627D06B5132}">
  <sheetPr>
    <pageSetUpPr fitToPage="1"/>
  </sheetPr>
  <dimension ref="A1:M42"/>
  <sheetViews>
    <sheetView view="pageLayout" topLeftCell="A19" zoomScale="80" zoomScaleNormal="75" zoomScalePageLayoutView="80" workbookViewId="0">
      <selection activeCell="H27" sqref="H27"/>
    </sheetView>
  </sheetViews>
  <sheetFormatPr defaultColWidth="45.140625" defaultRowHeight="15.75" x14ac:dyDescent="0.25"/>
  <cols>
    <col min="1" max="1" width="16.42578125" style="11" customWidth="1"/>
    <col min="2" max="2" width="47.85546875" style="11" customWidth="1"/>
    <col min="3" max="3" width="22.7109375" style="11" customWidth="1"/>
    <col min="4" max="4" width="11" style="11" hidden="1" customWidth="1"/>
    <col min="5" max="5" width="0" style="11" hidden="1" customWidth="1"/>
    <col min="6" max="6" width="18.7109375" style="12" customWidth="1"/>
    <col min="7" max="13" width="9.140625" style="12" customWidth="1"/>
    <col min="14" max="252" width="9.140625" style="11" customWidth="1"/>
    <col min="253" max="253" width="16.42578125" style="11" customWidth="1"/>
    <col min="254" max="256" width="45.140625" style="11"/>
    <col min="257" max="257" width="16.42578125" style="11" customWidth="1"/>
    <col min="258" max="258" width="45.140625" style="11"/>
    <col min="259" max="259" width="22.7109375" style="11" customWidth="1"/>
    <col min="260" max="261" width="0" style="11" hidden="1" customWidth="1"/>
    <col min="262" max="262" width="18.7109375" style="11" customWidth="1"/>
    <col min="263" max="508" width="9.140625" style="11" customWidth="1"/>
    <col min="509" max="509" width="16.42578125" style="11" customWidth="1"/>
    <col min="510" max="512" width="45.140625" style="11"/>
    <col min="513" max="513" width="16.42578125" style="11" customWidth="1"/>
    <col min="514" max="514" width="45.140625" style="11"/>
    <col min="515" max="515" width="22.7109375" style="11" customWidth="1"/>
    <col min="516" max="517" width="0" style="11" hidden="1" customWidth="1"/>
    <col min="518" max="518" width="18.7109375" style="11" customWidth="1"/>
    <col min="519" max="764" width="9.140625" style="11" customWidth="1"/>
    <col min="765" max="765" width="16.42578125" style="11" customWidth="1"/>
    <col min="766" max="768" width="45.140625" style="11"/>
    <col min="769" max="769" width="16.42578125" style="11" customWidth="1"/>
    <col min="770" max="770" width="45.140625" style="11"/>
    <col min="771" max="771" width="22.7109375" style="11" customWidth="1"/>
    <col min="772" max="773" width="0" style="11" hidden="1" customWidth="1"/>
    <col min="774" max="774" width="18.7109375" style="11" customWidth="1"/>
    <col min="775" max="1020" width="9.140625" style="11" customWidth="1"/>
    <col min="1021" max="1021" width="16.42578125" style="11" customWidth="1"/>
    <col min="1022" max="1024" width="45.140625" style="11"/>
    <col min="1025" max="1025" width="16.42578125" style="11" customWidth="1"/>
    <col min="1026" max="1026" width="45.140625" style="11"/>
    <col min="1027" max="1027" width="22.7109375" style="11" customWidth="1"/>
    <col min="1028" max="1029" width="0" style="11" hidden="1" customWidth="1"/>
    <col min="1030" max="1030" width="18.7109375" style="11" customWidth="1"/>
    <col min="1031" max="1276" width="9.140625" style="11" customWidth="1"/>
    <col min="1277" max="1277" width="16.42578125" style="11" customWidth="1"/>
    <col min="1278" max="1280" width="45.140625" style="11"/>
    <col min="1281" max="1281" width="16.42578125" style="11" customWidth="1"/>
    <col min="1282" max="1282" width="45.140625" style="11"/>
    <col min="1283" max="1283" width="22.7109375" style="11" customWidth="1"/>
    <col min="1284" max="1285" width="0" style="11" hidden="1" customWidth="1"/>
    <col min="1286" max="1286" width="18.7109375" style="11" customWidth="1"/>
    <col min="1287" max="1532" width="9.140625" style="11" customWidth="1"/>
    <col min="1533" max="1533" width="16.42578125" style="11" customWidth="1"/>
    <col min="1534" max="1536" width="45.140625" style="11"/>
    <col min="1537" max="1537" width="16.42578125" style="11" customWidth="1"/>
    <col min="1538" max="1538" width="45.140625" style="11"/>
    <col min="1539" max="1539" width="22.7109375" style="11" customWidth="1"/>
    <col min="1540" max="1541" width="0" style="11" hidden="1" customWidth="1"/>
    <col min="1542" max="1542" width="18.7109375" style="11" customWidth="1"/>
    <col min="1543" max="1788" width="9.140625" style="11" customWidth="1"/>
    <col min="1789" max="1789" width="16.42578125" style="11" customWidth="1"/>
    <col min="1790" max="1792" width="45.140625" style="11"/>
    <col min="1793" max="1793" width="16.42578125" style="11" customWidth="1"/>
    <col min="1794" max="1794" width="45.140625" style="11"/>
    <col min="1795" max="1795" width="22.7109375" style="11" customWidth="1"/>
    <col min="1796" max="1797" width="0" style="11" hidden="1" customWidth="1"/>
    <col min="1798" max="1798" width="18.7109375" style="11" customWidth="1"/>
    <col min="1799" max="2044" width="9.140625" style="11" customWidth="1"/>
    <col min="2045" max="2045" width="16.42578125" style="11" customWidth="1"/>
    <col min="2046" max="2048" width="45.140625" style="11"/>
    <col min="2049" max="2049" width="16.42578125" style="11" customWidth="1"/>
    <col min="2050" max="2050" width="45.140625" style="11"/>
    <col min="2051" max="2051" width="22.7109375" style="11" customWidth="1"/>
    <col min="2052" max="2053" width="0" style="11" hidden="1" customWidth="1"/>
    <col min="2054" max="2054" width="18.7109375" style="11" customWidth="1"/>
    <col min="2055" max="2300" width="9.140625" style="11" customWidth="1"/>
    <col min="2301" max="2301" width="16.42578125" style="11" customWidth="1"/>
    <col min="2302" max="2304" width="45.140625" style="11"/>
    <col min="2305" max="2305" width="16.42578125" style="11" customWidth="1"/>
    <col min="2306" max="2306" width="45.140625" style="11"/>
    <col min="2307" max="2307" width="22.7109375" style="11" customWidth="1"/>
    <col min="2308" max="2309" width="0" style="11" hidden="1" customWidth="1"/>
    <col min="2310" max="2310" width="18.7109375" style="11" customWidth="1"/>
    <col min="2311" max="2556" width="9.140625" style="11" customWidth="1"/>
    <col min="2557" max="2557" width="16.42578125" style="11" customWidth="1"/>
    <col min="2558" max="2560" width="45.140625" style="11"/>
    <col min="2561" max="2561" width="16.42578125" style="11" customWidth="1"/>
    <col min="2562" max="2562" width="45.140625" style="11"/>
    <col min="2563" max="2563" width="22.7109375" style="11" customWidth="1"/>
    <col min="2564" max="2565" width="0" style="11" hidden="1" customWidth="1"/>
    <col min="2566" max="2566" width="18.7109375" style="11" customWidth="1"/>
    <col min="2567" max="2812" width="9.140625" style="11" customWidth="1"/>
    <col min="2813" max="2813" width="16.42578125" style="11" customWidth="1"/>
    <col min="2814" max="2816" width="45.140625" style="11"/>
    <col min="2817" max="2817" width="16.42578125" style="11" customWidth="1"/>
    <col min="2818" max="2818" width="45.140625" style="11"/>
    <col min="2819" max="2819" width="22.7109375" style="11" customWidth="1"/>
    <col min="2820" max="2821" width="0" style="11" hidden="1" customWidth="1"/>
    <col min="2822" max="2822" width="18.7109375" style="11" customWidth="1"/>
    <col min="2823" max="3068" width="9.140625" style="11" customWidth="1"/>
    <col min="3069" max="3069" width="16.42578125" style="11" customWidth="1"/>
    <col min="3070" max="3072" width="45.140625" style="11"/>
    <col min="3073" max="3073" width="16.42578125" style="11" customWidth="1"/>
    <col min="3074" max="3074" width="45.140625" style="11"/>
    <col min="3075" max="3075" width="22.7109375" style="11" customWidth="1"/>
    <col min="3076" max="3077" width="0" style="11" hidden="1" customWidth="1"/>
    <col min="3078" max="3078" width="18.7109375" style="11" customWidth="1"/>
    <col min="3079" max="3324" width="9.140625" style="11" customWidth="1"/>
    <col min="3325" max="3325" width="16.42578125" style="11" customWidth="1"/>
    <col min="3326" max="3328" width="45.140625" style="11"/>
    <col min="3329" max="3329" width="16.42578125" style="11" customWidth="1"/>
    <col min="3330" max="3330" width="45.140625" style="11"/>
    <col min="3331" max="3331" width="22.7109375" style="11" customWidth="1"/>
    <col min="3332" max="3333" width="0" style="11" hidden="1" customWidth="1"/>
    <col min="3334" max="3334" width="18.7109375" style="11" customWidth="1"/>
    <col min="3335" max="3580" width="9.140625" style="11" customWidth="1"/>
    <col min="3581" max="3581" width="16.42578125" style="11" customWidth="1"/>
    <col min="3582" max="3584" width="45.140625" style="11"/>
    <col min="3585" max="3585" width="16.42578125" style="11" customWidth="1"/>
    <col min="3586" max="3586" width="45.140625" style="11"/>
    <col min="3587" max="3587" width="22.7109375" style="11" customWidth="1"/>
    <col min="3588" max="3589" width="0" style="11" hidden="1" customWidth="1"/>
    <col min="3590" max="3590" width="18.7109375" style="11" customWidth="1"/>
    <col min="3591" max="3836" width="9.140625" style="11" customWidth="1"/>
    <col min="3837" max="3837" width="16.42578125" style="11" customWidth="1"/>
    <col min="3838" max="3840" width="45.140625" style="11"/>
    <col min="3841" max="3841" width="16.42578125" style="11" customWidth="1"/>
    <col min="3842" max="3842" width="45.140625" style="11"/>
    <col min="3843" max="3843" width="22.7109375" style="11" customWidth="1"/>
    <col min="3844" max="3845" width="0" style="11" hidden="1" customWidth="1"/>
    <col min="3846" max="3846" width="18.7109375" style="11" customWidth="1"/>
    <col min="3847" max="4092" width="9.140625" style="11" customWidth="1"/>
    <col min="4093" max="4093" width="16.42578125" style="11" customWidth="1"/>
    <col min="4094" max="4096" width="45.140625" style="11"/>
    <col min="4097" max="4097" width="16.42578125" style="11" customWidth="1"/>
    <col min="4098" max="4098" width="45.140625" style="11"/>
    <col min="4099" max="4099" width="22.7109375" style="11" customWidth="1"/>
    <col min="4100" max="4101" width="0" style="11" hidden="1" customWidth="1"/>
    <col min="4102" max="4102" width="18.7109375" style="11" customWidth="1"/>
    <col min="4103" max="4348" width="9.140625" style="11" customWidth="1"/>
    <col min="4349" max="4349" width="16.42578125" style="11" customWidth="1"/>
    <col min="4350" max="4352" width="45.140625" style="11"/>
    <col min="4353" max="4353" width="16.42578125" style="11" customWidth="1"/>
    <col min="4354" max="4354" width="45.140625" style="11"/>
    <col min="4355" max="4355" width="22.7109375" style="11" customWidth="1"/>
    <col min="4356" max="4357" width="0" style="11" hidden="1" customWidth="1"/>
    <col min="4358" max="4358" width="18.7109375" style="11" customWidth="1"/>
    <col min="4359" max="4604" width="9.140625" style="11" customWidth="1"/>
    <col min="4605" max="4605" width="16.42578125" style="11" customWidth="1"/>
    <col min="4606" max="4608" width="45.140625" style="11"/>
    <col min="4609" max="4609" width="16.42578125" style="11" customWidth="1"/>
    <col min="4610" max="4610" width="45.140625" style="11"/>
    <col min="4611" max="4611" width="22.7109375" style="11" customWidth="1"/>
    <col min="4612" max="4613" width="0" style="11" hidden="1" customWidth="1"/>
    <col min="4614" max="4614" width="18.7109375" style="11" customWidth="1"/>
    <col min="4615" max="4860" width="9.140625" style="11" customWidth="1"/>
    <col min="4861" max="4861" width="16.42578125" style="11" customWidth="1"/>
    <col min="4862" max="4864" width="45.140625" style="11"/>
    <col min="4865" max="4865" width="16.42578125" style="11" customWidth="1"/>
    <col min="4866" max="4866" width="45.140625" style="11"/>
    <col min="4867" max="4867" width="22.7109375" style="11" customWidth="1"/>
    <col min="4868" max="4869" width="0" style="11" hidden="1" customWidth="1"/>
    <col min="4870" max="4870" width="18.7109375" style="11" customWidth="1"/>
    <col min="4871" max="5116" width="9.140625" style="11" customWidth="1"/>
    <col min="5117" max="5117" width="16.42578125" style="11" customWidth="1"/>
    <col min="5118" max="5120" width="45.140625" style="11"/>
    <col min="5121" max="5121" width="16.42578125" style="11" customWidth="1"/>
    <col min="5122" max="5122" width="45.140625" style="11"/>
    <col min="5123" max="5123" width="22.7109375" style="11" customWidth="1"/>
    <col min="5124" max="5125" width="0" style="11" hidden="1" customWidth="1"/>
    <col min="5126" max="5126" width="18.7109375" style="11" customWidth="1"/>
    <col min="5127" max="5372" width="9.140625" style="11" customWidth="1"/>
    <col min="5373" max="5373" width="16.42578125" style="11" customWidth="1"/>
    <col min="5374" max="5376" width="45.140625" style="11"/>
    <col min="5377" max="5377" width="16.42578125" style="11" customWidth="1"/>
    <col min="5378" max="5378" width="45.140625" style="11"/>
    <col min="5379" max="5379" width="22.7109375" style="11" customWidth="1"/>
    <col min="5380" max="5381" width="0" style="11" hidden="1" customWidth="1"/>
    <col min="5382" max="5382" width="18.7109375" style="11" customWidth="1"/>
    <col min="5383" max="5628" width="9.140625" style="11" customWidth="1"/>
    <col min="5629" max="5629" width="16.42578125" style="11" customWidth="1"/>
    <col min="5630" max="5632" width="45.140625" style="11"/>
    <col min="5633" max="5633" width="16.42578125" style="11" customWidth="1"/>
    <col min="5634" max="5634" width="45.140625" style="11"/>
    <col min="5635" max="5635" width="22.7109375" style="11" customWidth="1"/>
    <col min="5636" max="5637" width="0" style="11" hidden="1" customWidth="1"/>
    <col min="5638" max="5638" width="18.7109375" style="11" customWidth="1"/>
    <col min="5639" max="5884" width="9.140625" style="11" customWidth="1"/>
    <col min="5885" max="5885" width="16.42578125" style="11" customWidth="1"/>
    <col min="5886" max="5888" width="45.140625" style="11"/>
    <col min="5889" max="5889" width="16.42578125" style="11" customWidth="1"/>
    <col min="5890" max="5890" width="45.140625" style="11"/>
    <col min="5891" max="5891" width="22.7109375" style="11" customWidth="1"/>
    <col min="5892" max="5893" width="0" style="11" hidden="1" customWidth="1"/>
    <col min="5894" max="5894" width="18.7109375" style="11" customWidth="1"/>
    <col min="5895" max="6140" width="9.140625" style="11" customWidth="1"/>
    <col min="6141" max="6141" width="16.42578125" style="11" customWidth="1"/>
    <col min="6142" max="6144" width="45.140625" style="11"/>
    <col min="6145" max="6145" width="16.42578125" style="11" customWidth="1"/>
    <col min="6146" max="6146" width="45.140625" style="11"/>
    <col min="6147" max="6147" width="22.7109375" style="11" customWidth="1"/>
    <col min="6148" max="6149" width="0" style="11" hidden="1" customWidth="1"/>
    <col min="6150" max="6150" width="18.7109375" style="11" customWidth="1"/>
    <col min="6151" max="6396" width="9.140625" style="11" customWidth="1"/>
    <col min="6397" max="6397" width="16.42578125" style="11" customWidth="1"/>
    <col min="6398" max="6400" width="45.140625" style="11"/>
    <col min="6401" max="6401" width="16.42578125" style="11" customWidth="1"/>
    <col min="6402" max="6402" width="45.140625" style="11"/>
    <col min="6403" max="6403" width="22.7109375" style="11" customWidth="1"/>
    <col min="6404" max="6405" width="0" style="11" hidden="1" customWidth="1"/>
    <col min="6406" max="6406" width="18.7109375" style="11" customWidth="1"/>
    <col min="6407" max="6652" width="9.140625" style="11" customWidth="1"/>
    <col min="6653" max="6653" width="16.42578125" style="11" customWidth="1"/>
    <col min="6654" max="6656" width="45.140625" style="11"/>
    <col min="6657" max="6657" width="16.42578125" style="11" customWidth="1"/>
    <col min="6658" max="6658" width="45.140625" style="11"/>
    <col min="6659" max="6659" width="22.7109375" style="11" customWidth="1"/>
    <col min="6660" max="6661" width="0" style="11" hidden="1" customWidth="1"/>
    <col min="6662" max="6662" width="18.7109375" style="11" customWidth="1"/>
    <col min="6663" max="6908" width="9.140625" style="11" customWidth="1"/>
    <col min="6909" max="6909" width="16.42578125" style="11" customWidth="1"/>
    <col min="6910" max="6912" width="45.140625" style="11"/>
    <col min="6913" max="6913" width="16.42578125" style="11" customWidth="1"/>
    <col min="6914" max="6914" width="45.140625" style="11"/>
    <col min="6915" max="6915" width="22.7109375" style="11" customWidth="1"/>
    <col min="6916" max="6917" width="0" style="11" hidden="1" customWidth="1"/>
    <col min="6918" max="6918" width="18.7109375" style="11" customWidth="1"/>
    <col min="6919" max="7164" width="9.140625" style="11" customWidth="1"/>
    <col min="7165" max="7165" width="16.42578125" style="11" customWidth="1"/>
    <col min="7166" max="7168" width="45.140625" style="11"/>
    <col min="7169" max="7169" width="16.42578125" style="11" customWidth="1"/>
    <col min="7170" max="7170" width="45.140625" style="11"/>
    <col min="7171" max="7171" width="22.7109375" style="11" customWidth="1"/>
    <col min="7172" max="7173" width="0" style="11" hidden="1" customWidth="1"/>
    <col min="7174" max="7174" width="18.7109375" style="11" customWidth="1"/>
    <col min="7175" max="7420" width="9.140625" style="11" customWidth="1"/>
    <col min="7421" max="7421" width="16.42578125" style="11" customWidth="1"/>
    <col min="7422" max="7424" width="45.140625" style="11"/>
    <col min="7425" max="7425" width="16.42578125" style="11" customWidth="1"/>
    <col min="7426" max="7426" width="45.140625" style="11"/>
    <col min="7427" max="7427" width="22.7109375" style="11" customWidth="1"/>
    <col min="7428" max="7429" width="0" style="11" hidden="1" customWidth="1"/>
    <col min="7430" max="7430" width="18.7109375" style="11" customWidth="1"/>
    <col min="7431" max="7676" width="9.140625" style="11" customWidth="1"/>
    <col min="7677" max="7677" width="16.42578125" style="11" customWidth="1"/>
    <col min="7678" max="7680" width="45.140625" style="11"/>
    <col min="7681" max="7681" width="16.42578125" style="11" customWidth="1"/>
    <col min="7682" max="7682" width="45.140625" style="11"/>
    <col min="7683" max="7683" width="22.7109375" style="11" customWidth="1"/>
    <col min="7684" max="7685" width="0" style="11" hidden="1" customWidth="1"/>
    <col min="7686" max="7686" width="18.7109375" style="11" customWidth="1"/>
    <col min="7687" max="7932" width="9.140625" style="11" customWidth="1"/>
    <col min="7933" max="7933" width="16.42578125" style="11" customWidth="1"/>
    <col min="7934" max="7936" width="45.140625" style="11"/>
    <col min="7937" max="7937" width="16.42578125" style="11" customWidth="1"/>
    <col min="7938" max="7938" width="45.140625" style="11"/>
    <col min="7939" max="7939" width="22.7109375" style="11" customWidth="1"/>
    <col min="7940" max="7941" width="0" style="11" hidden="1" customWidth="1"/>
    <col min="7942" max="7942" width="18.7109375" style="11" customWidth="1"/>
    <col min="7943" max="8188" width="9.140625" style="11" customWidth="1"/>
    <col min="8189" max="8189" width="16.42578125" style="11" customWidth="1"/>
    <col min="8190" max="8192" width="45.140625" style="11"/>
    <col min="8193" max="8193" width="16.42578125" style="11" customWidth="1"/>
    <col min="8194" max="8194" width="45.140625" style="11"/>
    <col min="8195" max="8195" width="22.7109375" style="11" customWidth="1"/>
    <col min="8196" max="8197" width="0" style="11" hidden="1" customWidth="1"/>
    <col min="8198" max="8198" width="18.7109375" style="11" customWidth="1"/>
    <col min="8199" max="8444" width="9.140625" style="11" customWidth="1"/>
    <col min="8445" max="8445" width="16.42578125" style="11" customWidth="1"/>
    <col min="8446" max="8448" width="45.140625" style="11"/>
    <col min="8449" max="8449" width="16.42578125" style="11" customWidth="1"/>
    <col min="8450" max="8450" width="45.140625" style="11"/>
    <col min="8451" max="8451" width="22.7109375" style="11" customWidth="1"/>
    <col min="8452" max="8453" width="0" style="11" hidden="1" customWidth="1"/>
    <col min="8454" max="8454" width="18.7109375" style="11" customWidth="1"/>
    <col min="8455" max="8700" width="9.140625" style="11" customWidth="1"/>
    <col min="8701" max="8701" width="16.42578125" style="11" customWidth="1"/>
    <col min="8702" max="8704" width="45.140625" style="11"/>
    <col min="8705" max="8705" width="16.42578125" style="11" customWidth="1"/>
    <col min="8706" max="8706" width="45.140625" style="11"/>
    <col min="8707" max="8707" width="22.7109375" style="11" customWidth="1"/>
    <col min="8708" max="8709" width="0" style="11" hidden="1" customWidth="1"/>
    <col min="8710" max="8710" width="18.7109375" style="11" customWidth="1"/>
    <col min="8711" max="8956" width="9.140625" style="11" customWidth="1"/>
    <col min="8957" max="8957" width="16.42578125" style="11" customWidth="1"/>
    <col min="8958" max="8960" width="45.140625" style="11"/>
    <col min="8961" max="8961" width="16.42578125" style="11" customWidth="1"/>
    <col min="8962" max="8962" width="45.140625" style="11"/>
    <col min="8963" max="8963" width="22.7109375" style="11" customWidth="1"/>
    <col min="8964" max="8965" width="0" style="11" hidden="1" customWidth="1"/>
    <col min="8966" max="8966" width="18.7109375" style="11" customWidth="1"/>
    <col min="8967" max="9212" width="9.140625" style="11" customWidth="1"/>
    <col min="9213" max="9213" width="16.42578125" style="11" customWidth="1"/>
    <col min="9214" max="9216" width="45.140625" style="11"/>
    <col min="9217" max="9217" width="16.42578125" style="11" customWidth="1"/>
    <col min="9218" max="9218" width="45.140625" style="11"/>
    <col min="9219" max="9219" width="22.7109375" style="11" customWidth="1"/>
    <col min="9220" max="9221" width="0" style="11" hidden="1" customWidth="1"/>
    <col min="9222" max="9222" width="18.7109375" style="11" customWidth="1"/>
    <col min="9223" max="9468" width="9.140625" style="11" customWidth="1"/>
    <col min="9469" max="9469" width="16.42578125" style="11" customWidth="1"/>
    <col min="9470" max="9472" width="45.140625" style="11"/>
    <col min="9473" max="9473" width="16.42578125" style="11" customWidth="1"/>
    <col min="9474" max="9474" width="45.140625" style="11"/>
    <col min="9475" max="9475" width="22.7109375" style="11" customWidth="1"/>
    <col min="9476" max="9477" width="0" style="11" hidden="1" customWidth="1"/>
    <col min="9478" max="9478" width="18.7109375" style="11" customWidth="1"/>
    <col min="9479" max="9724" width="9.140625" style="11" customWidth="1"/>
    <col min="9725" max="9725" width="16.42578125" style="11" customWidth="1"/>
    <col min="9726" max="9728" width="45.140625" style="11"/>
    <col min="9729" max="9729" width="16.42578125" style="11" customWidth="1"/>
    <col min="9730" max="9730" width="45.140625" style="11"/>
    <col min="9731" max="9731" width="22.7109375" style="11" customWidth="1"/>
    <col min="9732" max="9733" width="0" style="11" hidden="1" customWidth="1"/>
    <col min="9734" max="9734" width="18.7109375" style="11" customWidth="1"/>
    <col min="9735" max="9980" width="9.140625" style="11" customWidth="1"/>
    <col min="9981" max="9981" width="16.42578125" style="11" customWidth="1"/>
    <col min="9982" max="9984" width="45.140625" style="11"/>
    <col min="9985" max="9985" width="16.42578125" style="11" customWidth="1"/>
    <col min="9986" max="9986" width="45.140625" style="11"/>
    <col min="9987" max="9987" width="22.7109375" style="11" customWidth="1"/>
    <col min="9988" max="9989" width="0" style="11" hidden="1" customWidth="1"/>
    <col min="9990" max="9990" width="18.7109375" style="11" customWidth="1"/>
    <col min="9991" max="10236" width="9.140625" style="11" customWidth="1"/>
    <col min="10237" max="10237" width="16.42578125" style="11" customWidth="1"/>
    <col min="10238" max="10240" width="45.140625" style="11"/>
    <col min="10241" max="10241" width="16.42578125" style="11" customWidth="1"/>
    <col min="10242" max="10242" width="45.140625" style="11"/>
    <col min="10243" max="10243" width="22.7109375" style="11" customWidth="1"/>
    <col min="10244" max="10245" width="0" style="11" hidden="1" customWidth="1"/>
    <col min="10246" max="10246" width="18.7109375" style="11" customWidth="1"/>
    <col min="10247" max="10492" width="9.140625" style="11" customWidth="1"/>
    <col min="10493" max="10493" width="16.42578125" style="11" customWidth="1"/>
    <col min="10494" max="10496" width="45.140625" style="11"/>
    <col min="10497" max="10497" width="16.42578125" style="11" customWidth="1"/>
    <col min="10498" max="10498" width="45.140625" style="11"/>
    <col min="10499" max="10499" width="22.7109375" style="11" customWidth="1"/>
    <col min="10500" max="10501" width="0" style="11" hidden="1" customWidth="1"/>
    <col min="10502" max="10502" width="18.7109375" style="11" customWidth="1"/>
    <col min="10503" max="10748" width="9.140625" style="11" customWidth="1"/>
    <col min="10749" max="10749" width="16.42578125" style="11" customWidth="1"/>
    <col min="10750" max="10752" width="45.140625" style="11"/>
    <col min="10753" max="10753" width="16.42578125" style="11" customWidth="1"/>
    <col min="10754" max="10754" width="45.140625" style="11"/>
    <col min="10755" max="10755" width="22.7109375" style="11" customWidth="1"/>
    <col min="10756" max="10757" width="0" style="11" hidden="1" customWidth="1"/>
    <col min="10758" max="10758" width="18.7109375" style="11" customWidth="1"/>
    <col min="10759" max="11004" width="9.140625" style="11" customWidth="1"/>
    <col min="11005" max="11005" width="16.42578125" style="11" customWidth="1"/>
    <col min="11006" max="11008" width="45.140625" style="11"/>
    <col min="11009" max="11009" width="16.42578125" style="11" customWidth="1"/>
    <col min="11010" max="11010" width="45.140625" style="11"/>
    <col min="11011" max="11011" width="22.7109375" style="11" customWidth="1"/>
    <col min="11012" max="11013" width="0" style="11" hidden="1" customWidth="1"/>
    <col min="11014" max="11014" width="18.7109375" style="11" customWidth="1"/>
    <col min="11015" max="11260" width="9.140625" style="11" customWidth="1"/>
    <col min="11261" max="11261" width="16.42578125" style="11" customWidth="1"/>
    <col min="11262" max="11264" width="45.140625" style="11"/>
    <col min="11265" max="11265" width="16.42578125" style="11" customWidth="1"/>
    <col min="11266" max="11266" width="45.140625" style="11"/>
    <col min="11267" max="11267" width="22.7109375" style="11" customWidth="1"/>
    <col min="11268" max="11269" width="0" style="11" hidden="1" customWidth="1"/>
    <col min="11270" max="11270" width="18.7109375" style="11" customWidth="1"/>
    <col min="11271" max="11516" width="9.140625" style="11" customWidth="1"/>
    <col min="11517" max="11517" width="16.42578125" style="11" customWidth="1"/>
    <col min="11518" max="11520" width="45.140625" style="11"/>
    <col min="11521" max="11521" width="16.42578125" style="11" customWidth="1"/>
    <col min="11522" max="11522" width="45.140625" style="11"/>
    <col min="11523" max="11523" width="22.7109375" style="11" customWidth="1"/>
    <col min="11524" max="11525" width="0" style="11" hidden="1" customWidth="1"/>
    <col min="11526" max="11526" width="18.7109375" style="11" customWidth="1"/>
    <col min="11527" max="11772" width="9.140625" style="11" customWidth="1"/>
    <col min="11773" max="11773" width="16.42578125" style="11" customWidth="1"/>
    <col min="11774" max="11776" width="45.140625" style="11"/>
    <col min="11777" max="11777" width="16.42578125" style="11" customWidth="1"/>
    <col min="11778" max="11778" width="45.140625" style="11"/>
    <col min="11779" max="11779" width="22.7109375" style="11" customWidth="1"/>
    <col min="11780" max="11781" width="0" style="11" hidden="1" customWidth="1"/>
    <col min="11782" max="11782" width="18.7109375" style="11" customWidth="1"/>
    <col min="11783" max="12028" width="9.140625" style="11" customWidth="1"/>
    <col min="12029" max="12029" width="16.42578125" style="11" customWidth="1"/>
    <col min="12030" max="12032" width="45.140625" style="11"/>
    <col min="12033" max="12033" width="16.42578125" style="11" customWidth="1"/>
    <col min="12034" max="12034" width="45.140625" style="11"/>
    <col min="12035" max="12035" width="22.7109375" style="11" customWidth="1"/>
    <col min="12036" max="12037" width="0" style="11" hidden="1" customWidth="1"/>
    <col min="12038" max="12038" width="18.7109375" style="11" customWidth="1"/>
    <col min="12039" max="12284" width="9.140625" style="11" customWidth="1"/>
    <col min="12285" max="12285" width="16.42578125" style="11" customWidth="1"/>
    <col min="12286" max="12288" width="45.140625" style="11"/>
    <col min="12289" max="12289" width="16.42578125" style="11" customWidth="1"/>
    <col min="12290" max="12290" width="45.140625" style="11"/>
    <col min="12291" max="12291" width="22.7109375" style="11" customWidth="1"/>
    <col min="12292" max="12293" width="0" style="11" hidden="1" customWidth="1"/>
    <col min="12294" max="12294" width="18.7109375" style="11" customWidth="1"/>
    <col min="12295" max="12540" width="9.140625" style="11" customWidth="1"/>
    <col min="12541" max="12541" width="16.42578125" style="11" customWidth="1"/>
    <col min="12542" max="12544" width="45.140625" style="11"/>
    <col min="12545" max="12545" width="16.42578125" style="11" customWidth="1"/>
    <col min="12546" max="12546" width="45.140625" style="11"/>
    <col min="12547" max="12547" width="22.7109375" style="11" customWidth="1"/>
    <col min="12548" max="12549" width="0" style="11" hidden="1" customWidth="1"/>
    <col min="12550" max="12550" width="18.7109375" style="11" customWidth="1"/>
    <col min="12551" max="12796" width="9.140625" style="11" customWidth="1"/>
    <col min="12797" max="12797" width="16.42578125" style="11" customWidth="1"/>
    <col min="12798" max="12800" width="45.140625" style="11"/>
    <col min="12801" max="12801" width="16.42578125" style="11" customWidth="1"/>
    <col min="12802" max="12802" width="45.140625" style="11"/>
    <col min="12803" max="12803" width="22.7109375" style="11" customWidth="1"/>
    <col min="12804" max="12805" width="0" style="11" hidden="1" customWidth="1"/>
    <col min="12806" max="12806" width="18.7109375" style="11" customWidth="1"/>
    <col min="12807" max="13052" width="9.140625" style="11" customWidth="1"/>
    <col min="13053" max="13053" width="16.42578125" style="11" customWidth="1"/>
    <col min="13054" max="13056" width="45.140625" style="11"/>
    <col min="13057" max="13057" width="16.42578125" style="11" customWidth="1"/>
    <col min="13058" max="13058" width="45.140625" style="11"/>
    <col min="13059" max="13059" width="22.7109375" style="11" customWidth="1"/>
    <col min="13060" max="13061" width="0" style="11" hidden="1" customWidth="1"/>
    <col min="13062" max="13062" width="18.7109375" style="11" customWidth="1"/>
    <col min="13063" max="13308" width="9.140625" style="11" customWidth="1"/>
    <col min="13309" max="13309" width="16.42578125" style="11" customWidth="1"/>
    <col min="13310" max="13312" width="45.140625" style="11"/>
    <col min="13313" max="13313" width="16.42578125" style="11" customWidth="1"/>
    <col min="13314" max="13314" width="45.140625" style="11"/>
    <col min="13315" max="13315" width="22.7109375" style="11" customWidth="1"/>
    <col min="13316" max="13317" width="0" style="11" hidden="1" customWidth="1"/>
    <col min="13318" max="13318" width="18.7109375" style="11" customWidth="1"/>
    <col min="13319" max="13564" width="9.140625" style="11" customWidth="1"/>
    <col min="13565" max="13565" width="16.42578125" style="11" customWidth="1"/>
    <col min="13566" max="13568" width="45.140625" style="11"/>
    <col min="13569" max="13569" width="16.42578125" style="11" customWidth="1"/>
    <col min="13570" max="13570" width="45.140625" style="11"/>
    <col min="13571" max="13571" width="22.7109375" style="11" customWidth="1"/>
    <col min="13572" max="13573" width="0" style="11" hidden="1" customWidth="1"/>
    <col min="13574" max="13574" width="18.7109375" style="11" customWidth="1"/>
    <col min="13575" max="13820" width="9.140625" style="11" customWidth="1"/>
    <col min="13821" max="13821" width="16.42578125" style="11" customWidth="1"/>
    <col min="13822" max="13824" width="45.140625" style="11"/>
    <col min="13825" max="13825" width="16.42578125" style="11" customWidth="1"/>
    <col min="13826" max="13826" width="45.140625" style="11"/>
    <col min="13827" max="13827" width="22.7109375" style="11" customWidth="1"/>
    <col min="13828" max="13829" width="0" style="11" hidden="1" customWidth="1"/>
    <col min="13830" max="13830" width="18.7109375" style="11" customWidth="1"/>
    <col min="13831" max="14076" width="9.140625" style="11" customWidth="1"/>
    <col min="14077" max="14077" width="16.42578125" style="11" customWidth="1"/>
    <col min="14078" max="14080" width="45.140625" style="11"/>
    <col min="14081" max="14081" width="16.42578125" style="11" customWidth="1"/>
    <col min="14082" max="14082" width="45.140625" style="11"/>
    <col min="14083" max="14083" width="22.7109375" style="11" customWidth="1"/>
    <col min="14084" max="14085" width="0" style="11" hidden="1" customWidth="1"/>
    <col min="14086" max="14086" width="18.7109375" style="11" customWidth="1"/>
    <col min="14087" max="14332" width="9.140625" style="11" customWidth="1"/>
    <col min="14333" max="14333" width="16.42578125" style="11" customWidth="1"/>
    <col min="14334" max="14336" width="45.140625" style="11"/>
    <col min="14337" max="14337" width="16.42578125" style="11" customWidth="1"/>
    <col min="14338" max="14338" width="45.140625" style="11"/>
    <col min="14339" max="14339" width="22.7109375" style="11" customWidth="1"/>
    <col min="14340" max="14341" width="0" style="11" hidden="1" customWidth="1"/>
    <col min="14342" max="14342" width="18.7109375" style="11" customWidth="1"/>
    <col min="14343" max="14588" width="9.140625" style="11" customWidth="1"/>
    <col min="14589" max="14589" width="16.42578125" style="11" customWidth="1"/>
    <col min="14590" max="14592" width="45.140625" style="11"/>
    <col min="14593" max="14593" width="16.42578125" style="11" customWidth="1"/>
    <col min="14594" max="14594" width="45.140625" style="11"/>
    <col min="14595" max="14595" width="22.7109375" style="11" customWidth="1"/>
    <col min="14596" max="14597" width="0" style="11" hidden="1" customWidth="1"/>
    <col min="14598" max="14598" width="18.7109375" style="11" customWidth="1"/>
    <col min="14599" max="14844" width="9.140625" style="11" customWidth="1"/>
    <col min="14845" max="14845" width="16.42578125" style="11" customWidth="1"/>
    <col min="14846" max="14848" width="45.140625" style="11"/>
    <col min="14849" max="14849" width="16.42578125" style="11" customWidth="1"/>
    <col min="14850" max="14850" width="45.140625" style="11"/>
    <col min="14851" max="14851" width="22.7109375" style="11" customWidth="1"/>
    <col min="14852" max="14853" width="0" style="11" hidden="1" customWidth="1"/>
    <col min="14854" max="14854" width="18.7109375" style="11" customWidth="1"/>
    <col min="14855" max="15100" width="9.140625" style="11" customWidth="1"/>
    <col min="15101" max="15101" width="16.42578125" style="11" customWidth="1"/>
    <col min="15102" max="15104" width="45.140625" style="11"/>
    <col min="15105" max="15105" width="16.42578125" style="11" customWidth="1"/>
    <col min="15106" max="15106" width="45.140625" style="11"/>
    <col min="15107" max="15107" width="22.7109375" style="11" customWidth="1"/>
    <col min="15108" max="15109" width="0" style="11" hidden="1" customWidth="1"/>
    <col min="15110" max="15110" width="18.7109375" style="11" customWidth="1"/>
    <col min="15111" max="15356" width="9.140625" style="11" customWidth="1"/>
    <col min="15357" max="15357" width="16.42578125" style="11" customWidth="1"/>
    <col min="15358" max="15360" width="45.140625" style="11"/>
    <col min="15361" max="15361" width="16.42578125" style="11" customWidth="1"/>
    <col min="15362" max="15362" width="45.140625" style="11"/>
    <col min="15363" max="15363" width="22.7109375" style="11" customWidth="1"/>
    <col min="15364" max="15365" width="0" style="11" hidden="1" customWidth="1"/>
    <col min="15366" max="15366" width="18.7109375" style="11" customWidth="1"/>
    <col min="15367" max="15612" width="9.140625" style="11" customWidth="1"/>
    <col min="15613" max="15613" width="16.42578125" style="11" customWidth="1"/>
    <col min="15614" max="15616" width="45.140625" style="11"/>
    <col min="15617" max="15617" width="16.42578125" style="11" customWidth="1"/>
    <col min="15618" max="15618" width="45.140625" style="11"/>
    <col min="15619" max="15619" width="22.7109375" style="11" customWidth="1"/>
    <col min="15620" max="15621" width="0" style="11" hidden="1" customWidth="1"/>
    <col min="15622" max="15622" width="18.7109375" style="11" customWidth="1"/>
    <col min="15623" max="15868" width="9.140625" style="11" customWidth="1"/>
    <col min="15869" max="15869" width="16.42578125" style="11" customWidth="1"/>
    <col min="15870" max="15872" width="45.140625" style="11"/>
    <col min="15873" max="15873" width="16.42578125" style="11" customWidth="1"/>
    <col min="15874" max="15874" width="45.140625" style="11"/>
    <col min="15875" max="15875" width="22.7109375" style="11" customWidth="1"/>
    <col min="15876" max="15877" width="0" style="11" hidden="1" customWidth="1"/>
    <col min="15878" max="15878" width="18.7109375" style="11" customWidth="1"/>
    <col min="15879" max="16124" width="9.140625" style="11" customWidth="1"/>
    <col min="16125" max="16125" width="16.42578125" style="11" customWidth="1"/>
    <col min="16126" max="16128" width="45.140625" style="11"/>
    <col min="16129" max="16129" width="16.42578125" style="11" customWidth="1"/>
    <col min="16130" max="16130" width="45.140625" style="11"/>
    <col min="16131" max="16131" width="22.7109375" style="11" customWidth="1"/>
    <col min="16132" max="16133" width="0" style="11" hidden="1" customWidth="1"/>
    <col min="16134" max="16134" width="18.7109375" style="11" customWidth="1"/>
    <col min="16135" max="16380" width="9.140625" style="11" customWidth="1"/>
    <col min="16381" max="16381" width="16.42578125" style="11" customWidth="1"/>
    <col min="16382" max="16384" width="45.140625" style="11"/>
  </cols>
  <sheetData>
    <row r="1" spans="1:13" x14ac:dyDescent="0.25">
      <c r="C1" s="5" t="s">
        <v>1</v>
      </c>
    </row>
    <row r="2" spans="1:13" x14ac:dyDescent="0.25">
      <c r="C2" s="13" t="s">
        <v>2</v>
      </c>
    </row>
    <row r="3" spans="1:13" x14ac:dyDescent="0.25">
      <c r="C3" s="7" t="s">
        <v>3</v>
      </c>
    </row>
    <row r="4" spans="1:13" x14ac:dyDescent="0.25">
      <c r="C4" s="13"/>
    </row>
    <row r="5" spans="1:13" x14ac:dyDescent="0.25">
      <c r="C5" s="14" t="s">
        <v>4</v>
      </c>
    </row>
    <row r="6" spans="1:13" ht="13.9" customHeight="1" x14ac:dyDescent="0.25">
      <c r="A6" s="127" t="s">
        <v>5</v>
      </c>
      <c r="B6" s="127"/>
      <c r="C6" s="127"/>
    </row>
    <row r="8" spans="1:13" x14ac:dyDescent="0.25">
      <c r="A8" s="101" t="s">
        <v>6</v>
      </c>
      <c r="B8" s="96" t="s">
        <v>7</v>
      </c>
      <c r="C8" s="103"/>
      <c r="K8" s="2"/>
      <c r="L8" s="2"/>
      <c r="M8" s="2"/>
    </row>
    <row r="9" spans="1:13" ht="33.75" customHeight="1" x14ac:dyDescent="0.25">
      <c r="A9" s="101" t="s">
        <v>8</v>
      </c>
      <c r="B9" s="133" t="s">
        <v>105</v>
      </c>
      <c r="C9" s="133"/>
      <c r="F9"/>
      <c r="G9"/>
      <c r="H9"/>
      <c r="I9"/>
      <c r="J9"/>
      <c r="K9"/>
      <c r="L9"/>
      <c r="M9" s="2"/>
    </row>
    <row r="10" spans="1:13" x14ac:dyDescent="0.25">
      <c r="A10" s="101" t="s">
        <v>10</v>
      </c>
      <c r="B10" s="105" t="s">
        <v>11</v>
      </c>
      <c r="C10" s="103"/>
      <c r="F10"/>
      <c r="G10"/>
      <c r="H10"/>
      <c r="I10"/>
      <c r="J10"/>
      <c r="K10"/>
      <c r="L10"/>
      <c r="M10" s="2"/>
    </row>
    <row r="11" spans="1:13" x14ac:dyDescent="0.25">
      <c r="A11"/>
      <c r="B11"/>
      <c r="C11"/>
      <c r="D11" s="15"/>
      <c r="E11" s="11" t="s">
        <v>38</v>
      </c>
      <c r="F11"/>
      <c r="G11"/>
      <c r="H11"/>
      <c r="I11"/>
      <c r="J11"/>
      <c r="K11"/>
      <c r="L11"/>
      <c r="M11" s="2"/>
    </row>
    <row r="12" spans="1:13" ht="72.75" customHeight="1" x14ac:dyDescent="0.25">
      <c r="A12" s="102" t="s">
        <v>12</v>
      </c>
      <c r="B12" s="102" t="s">
        <v>13</v>
      </c>
      <c r="C12" s="102" t="s">
        <v>14</v>
      </c>
      <c r="D12" s="16"/>
      <c r="E12" s="17" t="s">
        <v>14</v>
      </c>
      <c r="F12"/>
      <c r="G12"/>
      <c r="H12"/>
      <c r="I12"/>
      <c r="J12"/>
      <c r="K12"/>
      <c r="L12"/>
      <c r="M12" s="2"/>
    </row>
    <row r="13" spans="1:13" x14ac:dyDescent="0.25">
      <c r="A13" s="79">
        <v>1</v>
      </c>
      <c r="B13" s="79">
        <v>2</v>
      </c>
      <c r="C13" s="79">
        <v>3</v>
      </c>
      <c r="D13" s="18"/>
      <c r="E13" s="19">
        <v>3</v>
      </c>
      <c r="F13"/>
      <c r="G13"/>
      <c r="H13"/>
      <c r="I13"/>
      <c r="J13"/>
      <c r="K13"/>
      <c r="L13"/>
      <c r="M13" s="2"/>
    </row>
    <row r="14" spans="1:13" x14ac:dyDescent="0.25">
      <c r="A14" s="65"/>
      <c r="B14" s="79" t="s">
        <v>15</v>
      </c>
      <c r="C14" s="79" t="s">
        <v>16</v>
      </c>
      <c r="D14" s="18"/>
      <c r="E14" s="19"/>
      <c r="F14"/>
      <c r="G14"/>
      <c r="H14"/>
      <c r="I14"/>
      <c r="J14"/>
      <c r="K14"/>
      <c r="L14"/>
      <c r="M14" s="2"/>
    </row>
    <row r="15" spans="1:13" x14ac:dyDescent="0.25">
      <c r="A15" s="79">
        <v>1100</v>
      </c>
      <c r="B15" s="65" t="s">
        <v>17</v>
      </c>
      <c r="C15" s="71">
        <v>348.4</v>
      </c>
      <c r="D15" s="20"/>
      <c r="E15" s="21"/>
      <c r="F15" s="113"/>
      <c r="G15"/>
      <c r="H15"/>
      <c r="I15"/>
      <c r="J15"/>
      <c r="K15"/>
      <c r="L15"/>
      <c r="M15" s="2"/>
    </row>
    <row r="16" spans="1:13" ht="30.75" customHeight="1" x14ac:dyDescent="0.25">
      <c r="A16" s="79">
        <v>1200</v>
      </c>
      <c r="B16" s="66" t="s">
        <v>18</v>
      </c>
      <c r="C16" s="71">
        <v>83.93</v>
      </c>
      <c r="D16" s="20"/>
      <c r="E16" s="21"/>
      <c r="F16" s="113"/>
      <c r="G16"/>
      <c r="H16"/>
      <c r="I16"/>
      <c r="J16"/>
      <c r="K16"/>
      <c r="L16"/>
      <c r="M16" s="2"/>
    </row>
    <row r="17" spans="1:13" x14ac:dyDescent="0.25">
      <c r="A17" s="79">
        <v>2341</v>
      </c>
      <c r="B17" s="65" t="s">
        <v>19</v>
      </c>
      <c r="C17" s="71">
        <v>20.89</v>
      </c>
      <c r="D17" s="22"/>
      <c r="E17" s="21"/>
      <c r="F17" s="113"/>
      <c r="G17"/>
      <c r="H17"/>
      <c r="I17"/>
      <c r="J17"/>
      <c r="K17"/>
      <c r="L17"/>
      <c r="M17" s="2"/>
    </row>
    <row r="18" spans="1:13" ht="13.9" customHeight="1" x14ac:dyDescent="0.25">
      <c r="A18" s="79">
        <v>2361</v>
      </c>
      <c r="B18" s="65" t="s">
        <v>20</v>
      </c>
      <c r="C18" s="71">
        <v>3.5</v>
      </c>
      <c r="D18" s="22"/>
      <c r="E18" s="21"/>
      <c r="F18" s="113"/>
      <c r="G18"/>
      <c r="H18"/>
      <c r="I18"/>
      <c r="J18"/>
      <c r="K18"/>
      <c r="L18"/>
      <c r="M18" s="2"/>
    </row>
    <row r="19" spans="1:13" ht="13.9" customHeight="1" x14ac:dyDescent="0.25">
      <c r="A19" s="79">
        <v>2363</v>
      </c>
      <c r="B19" s="65" t="s">
        <v>21</v>
      </c>
      <c r="C19" s="71">
        <v>117</v>
      </c>
      <c r="D19" s="22"/>
      <c r="E19" s="21"/>
      <c r="F19" s="113"/>
      <c r="G19"/>
      <c r="H19"/>
      <c r="I19"/>
      <c r="J19"/>
      <c r="K19"/>
      <c r="L19"/>
      <c r="M19" s="2"/>
    </row>
    <row r="20" spans="1:13" ht="31.5" x14ac:dyDescent="0.25">
      <c r="A20" s="79">
        <v>2369</v>
      </c>
      <c r="B20" s="66" t="s">
        <v>22</v>
      </c>
      <c r="C20" s="71">
        <v>60</v>
      </c>
      <c r="D20" s="20"/>
      <c r="E20" s="21"/>
      <c r="F20"/>
      <c r="G20"/>
      <c r="H20"/>
      <c r="I20"/>
      <c r="J20"/>
      <c r="K20"/>
      <c r="L20"/>
      <c r="M20" s="2"/>
    </row>
    <row r="21" spans="1:13" x14ac:dyDescent="0.25">
      <c r="A21" s="79"/>
      <c r="B21" s="24" t="s">
        <v>23</v>
      </c>
      <c r="C21" s="72">
        <f>SUM(C15:C20)</f>
        <v>633.72</v>
      </c>
      <c r="D21" s="22"/>
      <c r="E21" s="23"/>
      <c r="F21"/>
      <c r="G21"/>
      <c r="H21"/>
      <c r="I21"/>
      <c r="J21"/>
      <c r="K21"/>
      <c r="L21"/>
      <c r="M21" s="2"/>
    </row>
    <row r="22" spans="1:13" x14ac:dyDescent="0.25">
      <c r="A22" s="79"/>
      <c r="B22" s="24" t="s">
        <v>24</v>
      </c>
      <c r="C22" s="72" t="s">
        <v>16</v>
      </c>
      <c r="D22" s="20"/>
      <c r="E22" s="24"/>
      <c r="F22"/>
      <c r="G22"/>
      <c r="H22"/>
      <c r="I22"/>
      <c r="J22"/>
      <c r="K22"/>
      <c r="L22"/>
      <c r="M22" s="2"/>
    </row>
    <row r="23" spans="1:13" x14ac:dyDescent="0.25">
      <c r="A23" s="79">
        <v>1100</v>
      </c>
      <c r="B23" s="65" t="s">
        <v>17</v>
      </c>
      <c r="C23" s="71">
        <v>33.6</v>
      </c>
      <c r="D23" s="22"/>
      <c r="E23" s="21"/>
      <c r="F23"/>
      <c r="G23"/>
      <c r="H23"/>
      <c r="I23"/>
      <c r="J23"/>
      <c r="K23"/>
      <c r="L23"/>
      <c r="M23" s="2"/>
    </row>
    <row r="24" spans="1:13" ht="29.25" customHeight="1" x14ac:dyDescent="0.25">
      <c r="A24" s="79">
        <v>1200</v>
      </c>
      <c r="B24" s="66" t="s">
        <v>18</v>
      </c>
      <c r="C24" s="71">
        <v>8.09</v>
      </c>
      <c r="D24" s="22"/>
      <c r="E24" s="21"/>
      <c r="F24"/>
      <c r="G24"/>
      <c r="H24"/>
      <c r="I24"/>
      <c r="J24"/>
      <c r="K24"/>
      <c r="L24"/>
      <c r="M24" s="2"/>
    </row>
    <row r="25" spans="1:13" x14ac:dyDescent="0.25">
      <c r="A25" s="79">
        <v>2210</v>
      </c>
      <c r="B25" s="65" t="s">
        <v>25</v>
      </c>
      <c r="C25" s="71">
        <v>0.4</v>
      </c>
      <c r="D25" s="20"/>
      <c r="E25" s="21"/>
      <c r="F25"/>
      <c r="G25"/>
      <c r="H25"/>
      <c r="I25"/>
      <c r="J25"/>
      <c r="K25"/>
      <c r="L25"/>
      <c r="M25" s="2"/>
    </row>
    <row r="26" spans="1:13" x14ac:dyDescent="0.25">
      <c r="A26" s="79">
        <v>2220</v>
      </c>
      <c r="B26" s="65" t="s">
        <v>56</v>
      </c>
      <c r="C26" s="71">
        <v>8.56</v>
      </c>
      <c r="D26" s="22"/>
      <c r="E26" s="21"/>
      <c r="F26"/>
      <c r="G26"/>
      <c r="H26"/>
      <c r="I26"/>
      <c r="J26"/>
      <c r="K26"/>
      <c r="L26"/>
      <c r="M26" s="2"/>
    </row>
    <row r="27" spans="1:13" x14ac:dyDescent="0.25">
      <c r="A27" s="79">
        <v>2240</v>
      </c>
      <c r="B27" s="65" t="s">
        <v>26</v>
      </c>
      <c r="C27" s="71">
        <f>21.36+0.09</f>
        <v>21.45</v>
      </c>
      <c r="D27" s="22"/>
      <c r="E27" s="21"/>
      <c r="F27"/>
      <c r="G27"/>
      <c r="H27"/>
      <c r="I27"/>
      <c r="J27"/>
      <c r="K27"/>
      <c r="L27"/>
      <c r="M27" s="2"/>
    </row>
    <row r="28" spans="1:13" x14ac:dyDescent="0.25">
      <c r="A28" s="79">
        <v>2312</v>
      </c>
      <c r="B28" s="65" t="s">
        <v>27</v>
      </c>
      <c r="C28" s="71">
        <v>0.51</v>
      </c>
      <c r="D28" s="22"/>
      <c r="E28" s="21"/>
      <c r="F28"/>
      <c r="G28"/>
      <c r="H28"/>
      <c r="I28"/>
      <c r="J28"/>
      <c r="K28"/>
      <c r="L28"/>
      <c r="M28" s="2"/>
    </row>
    <row r="29" spans="1:13" x14ac:dyDescent="0.25">
      <c r="A29" s="79">
        <v>2321</v>
      </c>
      <c r="B29" s="65" t="s">
        <v>28</v>
      </c>
      <c r="C29" s="71">
        <v>29.38</v>
      </c>
      <c r="D29" s="22"/>
      <c r="E29" s="21"/>
      <c r="F29"/>
      <c r="G29"/>
      <c r="H29"/>
      <c r="I29"/>
      <c r="J29"/>
      <c r="K29"/>
      <c r="L29"/>
      <c r="M29" s="2"/>
    </row>
    <row r="30" spans="1:13" x14ac:dyDescent="0.25">
      <c r="A30" s="79">
        <v>2322</v>
      </c>
      <c r="B30" s="65" t="s">
        <v>29</v>
      </c>
      <c r="C30" s="71">
        <v>3.15</v>
      </c>
      <c r="D30" s="20"/>
      <c r="E30" s="21"/>
      <c r="F30"/>
      <c r="G30"/>
      <c r="H30"/>
      <c r="I30"/>
      <c r="J30"/>
      <c r="K30"/>
      <c r="L30"/>
      <c r="M30" s="2"/>
    </row>
    <row r="31" spans="1:13" ht="18.75" customHeight="1" x14ac:dyDescent="0.25">
      <c r="A31" s="79">
        <v>2500</v>
      </c>
      <c r="B31" s="65" t="s">
        <v>30</v>
      </c>
      <c r="C31" s="71">
        <v>2.68</v>
      </c>
      <c r="D31" s="22"/>
      <c r="E31" s="21"/>
      <c r="F31"/>
      <c r="G31"/>
      <c r="H31"/>
      <c r="I31"/>
      <c r="J31"/>
      <c r="K31"/>
      <c r="L31"/>
      <c r="M31" s="2"/>
    </row>
    <row r="32" spans="1:13" ht="14.25" customHeight="1" x14ac:dyDescent="0.25">
      <c r="A32" s="79">
        <v>2350</v>
      </c>
      <c r="B32" s="65" t="s">
        <v>31</v>
      </c>
      <c r="C32" s="71">
        <v>12.45</v>
      </c>
      <c r="D32" s="20"/>
      <c r="E32" s="21"/>
      <c r="F32"/>
      <c r="G32"/>
      <c r="H32"/>
      <c r="I32"/>
      <c r="J32"/>
      <c r="K32"/>
      <c r="L32"/>
      <c r="M32" s="2"/>
    </row>
    <row r="33" spans="1:13" ht="13.9" customHeight="1" x14ac:dyDescent="0.25">
      <c r="A33" s="79">
        <v>5200</v>
      </c>
      <c r="B33" s="65" t="s">
        <v>32</v>
      </c>
      <c r="C33" s="71">
        <v>75.81</v>
      </c>
      <c r="D33" s="20"/>
      <c r="E33" s="21"/>
      <c r="F33"/>
      <c r="G33"/>
      <c r="H33"/>
      <c r="I33"/>
      <c r="J33"/>
      <c r="K33"/>
      <c r="L33"/>
      <c r="M33" s="2"/>
    </row>
    <row r="34" spans="1:13" x14ac:dyDescent="0.25">
      <c r="A34" s="79"/>
      <c r="B34" s="24" t="s">
        <v>33</v>
      </c>
      <c r="C34" s="23">
        <f>SUM(C23:C33)</f>
        <v>196.08</v>
      </c>
      <c r="D34" s="20"/>
      <c r="E34" s="25"/>
      <c r="F34"/>
      <c r="G34"/>
      <c r="H34"/>
      <c r="I34"/>
      <c r="J34"/>
      <c r="K34"/>
      <c r="L34"/>
      <c r="M34" s="2"/>
    </row>
    <row r="35" spans="1:13" x14ac:dyDescent="0.25">
      <c r="A35" s="65"/>
      <c r="B35" s="24" t="s">
        <v>34</v>
      </c>
      <c r="C35" s="23">
        <f>C34+C21</f>
        <v>829.80000000000007</v>
      </c>
      <c r="D35" s="20"/>
      <c r="E35" s="25"/>
      <c r="F35"/>
      <c r="G35"/>
      <c r="H35"/>
      <c r="I35"/>
      <c r="J35"/>
      <c r="K35"/>
      <c r="L35"/>
      <c r="M35" s="2"/>
    </row>
    <row r="36" spans="1:13" x14ac:dyDescent="0.25">
      <c r="A36" s="62"/>
      <c r="B36" s="62"/>
      <c r="C36" s="62"/>
      <c r="F36"/>
      <c r="G36"/>
      <c r="H36"/>
      <c r="I36"/>
      <c r="J36"/>
      <c r="K36"/>
      <c r="L36"/>
      <c r="M36" s="2"/>
    </row>
    <row r="37" spans="1:13" x14ac:dyDescent="0.25">
      <c r="A37" s="132" t="s">
        <v>35</v>
      </c>
      <c r="B37" s="132"/>
      <c r="C37" s="75">
        <v>30</v>
      </c>
      <c r="D37" s="26"/>
      <c r="E37" s="21" t="e">
        <f>#REF!+C37</f>
        <v>#REF!</v>
      </c>
      <c r="F37"/>
      <c r="G37"/>
      <c r="H37"/>
      <c r="I37"/>
      <c r="J37"/>
      <c r="K37"/>
      <c r="L37"/>
      <c r="M37" s="2"/>
    </row>
    <row r="38" spans="1:13" ht="36.75" customHeight="1" x14ac:dyDescent="0.25">
      <c r="A38" s="132" t="s">
        <v>36</v>
      </c>
      <c r="B38" s="132"/>
      <c r="C38" s="77">
        <f>C35/C37</f>
        <v>27.660000000000004</v>
      </c>
      <c r="D38" s="27"/>
      <c r="E38" s="28" t="e">
        <f>E35/E37</f>
        <v>#REF!</v>
      </c>
      <c r="F38"/>
      <c r="G38"/>
      <c r="H38"/>
      <c r="I38"/>
      <c r="J38"/>
      <c r="K38"/>
      <c r="L38"/>
      <c r="M38" s="2"/>
    </row>
    <row r="39" spans="1:13" x14ac:dyDescent="0.25">
      <c r="F39"/>
      <c r="G39"/>
      <c r="H39"/>
      <c r="I39"/>
      <c r="J39"/>
      <c r="K39"/>
      <c r="L39"/>
      <c r="M39" s="2"/>
    </row>
    <row r="40" spans="1:13" x14ac:dyDescent="0.25">
      <c r="F40"/>
      <c r="G40"/>
      <c r="H40"/>
      <c r="I40"/>
      <c r="J40"/>
      <c r="K40"/>
      <c r="L40"/>
      <c r="M40" s="2"/>
    </row>
    <row r="41" spans="1:13" x14ac:dyDescent="0.25">
      <c r="F41"/>
      <c r="G41"/>
      <c r="H41"/>
      <c r="I41"/>
      <c r="J41"/>
      <c r="K41"/>
      <c r="L41"/>
    </row>
    <row r="42" spans="1:13" x14ac:dyDescent="0.25">
      <c r="F42"/>
      <c r="G42"/>
      <c r="H42"/>
      <c r="I42"/>
      <c r="J42"/>
      <c r="K42"/>
      <c r="L42"/>
    </row>
  </sheetData>
  <mergeCells count="4">
    <mergeCell ref="A6:C6"/>
    <mergeCell ref="B9:C9"/>
    <mergeCell ref="A37:B37"/>
    <mergeCell ref="A38:B38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&amp;L&amp;"Times New Roman,Regular"LMAnot_2_1_pielik_0708_cenr; 2.1.pielikums Ministru kabineta noteikumu projekta "Ilgstošas sociālās aprūpes un sociālās rehabilitācijas iestāžu sniegto maksas pakalpojumu cenrādis" anotācijai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253FF-3D56-46AD-9110-A02370D10BEF}">
  <sheetPr>
    <pageSetUpPr fitToPage="1"/>
  </sheetPr>
  <dimension ref="A1:P51"/>
  <sheetViews>
    <sheetView view="pageLayout" topLeftCell="A25" zoomScale="80" zoomScaleNormal="70" zoomScalePageLayoutView="80" workbookViewId="0">
      <selection activeCell="C47" sqref="C47"/>
    </sheetView>
  </sheetViews>
  <sheetFormatPr defaultColWidth="15.42578125" defaultRowHeight="15.75" x14ac:dyDescent="0.25"/>
  <cols>
    <col min="1" max="1" width="19.5703125" style="11" customWidth="1"/>
    <col min="2" max="2" width="62.28515625" style="11" customWidth="1"/>
    <col min="3" max="3" width="23" style="11" customWidth="1"/>
    <col min="4" max="13" width="15.42578125" style="2"/>
    <col min="14" max="16384" width="15.42578125" style="11"/>
  </cols>
  <sheetData>
    <row r="1" spans="1:5" x14ac:dyDescent="0.25">
      <c r="C1" s="5" t="s">
        <v>1</v>
      </c>
    </row>
    <row r="2" spans="1:5" x14ac:dyDescent="0.25">
      <c r="C2" s="13" t="s">
        <v>106</v>
      </c>
    </row>
    <row r="3" spans="1:5" x14ac:dyDescent="0.25">
      <c r="C3" s="7" t="s">
        <v>3</v>
      </c>
    </row>
    <row r="4" spans="1:5" x14ac:dyDescent="0.25">
      <c r="C4" s="13"/>
    </row>
    <row r="5" spans="1:5" x14ac:dyDescent="0.25">
      <c r="C5" s="14" t="s">
        <v>4</v>
      </c>
    </row>
    <row r="6" spans="1:5" ht="13.9" customHeight="1" x14ac:dyDescent="0.25">
      <c r="A6" s="127" t="s">
        <v>5</v>
      </c>
      <c r="B6" s="127"/>
      <c r="C6" s="127"/>
    </row>
    <row r="8" spans="1:5" x14ac:dyDescent="0.25">
      <c r="A8" s="101" t="s">
        <v>6</v>
      </c>
      <c r="B8" s="96" t="s">
        <v>39</v>
      </c>
      <c r="C8" s="37"/>
    </row>
    <row r="9" spans="1:5" ht="33.75" customHeight="1" x14ac:dyDescent="0.25">
      <c r="A9" s="101" t="s">
        <v>8</v>
      </c>
      <c r="B9" s="131" t="s">
        <v>37</v>
      </c>
      <c r="C9" s="131"/>
      <c r="D9"/>
      <c r="E9"/>
    </row>
    <row r="10" spans="1:5" x14ac:dyDescent="0.25">
      <c r="A10" s="101" t="s">
        <v>10</v>
      </c>
      <c r="B10" s="36" t="s">
        <v>11</v>
      </c>
      <c r="C10" s="37"/>
      <c r="D10"/>
      <c r="E10"/>
    </row>
    <row r="11" spans="1:5" x14ac:dyDescent="0.25">
      <c r="A11" s="34"/>
      <c r="B11" s="37"/>
      <c r="C11" s="104"/>
      <c r="D11"/>
      <c r="E11"/>
    </row>
    <row r="12" spans="1:5" ht="60" x14ac:dyDescent="0.25">
      <c r="A12" s="102" t="s">
        <v>12</v>
      </c>
      <c r="B12" s="102" t="s">
        <v>13</v>
      </c>
      <c r="C12" s="102" t="s">
        <v>14</v>
      </c>
      <c r="D12"/>
      <c r="E12"/>
    </row>
    <row r="13" spans="1:5" x14ac:dyDescent="0.25">
      <c r="A13" s="79">
        <v>1</v>
      </c>
      <c r="B13" s="79">
        <v>2</v>
      </c>
      <c r="C13" s="79">
        <v>4</v>
      </c>
      <c r="D13"/>
      <c r="E13"/>
    </row>
    <row r="14" spans="1:5" x14ac:dyDescent="0.25">
      <c r="A14" s="65"/>
      <c r="B14" s="79" t="s">
        <v>15</v>
      </c>
      <c r="C14" s="79" t="s">
        <v>16</v>
      </c>
      <c r="D14"/>
      <c r="E14"/>
    </row>
    <row r="15" spans="1:5" x14ac:dyDescent="0.25">
      <c r="A15" s="79">
        <v>1100</v>
      </c>
      <c r="B15" s="65" t="s">
        <v>17</v>
      </c>
      <c r="C15" s="21">
        <v>4163.0200000000004</v>
      </c>
      <c r="D15" s="113"/>
      <c r="E15" s="112"/>
    </row>
    <row r="16" spans="1:5" ht="30.75" customHeight="1" x14ac:dyDescent="0.25">
      <c r="A16" s="79">
        <v>1200</v>
      </c>
      <c r="B16" s="66" t="s">
        <v>18</v>
      </c>
      <c r="C16" s="21">
        <v>1002.87</v>
      </c>
      <c r="D16" s="113"/>
      <c r="E16" s="112"/>
    </row>
    <row r="17" spans="1:16" x14ac:dyDescent="0.25">
      <c r="A17" s="79">
        <v>2341</v>
      </c>
      <c r="B17" s="65" t="s">
        <v>19</v>
      </c>
      <c r="C17" s="21">
        <v>106.59</v>
      </c>
      <c r="D17" s="113"/>
      <c r="E17" s="112"/>
    </row>
    <row r="18" spans="1:16" ht="13.9" customHeight="1" x14ac:dyDescent="0.25">
      <c r="A18" s="79">
        <v>2361</v>
      </c>
      <c r="B18" s="65" t="s">
        <v>20</v>
      </c>
      <c r="C18" s="21">
        <v>71.19</v>
      </c>
      <c r="D18" s="113"/>
      <c r="E18" s="112"/>
    </row>
    <row r="19" spans="1:16" ht="13.9" customHeight="1" x14ac:dyDescent="0.25">
      <c r="A19" s="79">
        <v>2363</v>
      </c>
      <c r="B19" s="65" t="s">
        <v>21</v>
      </c>
      <c r="C19" s="21">
        <v>758.79</v>
      </c>
      <c r="D19" s="113"/>
      <c r="E19" s="112"/>
    </row>
    <row r="20" spans="1:16" ht="31.5" x14ac:dyDescent="0.25">
      <c r="A20" s="79">
        <v>2369</v>
      </c>
      <c r="B20" s="66" t="s">
        <v>22</v>
      </c>
      <c r="C20" s="21">
        <v>112.04</v>
      </c>
      <c r="D20"/>
      <c r="E20" s="112"/>
    </row>
    <row r="21" spans="1:16" x14ac:dyDescent="0.25">
      <c r="A21" s="79"/>
      <c r="B21" s="24" t="s">
        <v>23</v>
      </c>
      <c r="C21" s="23">
        <f>SUM(C15:C20)</f>
        <v>6214.5</v>
      </c>
      <c r="D21"/>
      <c r="E21" s="112"/>
    </row>
    <row r="22" spans="1:16" x14ac:dyDescent="0.25">
      <c r="A22" s="79"/>
      <c r="B22" s="24" t="s">
        <v>24</v>
      </c>
      <c r="C22" s="24" t="s">
        <v>16</v>
      </c>
      <c r="D22"/>
      <c r="E22" s="112"/>
    </row>
    <row r="23" spans="1:16" x14ac:dyDescent="0.25">
      <c r="A23" s="79">
        <v>1100</v>
      </c>
      <c r="B23" s="65" t="s">
        <v>17</v>
      </c>
      <c r="C23" s="21">
        <v>1465.17</v>
      </c>
      <c r="D23"/>
      <c r="E23" s="112"/>
    </row>
    <row r="24" spans="1:16" ht="31.5" x14ac:dyDescent="0.25">
      <c r="A24" s="79">
        <v>1200</v>
      </c>
      <c r="B24" s="66" t="s">
        <v>18</v>
      </c>
      <c r="C24" s="21">
        <v>352.96</v>
      </c>
      <c r="D24"/>
      <c r="E24" s="112"/>
    </row>
    <row r="25" spans="1:16" x14ac:dyDescent="0.25">
      <c r="A25" s="79">
        <v>2100</v>
      </c>
      <c r="B25" s="66" t="s">
        <v>40</v>
      </c>
      <c r="C25" s="21">
        <v>4.0599999999999996</v>
      </c>
      <c r="D25"/>
      <c r="E25" s="112"/>
      <c r="N25" s="2"/>
      <c r="O25" s="2"/>
      <c r="P25" s="2"/>
    </row>
    <row r="26" spans="1:16" x14ac:dyDescent="0.25">
      <c r="A26" s="79">
        <v>2210</v>
      </c>
      <c r="B26" s="65" t="s">
        <v>25</v>
      </c>
      <c r="C26" s="21">
        <v>12.66</v>
      </c>
      <c r="D26"/>
      <c r="E26" s="112"/>
      <c r="N26" s="2"/>
      <c r="O26" s="2"/>
      <c r="P26" s="2"/>
    </row>
    <row r="27" spans="1:16" x14ac:dyDescent="0.25">
      <c r="A27" s="79">
        <v>2220</v>
      </c>
      <c r="B27" s="65" t="s">
        <v>56</v>
      </c>
      <c r="C27" s="21">
        <v>245.6</v>
      </c>
      <c r="D27"/>
      <c r="E27" s="112"/>
      <c r="N27" s="2"/>
      <c r="O27" s="2"/>
      <c r="P27" s="2"/>
    </row>
    <row r="28" spans="1:16" ht="31.5" x14ac:dyDescent="0.25">
      <c r="A28" s="79">
        <v>2230</v>
      </c>
      <c r="B28" s="66" t="s">
        <v>41</v>
      </c>
      <c r="C28" s="21">
        <v>38.770000000000003</v>
      </c>
      <c r="D28"/>
      <c r="E28" s="112"/>
      <c r="N28" s="2"/>
      <c r="O28" s="2"/>
      <c r="P28" s="2"/>
    </row>
    <row r="29" spans="1:16" x14ac:dyDescent="0.25">
      <c r="A29" s="79">
        <v>2240</v>
      </c>
      <c r="B29" s="65" t="s">
        <v>26</v>
      </c>
      <c r="C29" s="21">
        <v>170.49</v>
      </c>
      <c r="D29"/>
      <c r="E29" s="112"/>
      <c r="N29" s="2"/>
      <c r="O29" s="2"/>
      <c r="P29" s="2"/>
    </row>
    <row r="30" spans="1:16" x14ac:dyDescent="0.25">
      <c r="A30" s="79">
        <v>2250</v>
      </c>
      <c r="B30" s="65" t="s">
        <v>42</v>
      </c>
      <c r="C30" s="21">
        <v>31.44</v>
      </c>
      <c r="D30"/>
      <c r="E30" s="112"/>
      <c r="N30" s="2"/>
      <c r="O30" s="2"/>
      <c r="P30" s="2"/>
    </row>
    <row r="31" spans="1:16" x14ac:dyDescent="0.25">
      <c r="A31" s="79">
        <v>2260</v>
      </c>
      <c r="B31" s="65" t="s">
        <v>43</v>
      </c>
      <c r="C31" s="21">
        <v>0.73</v>
      </c>
      <c r="D31"/>
      <c r="E31" s="112"/>
      <c r="N31" s="2"/>
      <c r="O31" s="2"/>
      <c r="P31" s="2"/>
    </row>
    <row r="32" spans="1:16" x14ac:dyDescent="0.25">
      <c r="A32" s="79">
        <v>2270</v>
      </c>
      <c r="B32" s="65" t="s">
        <v>44</v>
      </c>
      <c r="C32" s="21">
        <v>34.92</v>
      </c>
      <c r="D32"/>
      <c r="E32" s="112"/>
      <c r="N32" s="2"/>
      <c r="O32" s="2"/>
      <c r="P32" s="2"/>
    </row>
    <row r="33" spans="1:16" x14ac:dyDescent="0.25">
      <c r="A33" s="79">
        <v>2310</v>
      </c>
      <c r="B33" s="65" t="s">
        <v>45</v>
      </c>
      <c r="C33" s="21">
        <f>59.53+2.17</f>
        <v>61.7</v>
      </c>
      <c r="D33"/>
      <c r="E33" s="112"/>
      <c r="N33" s="2"/>
      <c r="O33" s="2"/>
      <c r="P33" s="2"/>
    </row>
    <row r="34" spans="1:16" x14ac:dyDescent="0.25">
      <c r="A34" s="79">
        <v>2321</v>
      </c>
      <c r="B34" s="65" t="s">
        <v>46</v>
      </c>
      <c r="C34" s="21">
        <v>256.5</v>
      </c>
      <c r="D34"/>
      <c r="E34" s="112"/>
      <c r="N34" s="2"/>
      <c r="O34" s="2"/>
      <c r="P34" s="2"/>
    </row>
    <row r="35" spans="1:16" x14ac:dyDescent="0.25">
      <c r="A35" s="79">
        <v>2322</v>
      </c>
      <c r="B35" s="65" t="s">
        <v>29</v>
      </c>
      <c r="C35" s="21">
        <v>36.090000000000003</v>
      </c>
      <c r="D35"/>
      <c r="E35" s="112"/>
      <c r="N35" s="2"/>
      <c r="O35" s="2"/>
      <c r="P35" s="2"/>
    </row>
    <row r="36" spans="1:16" ht="18.75" customHeight="1" x14ac:dyDescent="0.25">
      <c r="A36" s="79">
        <v>2330</v>
      </c>
      <c r="B36" s="65" t="s">
        <v>47</v>
      </c>
      <c r="C36" s="21">
        <v>1.08</v>
      </c>
      <c r="D36"/>
      <c r="E36" s="112"/>
      <c r="N36" s="2"/>
      <c r="O36" s="2"/>
      <c r="P36" s="2"/>
    </row>
    <row r="37" spans="1:16" ht="18.75" customHeight="1" x14ac:dyDescent="0.25">
      <c r="A37" s="79">
        <v>2350</v>
      </c>
      <c r="B37" s="80" t="s">
        <v>31</v>
      </c>
      <c r="C37" s="21">
        <v>117.45</v>
      </c>
      <c r="D37"/>
      <c r="E37" s="112"/>
      <c r="N37" s="2"/>
      <c r="O37" s="2"/>
      <c r="P37" s="2"/>
    </row>
    <row r="38" spans="1:16" x14ac:dyDescent="0.25">
      <c r="A38" s="79">
        <v>2360</v>
      </c>
      <c r="B38" s="66" t="s">
        <v>48</v>
      </c>
      <c r="C38" s="21">
        <v>15.34</v>
      </c>
      <c r="D38"/>
      <c r="E38" s="112"/>
      <c r="N38" s="2"/>
      <c r="O38" s="2"/>
      <c r="P38" s="2"/>
    </row>
    <row r="39" spans="1:16" x14ac:dyDescent="0.25">
      <c r="A39" s="79">
        <v>2390</v>
      </c>
      <c r="B39" s="66" t="s">
        <v>49</v>
      </c>
      <c r="C39" s="21">
        <v>0.98</v>
      </c>
      <c r="D39"/>
      <c r="E39" s="112"/>
      <c r="N39" s="2"/>
      <c r="O39" s="2"/>
      <c r="P39" s="2"/>
    </row>
    <row r="40" spans="1:16" ht="14.25" customHeight="1" x14ac:dyDescent="0.25">
      <c r="A40" s="79">
        <v>2500</v>
      </c>
      <c r="B40" s="65" t="s">
        <v>30</v>
      </c>
      <c r="C40" s="21">
        <v>12.77</v>
      </c>
      <c r="D40"/>
      <c r="E40" s="112"/>
      <c r="N40" s="2"/>
      <c r="O40" s="2"/>
      <c r="P40" s="2"/>
    </row>
    <row r="41" spans="1:16" ht="31.5" x14ac:dyDescent="0.25">
      <c r="A41" s="79">
        <v>2800</v>
      </c>
      <c r="B41" s="66" t="s">
        <v>50</v>
      </c>
      <c r="C41" s="21">
        <v>37.450000000000003</v>
      </c>
      <c r="D41"/>
      <c r="E41" s="112"/>
      <c r="N41" s="2"/>
      <c r="O41" s="2"/>
      <c r="P41" s="2"/>
    </row>
    <row r="42" spans="1:16" ht="13.9" customHeight="1" x14ac:dyDescent="0.25">
      <c r="A42" s="79">
        <v>5000</v>
      </c>
      <c r="B42" s="81" t="s">
        <v>100</v>
      </c>
      <c r="C42" s="21">
        <f>510.74</f>
        <v>510.74</v>
      </c>
      <c r="D42"/>
      <c r="E42" s="112"/>
      <c r="N42" s="2"/>
      <c r="O42" s="2"/>
      <c r="P42" s="2"/>
    </row>
    <row r="43" spans="1:16" x14ac:dyDescent="0.25">
      <c r="A43" s="79"/>
      <c r="B43" s="24" t="s">
        <v>33</v>
      </c>
      <c r="C43" s="23">
        <f>SUM(C23:C42)</f>
        <v>3406.8999999999996</v>
      </c>
      <c r="D43"/>
      <c r="E43" s="112"/>
      <c r="N43" s="2"/>
      <c r="O43" s="2"/>
      <c r="P43" s="2"/>
    </row>
    <row r="44" spans="1:16" x14ac:dyDescent="0.25">
      <c r="A44" s="65"/>
      <c r="B44" s="24" t="s">
        <v>34</v>
      </c>
      <c r="C44" s="23">
        <f>C43+C21</f>
        <v>9621.4</v>
      </c>
      <c r="D44"/>
      <c r="E44" s="112"/>
      <c r="N44" s="2"/>
      <c r="O44" s="2"/>
      <c r="P44" s="2"/>
    </row>
    <row r="45" spans="1:16" x14ac:dyDescent="0.25">
      <c r="A45" s="62"/>
      <c r="B45" s="62"/>
      <c r="C45" s="62"/>
      <c r="D45"/>
      <c r="E45" s="112"/>
      <c r="N45" s="2"/>
      <c r="O45" s="2"/>
      <c r="P45" s="2"/>
    </row>
    <row r="46" spans="1:16" x14ac:dyDescent="0.25">
      <c r="A46" s="132" t="s">
        <v>98</v>
      </c>
      <c r="B46" s="132"/>
      <c r="C46" s="75">
        <v>365</v>
      </c>
      <c r="D46"/>
      <c r="E46" s="112"/>
      <c r="N46" s="2"/>
      <c r="O46" s="2"/>
      <c r="P46" s="2"/>
    </row>
    <row r="47" spans="1:16" ht="39" customHeight="1" x14ac:dyDescent="0.25">
      <c r="A47" s="132" t="s">
        <v>36</v>
      </c>
      <c r="B47" s="132"/>
      <c r="C47" s="77">
        <f>C44/C46</f>
        <v>26.36</v>
      </c>
      <c r="D47"/>
      <c r="E47" s="112"/>
      <c r="N47" s="2"/>
      <c r="O47" s="2"/>
      <c r="P47" s="2"/>
    </row>
    <row r="48" spans="1:16" x14ac:dyDescent="0.25">
      <c r="D48"/>
      <c r="E48"/>
      <c r="N48" s="2"/>
      <c r="O48" s="2"/>
      <c r="P48" s="2"/>
    </row>
    <row r="49" spans="3:16" x14ac:dyDescent="0.25">
      <c r="C49" s="121"/>
      <c r="D49"/>
      <c r="E49"/>
      <c r="N49" s="2"/>
      <c r="O49" s="2"/>
      <c r="P49" s="2"/>
    </row>
    <row r="50" spans="3:16" x14ac:dyDescent="0.25">
      <c r="C50" s="120"/>
      <c r="D50"/>
      <c r="E50" s="112"/>
      <c r="N50" s="2"/>
      <c r="O50" s="2"/>
      <c r="P50" s="2"/>
    </row>
    <row r="51" spans="3:16" x14ac:dyDescent="0.25">
      <c r="D51"/>
      <c r="E51"/>
    </row>
  </sheetData>
  <mergeCells count="4">
    <mergeCell ref="A6:C6"/>
    <mergeCell ref="B9:C9"/>
    <mergeCell ref="A46:B46"/>
    <mergeCell ref="A47:B47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Footer>&amp;L&amp;"Times New Roman,Regular"LMAnot_2_1_pielik_07082019_cenr; 2.1.pielikums Ministru kabineta noteikumu projekta "Ilgstošas sociālās aprūpes un sociālās rehabilitācijas iestāžu sniegto maksas pakalpojumu cenrādis" anotācijai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D7C83-C006-45AF-9EBF-DB348CACDA73}">
  <sheetPr>
    <pageSetUpPr fitToPage="1"/>
  </sheetPr>
  <dimension ref="A1:K50"/>
  <sheetViews>
    <sheetView view="pageLayout" topLeftCell="A16" zoomScale="80" zoomScaleNormal="70" zoomScalePageLayoutView="80" workbookViewId="0">
      <selection activeCell="B9" sqref="B9:C9"/>
    </sheetView>
  </sheetViews>
  <sheetFormatPr defaultRowHeight="15.75" x14ac:dyDescent="0.25"/>
  <cols>
    <col min="1" max="1" width="16.85546875" style="11" customWidth="1"/>
    <col min="2" max="2" width="56.42578125" style="11" customWidth="1"/>
    <col min="3" max="3" width="24.7109375" style="11" customWidth="1"/>
    <col min="4" max="4" width="11.5703125" style="12" customWidth="1"/>
    <col min="5" max="10" width="10.5703125" style="12" customWidth="1"/>
    <col min="11" max="252" width="9.140625" style="11"/>
    <col min="253" max="253" width="16.42578125" style="11" customWidth="1"/>
    <col min="254" max="254" width="45.140625" style="11" customWidth="1"/>
    <col min="255" max="255" width="30.42578125" style="11" customWidth="1"/>
    <col min="256" max="256" width="9.140625" style="11"/>
    <col min="257" max="257" width="16.42578125" style="11" customWidth="1"/>
    <col min="258" max="258" width="46.42578125" style="11" customWidth="1"/>
    <col min="259" max="259" width="24.7109375" style="11" customWidth="1"/>
    <col min="260" max="260" width="11.5703125" style="11" customWidth="1"/>
    <col min="261" max="266" width="10.5703125" style="11" customWidth="1"/>
    <col min="267" max="508" width="9.140625" style="11"/>
    <col min="509" max="509" width="16.42578125" style="11" customWidth="1"/>
    <col min="510" max="510" width="45.140625" style="11" customWidth="1"/>
    <col min="511" max="511" width="30.42578125" style="11" customWidth="1"/>
    <col min="512" max="512" width="9.140625" style="11"/>
    <col min="513" max="513" width="16.42578125" style="11" customWidth="1"/>
    <col min="514" max="514" width="46.42578125" style="11" customWidth="1"/>
    <col min="515" max="515" width="24.7109375" style="11" customWidth="1"/>
    <col min="516" max="516" width="11.5703125" style="11" customWidth="1"/>
    <col min="517" max="522" width="10.5703125" style="11" customWidth="1"/>
    <col min="523" max="764" width="9.140625" style="11"/>
    <col min="765" max="765" width="16.42578125" style="11" customWidth="1"/>
    <col min="766" max="766" width="45.140625" style="11" customWidth="1"/>
    <col min="767" max="767" width="30.42578125" style="11" customWidth="1"/>
    <col min="768" max="768" width="9.140625" style="11"/>
    <col min="769" max="769" width="16.42578125" style="11" customWidth="1"/>
    <col min="770" max="770" width="46.42578125" style="11" customWidth="1"/>
    <col min="771" max="771" width="24.7109375" style="11" customWidth="1"/>
    <col min="772" max="772" width="11.5703125" style="11" customWidth="1"/>
    <col min="773" max="778" width="10.5703125" style="11" customWidth="1"/>
    <col min="779" max="1020" width="9.140625" style="11"/>
    <col min="1021" max="1021" width="16.42578125" style="11" customWidth="1"/>
    <col min="1022" max="1022" width="45.140625" style="11" customWidth="1"/>
    <col min="1023" max="1023" width="30.42578125" style="11" customWidth="1"/>
    <col min="1024" max="1024" width="9.140625" style="11"/>
    <col min="1025" max="1025" width="16.42578125" style="11" customWidth="1"/>
    <col min="1026" max="1026" width="46.42578125" style="11" customWidth="1"/>
    <col min="1027" max="1027" width="24.7109375" style="11" customWidth="1"/>
    <col min="1028" max="1028" width="11.5703125" style="11" customWidth="1"/>
    <col min="1029" max="1034" width="10.5703125" style="11" customWidth="1"/>
    <col min="1035" max="1276" width="9.140625" style="11"/>
    <col min="1277" max="1277" width="16.42578125" style="11" customWidth="1"/>
    <col min="1278" max="1278" width="45.140625" style="11" customWidth="1"/>
    <col min="1279" max="1279" width="30.42578125" style="11" customWidth="1"/>
    <col min="1280" max="1280" width="9.140625" style="11"/>
    <col min="1281" max="1281" width="16.42578125" style="11" customWidth="1"/>
    <col min="1282" max="1282" width="46.42578125" style="11" customWidth="1"/>
    <col min="1283" max="1283" width="24.7109375" style="11" customWidth="1"/>
    <col min="1284" max="1284" width="11.5703125" style="11" customWidth="1"/>
    <col min="1285" max="1290" width="10.5703125" style="11" customWidth="1"/>
    <col min="1291" max="1532" width="9.140625" style="11"/>
    <col min="1533" max="1533" width="16.42578125" style="11" customWidth="1"/>
    <col min="1534" max="1534" width="45.140625" style="11" customWidth="1"/>
    <col min="1535" max="1535" width="30.42578125" style="11" customWidth="1"/>
    <col min="1536" max="1536" width="9.140625" style="11"/>
    <col min="1537" max="1537" width="16.42578125" style="11" customWidth="1"/>
    <col min="1538" max="1538" width="46.42578125" style="11" customWidth="1"/>
    <col min="1539" max="1539" width="24.7109375" style="11" customWidth="1"/>
    <col min="1540" max="1540" width="11.5703125" style="11" customWidth="1"/>
    <col min="1541" max="1546" width="10.5703125" style="11" customWidth="1"/>
    <col min="1547" max="1788" width="9.140625" style="11"/>
    <col min="1789" max="1789" width="16.42578125" style="11" customWidth="1"/>
    <col min="1790" max="1790" width="45.140625" style="11" customWidth="1"/>
    <col min="1791" max="1791" width="30.42578125" style="11" customWidth="1"/>
    <col min="1792" max="1792" width="9.140625" style="11"/>
    <col min="1793" max="1793" width="16.42578125" style="11" customWidth="1"/>
    <col min="1794" max="1794" width="46.42578125" style="11" customWidth="1"/>
    <col min="1795" max="1795" width="24.7109375" style="11" customWidth="1"/>
    <col min="1796" max="1796" width="11.5703125" style="11" customWidth="1"/>
    <col min="1797" max="1802" width="10.5703125" style="11" customWidth="1"/>
    <col min="1803" max="2044" width="9.140625" style="11"/>
    <col min="2045" max="2045" width="16.42578125" style="11" customWidth="1"/>
    <col min="2046" max="2046" width="45.140625" style="11" customWidth="1"/>
    <col min="2047" max="2047" width="30.42578125" style="11" customWidth="1"/>
    <col min="2048" max="2048" width="9.140625" style="11"/>
    <col min="2049" max="2049" width="16.42578125" style="11" customWidth="1"/>
    <col min="2050" max="2050" width="46.42578125" style="11" customWidth="1"/>
    <col min="2051" max="2051" width="24.7109375" style="11" customWidth="1"/>
    <col min="2052" max="2052" width="11.5703125" style="11" customWidth="1"/>
    <col min="2053" max="2058" width="10.5703125" style="11" customWidth="1"/>
    <col min="2059" max="2300" width="9.140625" style="11"/>
    <col min="2301" max="2301" width="16.42578125" style="11" customWidth="1"/>
    <col min="2302" max="2302" width="45.140625" style="11" customWidth="1"/>
    <col min="2303" max="2303" width="30.42578125" style="11" customWidth="1"/>
    <col min="2304" max="2304" width="9.140625" style="11"/>
    <col min="2305" max="2305" width="16.42578125" style="11" customWidth="1"/>
    <col min="2306" max="2306" width="46.42578125" style="11" customWidth="1"/>
    <col min="2307" max="2307" width="24.7109375" style="11" customWidth="1"/>
    <col min="2308" max="2308" width="11.5703125" style="11" customWidth="1"/>
    <col min="2309" max="2314" width="10.5703125" style="11" customWidth="1"/>
    <col min="2315" max="2556" width="9.140625" style="11"/>
    <col min="2557" max="2557" width="16.42578125" style="11" customWidth="1"/>
    <col min="2558" max="2558" width="45.140625" style="11" customWidth="1"/>
    <col min="2559" max="2559" width="30.42578125" style="11" customWidth="1"/>
    <col min="2560" max="2560" width="9.140625" style="11"/>
    <col min="2561" max="2561" width="16.42578125" style="11" customWidth="1"/>
    <col min="2562" max="2562" width="46.42578125" style="11" customWidth="1"/>
    <col min="2563" max="2563" width="24.7109375" style="11" customWidth="1"/>
    <col min="2564" max="2564" width="11.5703125" style="11" customWidth="1"/>
    <col min="2565" max="2570" width="10.5703125" style="11" customWidth="1"/>
    <col min="2571" max="2812" width="9.140625" style="11"/>
    <col min="2813" max="2813" width="16.42578125" style="11" customWidth="1"/>
    <col min="2814" max="2814" width="45.140625" style="11" customWidth="1"/>
    <col min="2815" max="2815" width="30.42578125" style="11" customWidth="1"/>
    <col min="2816" max="2816" width="9.140625" style="11"/>
    <col min="2817" max="2817" width="16.42578125" style="11" customWidth="1"/>
    <col min="2818" max="2818" width="46.42578125" style="11" customWidth="1"/>
    <col min="2819" max="2819" width="24.7109375" style="11" customWidth="1"/>
    <col min="2820" max="2820" width="11.5703125" style="11" customWidth="1"/>
    <col min="2821" max="2826" width="10.5703125" style="11" customWidth="1"/>
    <col min="2827" max="3068" width="9.140625" style="11"/>
    <col min="3069" max="3069" width="16.42578125" style="11" customWidth="1"/>
    <col min="3070" max="3070" width="45.140625" style="11" customWidth="1"/>
    <col min="3071" max="3071" width="30.42578125" style="11" customWidth="1"/>
    <col min="3072" max="3072" width="9.140625" style="11"/>
    <col min="3073" max="3073" width="16.42578125" style="11" customWidth="1"/>
    <col min="3074" max="3074" width="46.42578125" style="11" customWidth="1"/>
    <col min="3075" max="3075" width="24.7109375" style="11" customWidth="1"/>
    <col min="3076" max="3076" width="11.5703125" style="11" customWidth="1"/>
    <col min="3077" max="3082" width="10.5703125" style="11" customWidth="1"/>
    <col min="3083" max="3324" width="9.140625" style="11"/>
    <col min="3325" max="3325" width="16.42578125" style="11" customWidth="1"/>
    <col min="3326" max="3326" width="45.140625" style="11" customWidth="1"/>
    <col min="3327" max="3327" width="30.42578125" style="11" customWidth="1"/>
    <col min="3328" max="3328" width="9.140625" style="11"/>
    <col min="3329" max="3329" width="16.42578125" style="11" customWidth="1"/>
    <col min="3330" max="3330" width="46.42578125" style="11" customWidth="1"/>
    <col min="3331" max="3331" width="24.7109375" style="11" customWidth="1"/>
    <col min="3332" max="3332" width="11.5703125" style="11" customWidth="1"/>
    <col min="3333" max="3338" width="10.5703125" style="11" customWidth="1"/>
    <col min="3339" max="3580" width="9.140625" style="11"/>
    <col min="3581" max="3581" width="16.42578125" style="11" customWidth="1"/>
    <col min="3582" max="3582" width="45.140625" style="11" customWidth="1"/>
    <col min="3583" max="3583" width="30.42578125" style="11" customWidth="1"/>
    <col min="3584" max="3584" width="9.140625" style="11"/>
    <col min="3585" max="3585" width="16.42578125" style="11" customWidth="1"/>
    <col min="3586" max="3586" width="46.42578125" style="11" customWidth="1"/>
    <col min="3587" max="3587" width="24.7109375" style="11" customWidth="1"/>
    <col min="3588" max="3588" width="11.5703125" style="11" customWidth="1"/>
    <col min="3589" max="3594" width="10.5703125" style="11" customWidth="1"/>
    <col min="3595" max="3836" width="9.140625" style="11"/>
    <col min="3837" max="3837" width="16.42578125" style="11" customWidth="1"/>
    <col min="3838" max="3838" width="45.140625" style="11" customWidth="1"/>
    <col min="3839" max="3839" width="30.42578125" style="11" customWidth="1"/>
    <col min="3840" max="3840" width="9.140625" style="11"/>
    <col min="3841" max="3841" width="16.42578125" style="11" customWidth="1"/>
    <col min="3842" max="3842" width="46.42578125" style="11" customWidth="1"/>
    <col min="3843" max="3843" width="24.7109375" style="11" customWidth="1"/>
    <col min="3844" max="3844" width="11.5703125" style="11" customWidth="1"/>
    <col min="3845" max="3850" width="10.5703125" style="11" customWidth="1"/>
    <col min="3851" max="4092" width="9.140625" style="11"/>
    <col min="4093" max="4093" width="16.42578125" style="11" customWidth="1"/>
    <col min="4094" max="4094" width="45.140625" style="11" customWidth="1"/>
    <col min="4095" max="4095" width="30.42578125" style="11" customWidth="1"/>
    <col min="4096" max="4096" width="9.140625" style="11"/>
    <col min="4097" max="4097" width="16.42578125" style="11" customWidth="1"/>
    <col min="4098" max="4098" width="46.42578125" style="11" customWidth="1"/>
    <col min="4099" max="4099" width="24.7109375" style="11" customWidth="1"/>
    <col min="4100" max="4100" width="11.5703125" style="11" customWidth="1"/>
    <col min="4101" max="4106" width="10.5703125" style="11" customWidth="1"/>
    <col min="4107" max="4348" width="9.140625" style="11"/>
    <col min="4349" max="4349" width="16.42578125" style="11" customWidth="1"/>
    <col min="4350" max="4350" width="45.140625" style="11" customWidth="1"/>
    <col min="4351" max="4351" width="30.42578125" style="11" customWidth="1"/>
    <col min="4352" max="4352" width="9.140625" style="11"/>
    <col min="4353" max="4353" width="16.42578125" style="11" customWidth="1"/>
    <col min="4354" max="4354" width="46.42578125" style="11" customWidth="1"/>
    <col min="4355" max="4355" width="24.7109375" style="11" customWidth="1"/>
    <col min="4356" max="4356" width="11.5703125" style="11" customWidth="1"/>
    <col min="4357" max="4362" width="10.5703125" style="11" customWidth="1"/>
    <col min="4363" max="4604" width="9.140625" style="11"/>
    <col min="4605" max="4605" width="16.42578125" style="11" customWidth="1"/>
    <col min="4606" max="4606" width="45.140625" style="11" customWidth="1"/>
    <col min="4607" max="4607" width="30.42578125" style="11" customWidth="1"/>
    <col min="4608" max="4608" width="9.140625" style="11"/>
    <col min="4609" max="4609" width="16.42578125" style="11" customWidth="1"/>
    <col min="4610" max="4610" width="46.42578125" style="11" customWidth="1"/>
    <col min="4611" max="4611" width="24.7109375" style="11" customWidth="1"/>
    <col min="4612" max="4612" width="11.5703125" style="11" customWidth="1"/>
    <col min="4613" max="4618" width="10.5703125" style="11" customWidth="1"/>
    <col min="4619" max="4860" width="9.140625" style="11"/>
    <col min="4861" max="4861" width="16.42578125" style="11" customWidth="1"/>
    <col min="4862" max="4862" width="45.140625" style="11" customWidth="1"/>
    <col min="4863" max="4863" width="30.42578125" style="11" customWidth="1"/>
    <col min="4864" max="4864" width="9.140625" style="11"/>
    <col min="4865" max="4865" width="16.42578125" style="11" customWidth="1"/>
    <col min="4866" max="4866" width="46.42578125" style="11" customWidth="1"/>
    <col min="4867" max="4867" width="24.7109375" style="11" customWidth="1"/>
    <col min="4868" max="4868" width="11.5703125" style="11" customWidth="1"/>
    <col min="4869" max="4874" width="10.5703125" style="11" customWidth="1"/>
    <col min="4875" max="5116" width="9.140625" style="11"/>
    <col min="5117" max="5117" width="16.42578125" style="11" customWidth="1"/>
    <col min="5118" max="5118" width="45.140625" style="11" customWidth="1"/>
    <col min="5119" max="5119" width="30.42578125" style="11" customWidth="1"/>
    <col min="5120" max="5120" width="9.140625" style="11"/>
    <col min="5121" max="5121" width="16.42578125" style="11" customWidth="1"/>
    <col min="5122" max="5122" width="46.42578125" style="11" customWidth="1"/>
    <col min="5123" max="5123" width="24.7109375" style="11" customWidth="1"/>
    <col min="5124" max="5124" width="11.5703125" style="11" customWidth="1"/>
    <col min="5125" max="5130" width="10.5703125" style="11" customWidth="1"/>
    <col min="5131" max="5372" width="9.140625" style="11"/>
    <col min="5373" max="5373" width="16.42578125" style="11" customWidth="1"/>
    <col min="5374" max="5374" width="45.140625" style="11" customWidth="1"/>
    <col min="5375" max="5375" width="30.42578125" style="11" customWidth="1"/>
    <col min="5376" max="5376" width="9.140625" style="11"/>
    <col min="5377" max="5377" width="16.42578125" style="11" customWidth="1"/>
    <col min="5378" max="5378" width="46.42578125" style="11" customWidth="1"/>
    <col min="5379" max="5379" width="24.7109375" style="11" customWidth="1"/>
    <col min="5380" max="5380" width="11.5703125" style="11" customWidth="1"/>
    <col min="5381" max="5386" width="10.5703125" style="11" customWidth="1"/>
    <col min="5387" max="5628" width="9.140625" style="11"/>
    <col min="5629" max="5629" width="16.42578125" style="11" customWidth="1"/>
    <col min="5630" max="5630" width="45.140625" style="11" customWidth="1"/>
    <col min="5631" max="5631" width="30.42578125" style="11" customWidth="1"/>
    <col min="5632" max="5632" width="9.140625" style="11"/>
    <col min="5633" max="5633" width="16.42578125" style="11" customWidth="1"/>
    <col min="5634" max="5634" width="46.42578125" style="11" customWidth="1"/>
    <col min="5635" max="5635" width="24.7109375" style="11" customWidth="1"/>
    <col min="5636" max="5636" width="11.5703125" style="11" customWidth="1"/>
    <col min="5637" max="5642" width="10.5703125" style="11" customWidth="1"/>
    <col min="5643" max="5884" width="9.140625" style="11"/>
    <col min="5885" max="5885" width="16.42578125" style="11" customWidth="1"/>
    <col min="5886" max="5886" width="45.140625" style="11" customWidth="1"/>
    <col min="5887" max="5887" width="30.42578125" style="11" customWidth="1"/>
    <col min="5888" max="5888" width="9.140625" style="11"/>
    <col min="5889" max="5889" width="16.42578125" style="11" customWidth="1"/>
    <col min="5890" max="5890" width="46.42578125" style="11" customWidth="1"/>
    <col min="5891" max="5891" width="24.7109375" style="11" customWidth="1"/>
    <col min="5892" max="5892" width="11.5703125" style="11" customWidth="1"/>
    <col min="5893" max="5898" width="10.5703125" style="11" customWidth="1"/>
    <col min="5899" max="6140" width="9.140625" style="11"/>
    <col min="6141" max="6141" width="16.42578125" style="11" customWidth="1"/>
    <col min="6142" max="6142" width="45.140625" style="11" customWidth="1"/>
    <col min="6143" max="6143" width="30.42578125" style="11" customWidth="1"/>
    <col min="6144" max="6144" width="9.140625" style="11"/>
    <col min="6145" max="6145" width="16.42578125" style="11" customWidth="1"/>
    <col min="6146" max="6146" width="46.42578125" style="11" customWidth="1"/>
    <col min="6147" max="6147" width="24.7109375" style="11" customWidth="1"/>
    <col min="6148" max="6148" width="11.5703125" style="11" customWidth="1"/>
    <col min="6149" max="6154" width="10.5703125" style="11" customWidth="1"/>
    <col min="6155" max="6396" width="9.140625" style="11"/>
    <col min="6397" max="6397" width="16.42578125" style="11" customWidth="1"/>
    <col min="6398" max="6398" width="45.140625" style="11" customWidth="1"/>
    <col min="6399" max="6399" width="30.42578125" style="11" customWidth="1"/>
    <col min="6400" max="6400" width="9.140625" style="11"/>
    <col min="6401" max="6401" width="16.42578125" style="11" customWidth="1"/>
    <col min="6402" max="6402" width="46.42578125" style="11" customWidth="1"/>
    <col min="6403" max="6403" width="24.7109375" style="11" customWidth="1"/>
    <col min="6404" max="6404" width="11.5703125" style="11" customWidth="1"/>
    <col min="6405" max="6410" width="10.5703125" style="11" customWidth="1"/>
    <col min="6411" max="6652" width="9.140625" style="11"/>
    <col min="6653" max="6653" width="16.42578125" style="11" customWidth="1"/>
    <col min="6654" max="6654" width="45.140625" style="11" customWidth="1"/>
    <col min="6655" max="6655" width="30.42578125" style="11" customWidth="1"/>
    <col min="6656" max="6656" width="9.140625" style="11"/>
    <col min="6657" max="6657" width="16.42578125" style="11" customWidth="1"/>
    <col min="6658" max="6658" width="46.42578125" style="11" customWidth="1"/>
    <col min="6659" max="6659" width="24.7109375" style="11" customWidth="1"/>
    <col min="6660" max="6660" width="11.5703125" style="11" customWidth="1"/>
    <col min="6661" max="6666" width="10.5703125" style="11" customWidth="1"/>
    <col min="6667" max="6908" width="9.140625" style="11"/>
    <col min="6909" max="6909" width="16.42578125" style="11" customWidth="1"/>
    <col min="6910" max="6910" width="45.140625" style="11" customWidth="1"/>
    <col min="6911" max="6911" width="30.42578125" style="11" customWidth="1"/>
    <col min="6912" max="6912" width="9.140625" style="11"/>
    <col min="6913" max="6913" width="16.42578125" style="11" customWidth="1"/>
    <col min="6914" max="6914" width="46.42578125" style="11" customWidth="1"/>
    <col min="6915" max="6915" width="24.7109375" style="11" customWidth="1"/>
    <col min="6916" max="6916" width="11.5703125" style="11" customWidth="1"/>
    <col min="6917" max="6922" width="10.5703125" style="11" customWidth="1"/>
    <col min="6923" max="7164" width="9.140625" style="11"/>
    <col min="7165" max="7165" width="16.42578125" style="11" customWidth="1"/>
    <col min="7166" max="7166" width="45.140625" style="11" customWidth="1"/>
    <col min="7167" max="7167" width="30.42578125" style="11" customWidth="1"/>
    <col min="7168" max="7168" width="9.140625" style="11"/>
    <col min="7169" max="7169" width="16.42578125" style="11" customWidth="1"/>
    <col min="7170" max="7170" width="46.42578125" style="11" customWidth="1"/>
    <col min="7171" max="7171" width="24.7109375" style="11" customWidth="1"/>
    <col min="7172" max="7172" width="11.5703125" style="11" customWidth="1"/>
    <col min="7173" max="7178" width="10.5703125" style="11" customWidth="1"/>
    <col min="7179" max="7420" width="9.140625" style="11"/>
    <col min="7421" max="7421" width="16.42578125" style="11" customWidth="1"/>
    <col min="7422" max="7422" width="45.140625" style="11" customWidth="1"/>
    <col min="7423" max="7423" width="30.42578125" style="11" customWidth="1"/>
    <col min="7424" max="7424" width="9.140625" style="11"/>
    <col min="7425" max="7425" width="16.42578125" style="11" customWidth="1"/>
    <col min="7426" max="7426" width="46.42578125" style="11" customWidth="1"/>
    <col min="7427" max="7427" width="24.7109375" style="11" customWidth="1"/>
    <col min="7428" max="7428" width="11.5703125" style="11" customWidth="1"/>
    <col min="7429" max="7434" width="10.5703125" style="11" customWidth="1"/>
    <col min="7435" max="7676" width="9.140625" style="11"/>
    <col min="7677" max="7677" width="16.42578125" style="11" customWidth="1"/>
    <col min="7678" max="7678" width="45.140625" style="11" customWidth="1"/>
    <col min="7679" max="7679" width="30.42578125" style="11" customWidth="1"/>
    <col min="7680" max="7680" width="9.140625" style="11"/>
    <col min="7681" max="7681" width="16.42578125" style="11" customWidth="1"/>
    <col min="7682" max="7682" width="46.42578125" style="11" customWidth="1"/>
    <col min="7683" max="7683" width="24.7109375" style="11" customWidth="1"/>
    <col min="7684" max="7684" width="11.5703125" style="11" customWidth="1"/>
    <col min="7685" max="7690" width="10.5703125" style="11" customWidth="1"/>
    <col min="7691" max="7932" width="9.140625" style="11"/>
    <col min="7933" max="7933" width="16.42578125" style="11" customWidth="1"/>
    <col min="7934" max="7934" width="45.140625" style="11" customWidth="1"/>
    <col min="7935" max="7935" width="30.42578125" style="11" customWidth="1"/>
    <col min="7936" max="7936" width="9.140625" style="11"/>
    <col min="7937" max="7937" width="16.42578125" style="11" customWidth="1"/>
    <col min="7938" max="7938" width="46.42578125" style="11" customWidth="1"/>
    <col min="7939" max="7939" width="24.7109375" style="11" customWidth="1"/>
    <col min="7940" max="7940" width="11.5703125" style="11" customWidth="1"/>
    <col min="7941" max="7946" width="10.5703125" style="11" customWidth="1"/>
    <col min="7947" max="8188" width="9.140625" style="11"/>
    <col min="8189" max="8189" width="16.42578125" style="11" customWidth="1"/>
    <col min="8190" max="8190" width="45.140625" style="11" customWidth="1"/>
    <col min="8191" max="8191" width="30.42578125" style="11" customWidth="1"/>
    <col min="8192" max="8192" width="9.140625" style="11"/>
    <col min="8193" max="8193" width="16.42578125" style="11" customWidth="1"/>
    <col min="8194" max="8194" width="46.42578125" style="11" customWidth="1"/>
    <col min="8195" max="8195" width="24.7109375" style="11" customWidth="1"/>
    <col min="8196" max="8196" width="11.5703125" style="11" customWidth="1"/>
    <col min="8197" max="8202" width="10.5703125" style="11" customWidth="1"/>
    <col min="8203" max="8444" width="9.140625" style="11"/>
    <col min="8445" max="8445" width="16.42578125" style="11" customWidth="1"/>
    <col min="8446" max="8446" width="45.140625" style="11" customWidth="1"/>
    <col min="8447" max="8447" width="30.42578125" style="11" customWidth="1"/>
    <col min="8448" max="8448" width="9.140625" style="11"/>
    <col min="8449" max="8449" width="16.42578125" style="11" customWidth="1"/>
    <col min="8450" max="8450" width="46.42578125" style="11" customWidth="1"/>
    <col min="8451" max="8451" width="24.7109375" style="11" customWidth="1"/>
    <col min="8452" max="8452" width="11.5703125" style="11" customWidth="1"/>
    <col min="8453" max="8458" width="10.5703125" style="11" customWidth="1"/>
    <col min="8459" max="8700" width="9.140625" style="11"/>
    <col min="8701" max="8701" width="16.42578125" style="11" customWidth="1"/>
    <col min="8702" max="8702" width="45.140625" style="11" customWidth="1"/>
    <col min="8703" max="8703" width="30.42578125" style="11" customWidth="1"/>
    <col min="8704" max="8704" width="9.140625" style="11"/>
    <col min="8705" max="8705" width="16.42578125" style="11" customWidth="1"/>
    <col min="8706" max="8706" width="46.42578125" style="11" customWidth="1"/>
    <col min="8707" max="8707" width="24.7109375" style="11" customWidth="1"/>
    <col min="8708" max="8708" width="11.5703125" style="11" customWidth="1"/>
    <col min="8709" max="8714" width="10.5703125" style="11" customWidth="1"/>
    <col min="8715" max="8956" width="9.140625" style="11"/>
    <col min="8957" max="8957" width="16.42578125" style="11" customWidth="1"/>
    <col min="8958" max="8958" width="45.140625" style="11" customWidth="1"/>
    <col min="8959" max="8959" width="30.42578125" style="11" customWidth="1"/>
    <col min="8960" max="8960" width="9.140625" style="11"/>
    <col min="8961" max="8961" width="16.42578125" style="11" customWidth="1"/>
    <col min="8962" max="8962" width="46.42578125" style="11" customWidth="1"/>
    <col min="8963" max="8963" width="24.7109375" style="11" customWidth="1"/>
    <col min="8964" max="8964" width="11.5703125" style="11" customWidth="1"/>
    <col min="8965" max="8970" width="10.5703125" style="11" customWidth="1"/>
    <col min="8971" max="9212" width="9.140625" style="11"/>
    <col min="9213" max="9213" width="16.42578125" style="11" customWidth="1"/>
    <col min="9214" max="9214" width="45.140625" style="11" customWidth="1"/>
    <col min="9215" max="9215" width="30.42578125" style="11" customWidth="1"/>
    <col min="9216" max="9216" width="9.140625" style="11"/>
    <col min="9217" max="9217" width="16.42578125" style="11" customWidth="1"/>
    <col min="9218" max="9218" width="46.42578125" style="11" customWidth="1"/>
    <col min="9219" max="9219" width="24.7109375" style="11" customWidth="1"/>
    <col min="9220" max="9220" width="11.5703125" style="11" customWidth="1"/>
    <col min="9221" max="9226" width="10.5703125" style="11" customWidth="1"/>
    <col min="9227" max="9468" width="9.140625" style="11"/>
    <col min="9469" max="9469" width="16.42578125" style="11" customWidth="1"/>
    <col min="9470" max="9470" width="45.140625" style="11" customWidth="1"/>
    <col min="9471" max="9471" width="30.42578125" style="11" customWidth="1"/>
    <col min="9472" max="9472" width="9.140625" style="11"/>
    <col min="9473" max="9473" width="16.42578125" style="11" customWidth="1"/>
    <col min="9474" max="9474" width="46.42578125" style="11" customWidth="1"/>
    <col min="9475" max="9475" width="24.7109375" style="11" customWidth="1"/>
    <col min="9476" max="9476" width="11.5703125" style="11" customWidth="1"/>
    <col min="9477" max="9482" width="10.5703125" style="11" customWidth="1"/>
    <col min="9483" max="9724" width="9.140625" style="11"/>
    <col min="9725" max="9725" width="16.42578125" style="11" customWidth="1"/>
    <col min="9726" max="9726" width="45.140625" style="11" customWidth="1"/>
    <col min="9727" max="9727" width="30.42578125" style="11" customWidth="1"/>
    <col min="9728" max="9728" width="9.140625" style="11"/>
    <col min="9729" max="9729" width="16.42578125" style="11" customWidth="1"/>
    <col min="9730" max="9730" width="46.42578125" style="11" customWidth="1"/>
    <col min="9731" max="9731" width="24.7109375" style="11" customWidth="1"/>
    <col min="9732" max="9732" width="11.5703125" style="11" customWidth="1"/>
    <col min="9733" max="9738" width="10.5703125" style="11" customWidth="1"/>
    <col min="9739" max="9980" width="9.140625" style="11"/>
    <col min="9981" max="9981" width="16.42578125" style="11" customWidth="1"/>
    <col min="9982" max="9982" width="45.140625" style="11" customWidth="1"/>
    <col min="9983" max="9983" width="30.42578125" style="11" customWidth="1"/>
    <col min="9984" max="9984" width="9.140625" style="11"/>
    <col min="9985" max="9985" width="16.42578125" style="11" customWidth="1"/>
    <col min="9986" max="9986" width="46.42578125" style="11" customWidth="1"/>
    <col min="9987" max="9987" width="24.7109375" style="11" customWidth="1"/>
    <col min="9988" max="9988" width="11.5703125" style="11" customWidth="1"/>
    <col min="9989" max="9994" width="10.5703125" style="11" customWidth="1"/>
    <col min="9995" max="10236" width="9.140625" style="11"/>
    <col min="10237" max="10237" width="16.42578125" style="11" customWidth="1"/>
    <col min="10238" max="10238" width="45.140625" style="11" customWidth="1"/>
    <col min="10239" max="10239" width="30.42578125" style="11" customWidth="1"/>
    <col min="10240" max="10240" width="9.140625" style="11"/>
    <col min="10241" max="10241" width="16.42578125" style="11" customWidth="1"/>
    <col min="10242" max="10242" width="46.42578125" style="11" customWidth="1"/>
    <col min="10243" max="10243" width="24.7109375" style="11" customWidth="1"/>
    <col min="10244" max="10244" width="11.5703125" style="11" customWidth="1"/>
    <col min="10245" max="10250" width="10.5703125" style="11" customWidth="1"/>
    <col min="10251" max="10492" width="9.140625" style="11"/>
    <col min="10493" max="10493" width="16.42578125" style="11" customWidth="1"/>
    <col min="10494" max="10494" width="45.140625" style="11" customWidth="1"/>
    <col min="10495" max="10495" width="30.42578125" style="11" customWidth="1"/>
    <col min="10496" max="10496" width="9.140625" style="11"/>
    <col min="10497" max="10497" width="16.42578125" style="11" customWidth="1"/>
    <col min="10498" max="10498" width="46.42578125" style="11" customWidth="1"/>
    <col min="10499" max="10499" width="24.7109375" style="11" customWidth="1"/>
    <col min="10500" max="10500" width="11.5703125" style="11" customWidth="1"/>
    <col min="10501" max="10506" width="10.5703125" style="11" customWidth="1"/>
    <col min="10507" max="10748" width="9.140625" style="11"/>
    <col min="10749" max="10749" width="16.42578125" style="11" customWidth="1"/>
    <col min="10750" max="10750" width="45.140625" style="11" customWidth="1"/>
    <col min="10751" max="10751" width="30.42578125" style="11" customWidth="1"/>
    <col min="10752" max="10752" width="9.140625" style="11"/>
    <col min="10753" max="10753" width="16.42578125" style="11" customWidth="1"/>
    <col min="10754" max="10754" width="46.42578125" style="11" customWidth="1"/>
    <col min="10755" max="10755" width="24.7109375" style="11" customWidth="1"/>
    <col min="10756" max="10756" width="11.5703125" style="11" customWidth="1"/>
    <col min="10757" max="10762" width="10.5703125" style="11" customWidth="1"/>
    <col min="10763" max="11004" width="9.140625" style="11"/>
    <col min="11005" max="11005" width="16.42578125" style="11" customWidth="1"/>
    <col min="11006" max="11006" width="45.140625" style="11" customWidth="1"/>
    <col min="11007" max="11007" width="30.42578125" style="11" customWidth="1"/>
    <col min="11008" max="11008" width="9.140625" style="11"/>
    <col min="11009" max="11009" width="16.42578125" style="11" customWidth="1"/>
    <col min="11010" max="11010" width="46.42578125" style="11" customWidth="1"/>
    <col min="11011" max="11011" width="24.7109375" style="11" customWidth="1"/>
    <col min="11012" max="11012" width="11.5703125" style="11" customWidth="1"/>
    <col min="11013" max="11018" width="10.5703125" style="11" customWidth="1"/>
    <col min="11019" max="11260" width="9.140625" style="11"/>
    <col min="11261" max="11261" width="16.42578125" style="11" customWidth="1"/>
    <col min="11262" max="11262" width="45.140625" style="11" customWidth="1"/>
    <col min="11263" max="11263" width="30.42578125" style="11" customWidth="1"/>
    <col min="11264" max="11264" width="9.140625" style="11"/>
    <col min="11265" max="11265" width="16.42578125" style="11" customWidth="1"/>
    <col min="11266" max="11266" width="46.42578125" style="11" customWidth="1"/>
    <col min="11267" max="11267" width="24.7109375" style="11" customWidth="1"/>
    <col min="11268" max="11268" width="11.5703125" style="11" customWidth="1"/>
    <col min="11269" max="11274" width="10.5703125" style="11" customWidth="1"/>
    <col min="11275" max="11516" width="9.140625" style="11"/>
    <col min="11517" max="11517" width="16.42578125" style="11" customWidth="1"/>
    <col min="11518" max="11518" width="45.140625" style="11" customWidth="1"/>
    <col min="11519" max="11519" width="30.42578125" style="11" customWidth="1"/>
    <col min="11520" max="11520" width="9.140625" style="11"/>
    <col min="11521" max="11521" width="16.42578125" style="11" customWidth="1"/>
    <col min="11522" max="11522" width="46.42578125" style="11" customWidth="1"/>
    <col min="11523" max="11523" width="24.7109375" style="11" customWidth="1"/>
    <col min="11524" max="11524" width="11.5703125" style="11" customWidth="1"/>
    <col min="11525" max="11530" width="10.5703125" style="11" customWidth="1"/>
    <col min="11531" max="11772" width="9.140625" style="11"/>
    <col min="11773" max="11773" width="16.42578125" style="11" customWidth="1"/>
    <col min="11774" max="11774" width="45.140625" style="11" customWidth="1"/>
    <col min="11775" max="11775" width="30.42578125" style="11" customWidth="1"/>
    <col min="11776" max="11776" width="9.140625" style="11"/>
    <col min="11777" max="11777" width="16.42578125" style="11" customWidth="1"/>
    <col min="11778" max="11778" width="46.42578125" style="11" customWidth="1"/>
    <col min="11779" max="11779" width="24.7109375" style="11" customWidth="1"/>
    <col min="11780" max="11780" width="11.5703125" style="11" customWidth="1"/>
    <col min="11781" max="11786" width="10.5703125" style="11" customWidth="1"/>
    <col min="11787" max="12028" width="9.140625" style="11"/>
    <col min="12029" max="12029" width="16.42578125" style="11" customWidth="1"/>
    <col min="12030" max="12030" width="45.140625" style="11" customWidth="1"/>
    <col min="12031" max="12031" width="30.42578125" style="11" customWidth="1"/>
    <col min="12032" max="12032" width="9.140625" style="11"/>
    <col min="12033" max="12033" width="16.42578125" style="11" customWidth="1"/>
    <col min="12034" max="12034" width="46.42578125" style="11" customWidth="1"/>
    <col min="12035" max="12035" width="24.7109375" style="11" customWidth="1"/>
    <col min="12036" max="12036" width="11.5703125" style="11" customWidth="1"/>
    <col min="12037" max="12042" width="10.5703125" style="11" customWidth="1"/>
    <col min="12043" max="12284" width="9.140625" style="11"/>
    <col min="12285" max="12285" width="16.42578125" style="11" customWidth="1"/>
    <col min="12286" max="12286" width="45.140625" style="11" customWidth="1"/>
    <col min="12287" max="12287" width="30.42578125" style="11" customWidth="1"/>
    <col min="12288" max="12288" width="9.140625" style="11"/>
    <col min="12289" max="12289" width="16.42578125" style="11" customWidth="1"/>
    <col min="12290" max="12290" width="46.42578125" style="11" customWidth="1"/>
    <col min="12291" max="12291" width="24.7109375" style="11" customWidth="1"/>
    <col min="12292" max="12292" width="11.5703125" style="11" customWidth="1"/>
    <col min="12293" max="12298" width="10.5703125" style="11" customWidth="1"/>
    <col min="12299" max="12540" width="9.140625" style="11"/>
    <col min="12541" max="12541" width="16.42578125" style="11" customWidth="1"/>
    <col min="12542" max="12542" width="45.140625" style="11" customWidth="1"/>
    <col min="12543" max="12543" width="30.42578125" style="11" customWidth="1"/>
    <col min="12544" max="12544" width="9.140625" style="11"/>
    <col min="12545" max="12545" width="16.42578125" style="11" customWidth="1"/>
    <col min="12546" max="12546" width="46.42578125" style="11" customWidth="1"/>
    <col min="12547" max="12547" width="24.7109375" style="11" customWidth="1"/>
    <col min="12548" max="12548" width="11.5703125" style="11" customWidth="1"/>
    <col min="12549" max="12554" width="10.5703125" style="11" customWidth="1"/>
    <col min="12555" max="12796" width="9.140625" style="11"/>
    <col min="12797" max="12797" width="16.42578125" style="11" customWidth="1"/>
    <col min="12798" max="12798" width="45.140625" style="11" customWidth="1"/>
    <col min="12799" max="12799" width="30.42578125" style="11" customWidth="1"/>
    <col min="12800" max="12800" width="9.140625" style="11"/>
    <col min="12801" max="12801" width="16.42578125" style="11" customWidth="1"/>
    <col min="12802" max="12802" width="46.42578125" style="11" customWidth="1"/>
    <col min="12803" max="12803" width="24.7109375" style="11" customWidth="1"/>
    <col min="12804" max="12804" width="11.5703125" style="11" customWidth="1"/>
    <col min="12805" max="12810" width="10.5703125" style="11" customWidth="1"/>
    <col min="12811" max="13052" width="9.140625" style="11"/>
    <col min="13053" max="13053" width="16.42578125" style="11" customWidth="1"/>
    <col min="13054" max="13054" width="45.140625" style="11" customWidth="1"/>
    <col min="13055" max="13055" width="30.42578125" style="11" customWidth="1"/>
    <col min="13056" max="13056" width="9.140625" style="11"/>
    <col min="13057" max="13057" width="16.42578125" style="11" customWidth="1"/>
    <col min="13058" max="13058" width="46.42578125" style="11" customWidth="1"/>
    <col min="13059" max="13059" width="24.7109375" style="11" customWidth="1"/>
    <col min="13060" max="13060" width="11.5703125" style="11" customWidth="1"/>
    <col min="13061" max="13066" width="10.5703125" style="11" customWidth="1"/>
    <col min="13067" max="13308" width="9.140625" style="11"/>
    <col min="13309" max="13309" width="16.42578125" style="11" customWidth="1"/>
    <col min="13310" max="13310" width="45.140625" style="11" customWidth="1"/>
    <col min="13311" max="13311" width="30.42578125" style="11" customWidth="1"/>
    <col min="13312" max="13312" width="9.140625" style="11"/>
    <col min="13313" max="13313" width="16.42578125" style="11" customWidth="1"/>
    <col min="13314" max="13314" width="46.42578125" style="11" customWidth="1"/>
    <col min="13315" max="13315" width="24.7109375" style="11" customWidth="1"/>
    <col min="13316" max="13316" width="11.5703125" style="11" customWidth="1"/>
    <col min="13317" max="13322" width="10.5703125" style="11" customWidth="1"/>
    <col min="13323" max="13564" width="9.140625" style="11"/>
    <col min="13565" max="13565" width="16.42578125" style="11" customWidth="1"/>
    <col min="13566" max="13566" width="45.140625" style="11" customWidth="1"/>
    <col min="13567" max="13567" width="30.42578125" style="11" customWidth="1"/>
    <col min="13568" max="13568" width="9.140625" style="11"/>
    <col min="13569" max="13569" width="16.42578125" style="11" customWidth="1"/>
    <col min="13570" max="13570" width="46.42578125" style="11" customWidth="1"/>
    <col min="13571" max="13571" width="24.7109375" style="11" customWidth="1"/>
    <col min="13572" max="13572" width="11.5703125" style="11" customWidth="1"/>
    <col min="13573" max="13578" width="10.5703125" style="11" customWidth="1"/>
    <col min="13579" max="13820" width="9.140625" style="11"/>
    <col min="13821" max="13821" width="16.42578125" style="11" customWidth="1"/>
    <col min="13822" max="13822" width="45.140625" style="11" customWidth="1"/>
    <col min="13823" max="13823" width="30.42578125" style="11" customWidth="1"/>
    <col min="13824" max="13824" width="9.140625" style="11"/>
    <col min="13825" max="13825" width="16.42578125" style="11" customWidth="1"/>
    <col min="13826" max="13826" width="46.42578125" style="11" customWidth="1"/>
    <col min="13827" max="13827" width="24.7109375" style="11" customWidth="1"/>
    <col min="13828" max="13828" width="11.5703125" style="11" customWidth="1"/>
    <col min="13829" max="13834" width="10.5703125" style="11" customWidth="1"/>
    <col min="13835" max="14076" width="9.140625" style="11"/>
    <col min="14077" max="14077" width="16.42578125" style="11" customWidth="1"/>
    <col min="14078" max="14078" width="45.140625" style="11" customWidth="1"/>
    <col min="14079" max="14079" width="30.42578125" style="11" customWidth="1"/>
    <col min="14080" max="14080" width="9.140625" style="11"/>
    <col min="14081" max="14081" width="16.42578125" style="11" customWidth="1"/>
    <col min="14082" max="14082" width="46.42578125" style="11" customWidth="1"/>
    <col min="14083" max="14083" width="24.7109375" style="11" customWidth="1"/>
    <col min="14084" max="14084" width="11.5703125" style="11" customWidth="1"/>
    <col min="14085" max="14090" width="10.5703125" style="11" customWidth="1"/>
    <col min="14091" max="14332" width="9.140625" style="11"/>
    <col min="14333" max="14333" width="16.42578125" style="11" customWidth="1"/>
    <col min="14334" max="14334" width="45.140625" style="11" customWidth="1"/>
    <col min="14335" max="14335" width="30.42578125" style="11" customWidth="1"/>
    <col min="14336" max="14336" width="9.140625" style="11"/>
    <col min="14337" max="14337" width="16.42578125" style="11" customWidth="1"/>
    <col min="14338" max="14338" width="46.42578125" style="11" customWidth="1"/>
    <col min="14339" max="14339" width="24.7109375" style="11" customWidth="1"/>
    <col min="14340" max="14340" width="11.5703125" style="11" customWidth="1"/>
    <col min="14341" max="14346" width="10.5703125" style="11" customWidth="1"/>
    <col min="14347" max="14588" width="9.140625" style="11"/>
    <col min="14589" max="14589" width="16.42578125" style="11" customWidth="1"/>
    <col min="14590" max="14590" width="45.140625" style="11" customWidth="1"/>
    <col min="14591" max="14591" width="30.42578125" style="11" customWidth="1"/>
    <col min="14592" max="14592" width="9.140625" style="11"/>
    <col min="14593" max="14593" width="16.42578125" style="11" customWidth="1"/>
    <col min="14594" max="14594" width="46.42578125" style="11" customWidth="1"/>
    <col min="14595" max="14595" width="24.7109375" style="11" customWidth="1"/>
    <col min="14596" max="14596" width="11.5703125" style="11" customWidth="1"/>
    <col min="14597" max="14602" width="10.5703125" style="11" customWidth="1"/>
    <col min="14603" max="14844" width="9.140625" style="11"/>
    <col min="14845" max="14845" width="16.42578125" style="11" customWidth="1"/>
    <col min="14846" max="14846" width="45.140625" style="11" customWidth="1"/>
    <col min="14847" max="14847" width="30.42578125" style="11" customWidth="1"/>
    <col min="14848" max="14848" width="9.140625" style="11"/>
    <col min="14849" max="14849" width="16.42578125" style="11" customWidth="1"/>
    <col min="14850" max="14850" width="46.42578125" style="11" customWidth="1"/>
    <col min="14851" max="14851" width="24.7109375" style="11" customWidth="1"/>
    <col min="14852" max="14852" width="11.5703125" style="11" customWidth="1"/>
    <col min="14853" max="14858" width="10.5703125" style="11" customWidth="1"/>
    <col min="14859" max="15100" width="9.140625" style="11"/>
    <col min="15101" max="15101" width="16.42578125" style="11" customWidth="1"/>
    <col min="15102" max="15102" width="45.140625" style="11" customWidth="1"/>
    <col min="15103" max="15103" width="30.42578125" style="11" customWidth="1"/>
    <col min="15104" max="15104" width="9.140625" style="11"/>
    <col min="15105" max="15105" width="16.42578125" style="11" customWidth="1"/>
    <col min="15106" max="15106" width="46.42578125" style="11" customWidth="1"/>
    <col min="15107" max="15107" width="24.7109375" style="11" customWidth="1"/>
    <col min="15108" max="15108" width="11.5703125" style="11" customWidth="1"/>
    <col min="15109" max="15114" width="10.5703125" style="11" customWidth="1"/>
    <col min="15115" max="15356" width="9.140625" style="11"/>
    <col min="15357" max="15357" width="16.42578125" style="11" customWidth="1"/>
    <col min="15358" max="15358" width="45.140625" style="11" customWidth="1"/>
    <col min="15359" max="15359" width="30.42578125" style="11" customWidth="1"/>
    <col min="15360" max="15360" width="9.140625" style="11"/>
    <col min="15361" max="15361" width="16.42578125" style="11" customWidth="1"/>
    <col min="15362" max="15362" width="46.42578125" style="11" customWidth="1"/>
    <col min="15363" max="15363" width="24.7109375" style="11" customWidth="1"/>
    <col min="15364" max="15364" width="11.5703125" style="11" customWidth="1"/>
    <col min="15365" max="15370" width="10.5703125" style="11" customWidth="1"/>
    <col min="15371" max="15612" width="9.140625" style="11"/>
    <col min="15613" max="15613" width="16.42578125" style="11" customWidth="1"/>
    <col min="15614" max="15614" width="45.140625" style="11" customWidth="1"/>
    <col min="15615" max="15615" width="30.42578125" style="11" customWidth="1"/>
    <col min="15616" max="15616" width="9.140625" style="11"/>
    <col min="15617" max="15617" width="16.42578125" style="11" customWidth="1"/>
    <col min="15618" max="15618" width="46.42578125" style="11" customWidth="1"/>
    <col min="15619" max="15619" width="24.7109375" style="11" customWidth="1"/>
    <col min="15620" max="15620" width="11.5703125" style="11" customWidth="1"/>
    <col min="15621" max="15626" width="10.5703125" style="11" customWidth="1"/>
    <col min="15627" max="15868" width="9.140625" style="11"/>
    <col min="15869" max="15869" width="16.42578125" style="11" customWidth="1"/>
    <col min="15870" max="15870" width="45.140625" style="11" customWidth="1"/>
    <col min="15871" max="15871" width="30.42578125" style="11" customWidth="1"/>
    <col min="15872" max="15872" width="9.140625" style="11"/>
    <col min="15873" max="15873" width="16.42578125" style="11" customWidth="1"/>
    <col min="15874" max="15874" width="46.42578125" style="11" customWidth="1"/>
    <col min="15875" max="15875" width="24.7109375" style="11" customWidth="1"/>
    <col min="15876" max="15876" width="11.5703125" style="11" customWidth="1"/>
    <col min="15877" max="15882" width="10.5703125" style="11" customWidth="1"/>
    <col min="15883" max="16124" width="9.140625" style="11"/>
    <col min="16125" max="16125" width="16.42578125" style="11" customWidth="1"/>
    <col min="16126" max="16126" width="45.140625" style="11" customWidth="1"/>
    <col min="16127" max="16127" width="30.42578125" style="11" customWidth="1"/>
    <col min="16128" max="16128" width="9.140625" style="11"/>
    <col min="16129" max="16129" width="16.42578125" style="11" customWidth="1"/>
    <col min="16130" max="16130" width="46.42578125" style="11" customWidth="1"/>
    <col min="16131" max="16131" width="24.7109375" style="11" customWidth="1"/>
    <col min="16132" max="16132" width="11.5703125" style="11" customWidth="1"/>
    <col min="16133" max="16138" width="10.5703125" style="11" customWidth="1"/>
    <col min="16139" max="16380" width="9.140625" style="11"/>
    <col min="16381" max="16381" width="16.42578125" style="11" customWidth="1"/>
    <col min="16382" max="16382" width="45.140625" style="11" customWidth="1"/>
    <col min="16383" max="16383" width="30.42578125" style="11" customWidth="1"/>
    <col min="16384" max="16384" width="9.140625" style="11"/>
  </cols>
  <sheetData>
    <row r="1" spans="1:11" x14ac:dyDescent="0.25">
      <c r="B1" s="31"/>
      <c r="C1" s="5" t="s">
        <v>1</v>
      </c>
    </row>
    <row r="2" spans="1:11" x14ac:dyDescent="0.25">
      <c r="C2" s="13" t="s">
        <v>2</v>
      </c>
    </row>
    <row r="3" spans="1:11" x14ac:dyDescent="0.25">
      <c r="C3" s="7" t="s">
        <v>3</v>
      </c>
    </row>
    <row r="4" spans="1:11" x14ac:dyDescent="0.25">
      <c r="C4" s="13"/>
    </row>
    <row r="5" spans="1:11" x14ac:dyDescent="0.25">
      <c r="C5" s="14" t="s">
        <v>51</v>
      </c>
    </row>
    <row r="6" spans="1:11" ht="18" customHeight="1" x14ac:dyDescent="0.25">
      <c r="A6" s="134" t="s">
        <v>5</v>
      </c>
      <c r="B6" s="134"/>
      <c r="C6" s="134"/>
    </row>
    <row r="8" spans="1:11" x14ac:dyDescent="0.25">
      <c r="A8" s="101" t="s">
        <v>6</v>
      </c>
      <c r="B8" s="105" t="s">
        <v>7</v>
      </c>
      <c r="C8" s="37"/>
    </row>
    <row r="9" spans="1:11" ht="32.25" customHeight="1" x14ac:dyDescent="0.25">
      <c r="A9" s="101" t="s">
        <v>8</v>
      </c>
      <c r="B9" s="131" t="s">
        <v>52</v>
      </c>
      <c r="C9" s="131"/>
      <c r="I9" s="2"/>
      <c r="J9" s="2"/>
      <c r="K9" s="2"/>
    </row>
    <row r="10" spans="1:11" x14ac:dyDescent="0.25">
      <c r="A10" s="101" t="s">
        <v>10</v>
      </c>
      <c r="B10" s="36" t="s">
        <v>53</v>
      </c>
      <c r="C10" s="37"/>
      <c r="D10"/>
      <c r="E10"/>
      <c r="F10"/>
      <c r="G10"/>
      <c r="H10"/>
      <c r="I10"/>
      <c r="J10" s="2"/>
      <c r="K10" s="2"/>
    </row>
    <row r="11" spans="1:11" ht="4.5" customHeight="1" x14ac:dyDescent="0.25">
      <c r="C11" s="32"/>
      <c r="D11"/>
      <c r="E11"/>
      <c r="F11"/>
      <c r="G11"/>
      <c r="H11"/>
      <c r="I11"/>
      <c r="J11" s="2"/>
      <c r="K11" s="2"/>
    </row>
    <row r="12" spans="1:11" ht="63.6" customHeight="1" x14ac:dyDescent="0.25">
      <c r="A12" s="102" t="s">
        <v>12</v>
      </c>
      <c r="B12" s="102" t="s">
        <v>13</v>
      </c>
      <c r="C12" s="102" t="s">
        <v>14</v>
      </c>
      <c r="D12"/>
      <c r="E12"/>
      <c r="F12"/>
      <c r="G12"/>
      <c r="H12"/>
      <c r="I12"/>
      <c r="J12" s="2"/>
      <c r="K12" s="2"/>
    </row>
    <row r="13" spans="1:11" x14ac:dyDescent="0.25">
      <c r="A13" s="79">
        <v>1</v>
      </c>
      <c r="B13" s="79">
        <v>2</v>
      </c>
      <c r="C13" s="79">
        <v>3</v>
      </c>
      <c r="D13"/>
      <c r="E13"/>
      <c r="F13"/>
      <c r="G13"/>
      <c r="H13"/>
      <c r="I13"/>
      <c r="J13" s="2"/>
      <c r="K13" s="2"/>
    </row>
    <row r="14" spans="1:11" x14ac:dyDescent="0.25">
      <c r="A14" s="79"/>
      <c r="B14" s="79" t="s">
        <v>15</v>
      </c>
      <c r="C14" s="79" t="s">
        <v>16</v>
      </c>
      <c r="D14"/>
      <c r="E14"/>
      <c r="F14"/>
      <c r="G14"/>
      <c r="H14"/>
      <c r="I14"/>
      <c r="J14" s="2"/>
      <c r="K14" s="2"/>
    </row>
    <row r="15" spans="1:11" x14ac:dyDescent="0.25">
      <c r="A15" s="79">
        <v>1100</v>
      </c>
      <c r="B15" s="65" t="s">
        <v>54</v>
      </c>
      <c r="C15" s="21">
        <v>8499.6</v>
      </c>
      <c r="D15" s="113"/>
      <c r="E15"/>
      <c r="F15"/>
      <c r="G15"/>
      <c r="H15"/>
      <c r="I15"/>
      <c r="J15" s="2"/>
      <c r="K15" s="2"/>
    </row>
    <row r="16" spans="1:11" ht="31.5" x14ac:dyDescent="0.25">
      <c r="A16" s="79">
        <v>1200</v>
      </c>
      <c r="B16" s="66" t="s">
        <v>55</v>
      </c>
      <c r="C16" s="21">
        <v>2047.55</v>
      </c>
      <c r="D16" s="113"/>
      <c r="E16"/>
      <c r="F16"/>
      <c r="G16"/>
      <c r="H16"/>
      <c r="I16"/>
      <c r="J16" s="2"/>
      <c r="K16" s="2"/>
    </row>
    <row r="17" spans="1:11" x14ac:dyDescent="0.25">
      <c r="A17" s="79">
        <v>2341</v>
      </c>
      <c r="B17" s="65" t="s">
        <v>19</v>
      </c>
      <c r="C17" s="21">
        <v>152</v>
      </c>
      <c r="D17" s="113"/>
      <c r="E17"/>
      <c r="F17"/>
      <c r="G17"/>
      <c r="H17"/>
      <c r="I17"/>
      <c r="J17" s="2"/>
      <c r="K17" s="2"/>
    </row>
    <row r="18" spans="1:11" ht="13.9" customHeight="1" x14ac:dyDescent="0.25">
      <c r="A18" s="79">
        <v>2361</v>
      </c>
      <c r="B18" s="65" t="s">
        <v>20</v>
      </c>
      <c r="C18" s="21">
        <v>24.5</v>
      </c>
      <c r="D18" s="113"/>
      <c r="E18"/>
      <c r="F18"/>
      <c r="G18"/>
      <c r="H18"/>
      <c r="I18"/>
      <c r="J18" s="2"/>
      <c r="K18" s="2"/>
    </row>
    <row r="19" spans="1:11" ht="13.9" customHeight="1" x14ac:dyDescent="0.25">
      <c r="A19" s="79">
        <v>2363</v>
      </c>
      <c r="B19" s="65" t="s">
        <v>21</v>
      </c>
      <c r="C19" s="21">
        <v>840</v>
      </c>
      <c r="D19" s="113"/>
      <c r="E19"/>
      <c r="F19"/>
      <c r="G19"/>
      <c r="H19"/>
      <c r="I19"/>
      <c r="J19" s="2"/>
      <c r="K19" s="2"/>
    </row>
    <row r="20" spans="1:11" ht="31.5" x14ac:dyDescent="0.25">
      <c r="A20" s="79">
        <v>2369</v>
      </c>
      <c r="B20" s="66" t="s">
        <v>22</v>
      </c>
      <c r="C20" s="21">
        <v>88.96</v>
      </c>
      <c r="D20"/>
      <c r="E20"/>
      <c r="F20"/>
      <c r="G20"/>
      <c r="H20"/>
      <c r="I20"/>
      <c r="J20" s="2"/>
      <c r="K20" s="2"/>
    </row>
    <row r="21" spans="1:11" ht="31.5" x14ac:dyDescent="0.25">
      <c r="A21" s="79">
        <v>2800</v>
      </c>
      <c r="B21" s="66" t="s">
        <v>50</v>
      </c>
      <c r="C21" s="21">
        <v>20</v>
      </c>
      <c r="D21"/>
      <c r="E21"/>
      <c r="F21"/>
      <c r="G21"/>
      <c r="H21"/>
      <c r="I21"/>
      <c r="J21" s="2"/>
      <c r="K21" s="2"/>
    </row>
    <row r="22" spans="1:11" x14ac:dyDescent="0.25">
      <c r="A22" s="79"/>
      <c r="B22" s="24" t="s">
        <v>23</v>
      </c>
      <c r="C22" s="23">
        <f>SUM(C15:C21)</f>
        <v>11672.609999999999</v>
      </c>
      <c r="D22"/>
      <c r="E22"/>
      <c r="F22"/>
      <c r="G22"/>
      <c r="H22"/>
      <c r="I22"/>
      <c r="J22" s="2"/>
      <c r="K22" s="2"/>
    </row>
    <row r="23" spans="1:11" x14ac:dyDescent="0.25">
      <c r="A23" s="79"/>
      <c r="B23" s="24" t="s">
        <v>24</v>
      </c>
      <c r="C23" s="24" t="s">
        <v>16</v>
      </c>
      <c r="D23"/>
      <c r="E23"/>
      <c r="F23"/>
      <c r="G23"/>
      <c r="H23"/>
      <c r="I23"/>
      <c r="J23" s="2"/>
      <c r="K23" s="2"/>
    </row>
    <row r="24" spans="1:11" x14ac:dyDescent="0.25">
      <c r="A24" s="79">
        <v>1100</v>
      </c>
      <c r="B24" s="65" t="s">
        <v>54</v>
      </c>
      <c r="C24" s="21">
        <v>1036.8</v>
      </c>
      <c r="D24"/>
      <c r="E24"/>
      <c r="F24"/>
      <c r="G24"/>
      <c r="H24"/>
      <c r="I24"/>
      <c r="J24" s="2"/>
      <c r="K24" s="2"/>
    </row>
    <row r="25" spans="1:11" ht="31.5" x14ac:dyDescent="0.25">
      <c r="A25" s="79">
        <v>1200</v>
      </c>
      <c r="B25" s="66" t="s">
        <v>55</v>
      </c>
      <c r="C25" s="21">
        <v>249.77</v>
      </c>
      <c r="D25"/>
      <c r="E25"/>
      <c r="F25"/>
      <c r="G25"/>
      <c r="H25"/>
      <c r="I25"/>
      <c r="J25" s="2"/>
      <c r="K25" s="2"/>
    </row>
    <row r="26" spans="1:11" x14ac:dyDescent="0.25">
      <c r="A26" s="79">
        <v>2210</v>
      </c>
      <c r="B26" s="66" t="s">
        <v>25</v>
      </c>
      <c r="C26" s="21">
        <v>24</v>
      </c>
      <c r="D26"/>
      <c r="E26"/>
      <c r="F26"/>
      <c r="G26"/>
      <c r="H26"/>
      <c r="I26"/>
      <c r="J26" s="2"/>
      <c r="K26" s="2"/>
    </row>
    <row r="27" spans="1:11" x14ac:dyDescent="0.25">
      <c r="A27" s="79">
        <v>2220</v>
      </c>
      <c r="B27" s="65" t="s">
        <v>56</v>
      </c>
      <c r="C27" s="21">
        <v>982.68</v>
      </c>
      <c r="D27"/>
      <c r="E27"/>
      <c r="F27"/>
      <c r="G27"/>
      <c r="H27"/>
      <c r="I27"/>
      <c r="J27" s="2"/>
      <c r="K27" s="2"/>
    </row>
    <row r="28" spans="1:11" x14ac:dyDescent="0.25">
      <c r="A28" s="79">
        <v>2242</v>
      </c>
      <c r="B28" s="65" t="s">
        <v>57</v>
      </c>
      <c r="C28" s="21">
        <v>9</v>
      </c>
      <c r="D28"/>
      <c r="E28"/>
      <c r="F28"/>
      <c r="G28"/>
      <c r="H28"/>
      <c r="I28"/>
      <c r="J28" s="2"/>
      <c r="K28" s="2"/>
    </row>
    <row r="29" spans="1:11" ht="31.5" x14ac:dyDescent="0.25">
      <c r="A29" s="79">
        <v>2243</v>
      </c>
      <c r="B29" s="66" t="s">
        <v>58</v>
      </c>
      <c r="C29" s="21">
        <v>48</v>
      </c>
      <c r="D29"/>
      <c r="E29"/>
      <c r="F29"/>
      <c r="G29"/>
      <c r="H29"/>
      <c r="I29"/>
      <c r="J29" s="2"/>
      <c r="K29" s="2"/>
    </row>
    <row r="30" spans="1:11" x14ac:dyDescent="0.25">
      <c r="A30" s="79">
        <v>2244</v>
      </c>
      <c r="B30" s="65" t="s">
        <v>59</v>
      </c>
      <c r="C30" s="21">
        <v>210</v>
      </c>
      <c r="D30"/>
      <c r="E30"/>
      <c r="F30"/>
      <c r="G30"/>
      <c r="H30"/>
      <c r="I30"/>
      <c r="J30" s="2"/>
      <c r="K30" s="2"/>
    </row>
    <row r="31" spans="1:11" x14ac:dyDescent="0.25">
      <c r="A31" s="79">
        <v>2249</v>
      </c>
      <c r="B31" s="66" t="s">
        <v>60</v>
      </c>
      <c r="C31" s="21">
        <v>135</v>
      </c>
      <c r="D31"/>
      <c r="E31"/>
      <c r="F31"/>
      <c r="G31"/>
      <c r="H31"/>
      <c r="I31"/>
      <c r="J31" s="2"/>
      <c r="K31" s="2"/>
    </row>
    <row r="32" spans="1:11" x14ac:dyDescent="0.25">
      <c r="A32" s="79">
        <v>2311</v>
      </c>
      <c r="B32" s="66" t="s">
        <v>27</v>
      </c>
      <c r="C32" s="21">
        <v>24.25</v>
      </c>
      <c r="D32"/>
      <c r="E32"/>
      <c r="F32"/>
      <c r="G32"/>
      <c r="H32"/>
      <c r="I32"/>
      <c r="J32" s="2"/>
      <c r="K32" s="2"/>
    </row>
    <row r="33" spans="1:11" x14ac:dyDescent="0.25">
      <c r="A33" s="79">
        <v>2312</v>
      </c>
      <c r="B33" s="65" t="s">
        <v>61</v>
      </c>
      <c r="C33" s="21">
        <v>22.35</v>
      </c>
      <c r="D33"/>
      <c r="E33"/>
      <c r="F33"/>
      <c r="G33"/>
      <c r="H33"/>
      <c r="I33"/>
      <c r="J33" s="2"/>
      <c r="K33" s="2"/>
    </row>
    <row r="34" spans="1:11" x14ac:dyDescent="0.25">
      <c r="A34" s="79">
        <v>2322</v>
      </c>
      <c r="B34" s="65" t="s">
        <v>29</v>
      </c>
      <c r="C34" s="21">
        <v>45.54</v>
      </c>
      <c r="D34"/>
      <c r="E34"/>
      <c r="F34"/>
      <c r="G34"/>
      <c r="H34"/>
      <c r="I34"/>
      <c r="J34" s="2"/>
      <c r="K34" s="2"/>
    </row>
    <row r="35" spans="1:11" x14ac:dyDescent="0.25">
      <c r="A35" s="79">
        <v>2350</v>
      </c>
      <c r="B35" s="65" t="s">
        <v>31</v>
      </c>
      <c r="C35" s="21">
        <v>59</v>
      </c>
      <c r="D35"/>
      <c r="E35"/>
      <c r="F35"/>
      <c r="G35"/>
      <c r="H35"/>
      <c r="I35"/>
      <c r="J35" s="2"/>
      <c r="K35" s="2"/>
    </row>
    <row r="36" spans="1:11" ht="31.5" x14ac:dyDescent="0.25">
      <c r="A36" s="79">
        <v>2500</v>
      </c>
      <c r="B36" s="82" t="s">
        <v>50</v>
      </c>
      <c r="C36" s="21">
        <v>27</v>
      </c>
      <c r="D36"/>
      <c r="E36"/>
      <c r="F36"/>
      <c r="G36"/>
      <c r="H36"/>
      <c r="I36"/>
      <c r="J36" s="2"/>
      <c r="K36" s="2"/>
    </row>
    <row r="37" spans="1:11" ht="15.75" customHeight="1" x14ac:dyDescent="0.25">
      <c r="A37" s="79">
        <v>5200</v>
      </c>
      <c r="B37" s="65" t="s">
        <v>32</v>
      </c>
      <c r="C37" s="21">
        <v>43</v>
      </c>
      <c r="D37"/>
      <c r="E37"/>
      <c r="F37"/>
      <c r="G37"/>
      <c r="H37"/>
      <c r="I37"/>
      <c r="J37" s="2"/>
      <c r="K37" s="2"/>
    </row>
    <row r="38" spans="1:11" ht="15.75" customHeight="1" x14ac:dyDescent="0.25">
      <c r="A38" s="79"/>
      <c r="B38" s="24" t="s">
        <v>33</v>
      </c>
      <c r="C38" s="23">
        <f>SUM(C24:C37)</f>
        <v>2916.39</v>
      </c>
      <c r="D38"/>
      <c r="E38"/>
      <c r="F38"/>
      <c r="G38"/>
      <c r="H38"/>
      <c r="I38"/>
      <c r="J38" s="2"/>
      <c r="K38" s="2"/>
    </row>
    <row r="39" spans="1:11" ht="15.75" customHeight="1" x14ac:dyDescent="0.25">
      <c r="A39" s="65"/>
      <c r="B39" s="24" t="s">
        <v>34</v>
      </c>
      <c r="C39" s="23">
        <f>C38+C22</f>
        <v>14588.999999999998</v>
      </c>
      <c r="D39"/>
      <c r="E39"/>
      <c r="F39"/>
      <c r="G39"/>
      <c r="H39"/>
      <c r="I39"/>
      <c r="J39" s="2"/>
      <c r="K39" s="2"/>
    </row>
    <row r="40" spans="1:11" x14ac:dyDescent="0.25">
      <c r="A40" s="62"/>
      <c r="B40" s="62"/>
      <c r="C40" s="62"/>
      <c r="D40"/>
      <c r="E40"/>
      <c r="F40"/>
      <c r="G40"/>
      <c r="H40"/>
      <c r="I40"/>
      <c r="J40" s="2"/>
      <c r="K40" s="2"/>
    </row>
    <row r="41" spans="1:11" x14ac:dyDescent="0.25">
      <c r="A41" s="132" t="s">
        <v>35</v>
      </c>
      <c r="B41" s="132"/>
      <c r="C41" s="79">
        <v>300</v>
      </c>
      <c r="D41"/>
      <c r="E41"/>
      <c r="F41"/>
      <c r="G41"/>
      <c r="H41"/>
      <c r="I41"/>
      <c r="J41" s="2"/>
      <c r="K41" s="2"/>
    </row>
    <row r="42" spans="1:11" ht="39" customHeight="1" x14ac:dyDescent="0.25">
      <c r="A42" s="132" t="s">
        <v>36</v>
      </c>
      <c r="B42" s="132"/>
      <c r="C42" s="77">
        <f>C39/C41</f>
        <v>48.629999999999995</v>
      </c>
      <c r="D42"/>
      <c r="E42"/>
      <c r="F42"/>
      <c r="G42"/>
      <c r="H42"/>
      <c r="I42"/>
      <c r="J42" s="2"/>
      <c r="K42" s="2"/>
    </row>
    <row r="43" spans="1:11" x14ac:dyDescent="0.25">
      <c r="D43"/>
      <c r="E43"/>
      <c r="F43"/>
      <c r="G43"/>
      <c r="H43"/>
      <c r="I43"/>
      <c r="J43" s="2"/>
      <c r="K43" s="2"/>
    </row>
    <row r="44" spans="1:11" x14ac:dyDescent="0.25">
      <c r="C44" s="122"/>
      <c r="I44" s="2"/>
      <c r="J44" s="2"/>
      <c r="K44" s="2"/>
    </row>
    <row r="45" spans="1:11" x14ac:dyDescent="0.25">
      <c r="C45" s="121"/>
      <c r="I45" s="2"/>
      <c r="J45" s="2"/>
      <c r="K45" s="2"/>
    </row>
    <row r="46" spans="1:11" x14ac:dyDescent="0.25">
      <c r="I46" s="2"/>
      <c r="J46" s="2"/>
      <c r="K46" s="2"/>
    </row>
    <row r="49" spans="1:2" x14ac:dyDescent="0.25">
      <c r="A49" s="33"/>
      <c r="B49" s="33"/>
    </row>
    <row r="50" spans="1:2" x14ac:dyDescent="0.25">
      <c r="A50" s="33"/>
      <c r="B50" s="33"/>
    </row>
  </sheetData>
  <mergeCells count="4">
    <mergeCell ref="A6:C6"/>
    <mergeCell ref="B9:C9"/>
    <mergeCell ref="A41:B41"/>
    <mergeCell ref="A42:B42"/>
  </mergeCells>
  <printOptions verticalCentered="1"/>
  <pageMargins left="0.70866141732283472" right="0.43307086614173229" top="0.74803149606299213" bottom="0.74803149606299213" header="0.31496062992125984" footer="0.31496062992125984"/>
  <pageSetup paperSize="9" scale="91" orientation="portrait" r:id="rId1"/>
  <headerFooter alignWithMargins="0">
    <oddFooter>&amp;L&amp;"Times New Roman,Regular"LMAnot_2_1_pielik_07082019_cenr; 2.1.pielikums Ministru kabineta noteikumu projekta "Ilgstošas sociālās aprūpes un sociālās rehabilitācijas iestāžu sniegto maksas pakalpojumu cenrādis" anotācijai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34CF7-69B4-4BAD-A2D0-9266BD0C34BD}">
  <sheetPr>
    <pageSetUpPr fitToPage="1"/>
  </sheetPr>
  <dimension ref="A1:O43"/>
  <sheetViews>
    <sheetView view="pageLayout" zoomScale="80" zoomScaleNormal="70" zoomScalePageLayoutView="80" workbookViewId="0">
      <selection activeCell="B8" sqref="B8"/>
    </sheetView>
  </sheetViews>
  <sheetFormatPr defaultRowHeight="15" x14ac:dyDescent="0.25"/>
  <cols>
    <col min="1" max="1" width="19.85546875" style="37" customWidth="1"/>
    <col min="2" max="2" width="61" style="37" customWidth="1"/>
    <col min="3" max="3" width="19" style="37" customWidth="1"/>
    <col min="4" max="4" width="20.7109375" style="2" customWidth="1"/>
    <col min="5" max="5" width="16.5703125" style="35" customWidth="1"/>
    <col min="6" max="6" width="15.140625" style="35" customWidth="1"/>
    <col min="7" max="7" width="12.7109375" style="35" customWidth="1"/>
    <col min="8" max="8" width="11.5703125" style="35" customWidth="1"/>
    <col min="9" max="9" width="9.140625" style="36" customWidth="1"/>
    <col min="10" max="256" width="9.140625" style="37"/>
    <col min="257" max="257" width="16.42578125" style="37" customWidth="1"/>
    <col min="258" max="258" width="45.140625" style="37" customWidth="1"/>
    <col min="259" max="260" width="20.7109375" style="37" customWidth="1"/>
    <col min="261" max="261" width="16.5703125" style="37" customWidth="1"/>
    <col min="262" max="262" width="15.140625" style="37" customWidth="1"/>
    <col min="263" max="263" width="12.7109375" style="37" customWidth="1"/>
    <col min="264" max="264" width="11.5703125" style="37" customWidth="1"/>
    <col min="265" max="512" width="9.140625" style="37"/>
    <col min="513" max="513" width="16.42578125" style="37" customWidth="1"/>
    <col min="514" max="514" width="45.140625" style="37" customWidth="1"/>
    <col min="515" max="516" width="20.7109375" style="37" customWidth="1"/>
    <col min="517" max="517" width="16.5703125" style="37" customWidth="1"/>
    <col min="518" max="518" width="15.140625" style="37" customWidth="1"/>
    <col min="519" max="519" width="12.7109375" style="37" customWidth="1"/>
    <col min="520" max="520" width="11.5703125" style="37" customWidth="1"/>
    <col min="521" max="768" width="9.140625" style="37"/>
    <col min="769" max="769" width="16.42578125" style="37" customWidth="1"/>
    <col min="770" max="770" width="45.140625" style="37" customWidth="1"/>
    <col min="771" max="772" width="20.7109375" style="37" customWidth="1"/>
    <col min="773" max="773" width="16.5703125" style="37" customWidth="1"/>
    <col min="774" max="774" width="15.140625" style="37" customWidth="1"/>
    <col min="775" max="775" width="12.7109375" style="37" customWidth="1"/>
    <col min="776" max="776" width="11.5703125" style="37" customWidth="1"/>
    <col min="777" max="1024" width="9.140625" style="37"/>
    <col min="1025" max="1025" width="16.42578125" style="37" customWidth="1"/>
    <col min="1026" max="1026" width="45.140625" style="37" customWidth="1"/>
    <col min="1027" max="1028" width="20.7109375" style="37" customWidth="1"/>
    <col min="1029" max="1029" width="16.5703125" style="37" customWidth="1"/>
    <col min="1030" max="1030" width="15.140625" style="37" customWidth="1"/>
    <col min="1031" max="1031" width="12.7109375" style="37" customWidth="1"/>
    <col min="1032" max="1032" width="11.5703125" style="37" customWidth="1"/>
    <col min="1033" max="1280" width="9.140625" style="37"/>
    <col min="1281" max="1281" width="16.42578125" style="37" customWidth="1"/>
    <col min="1282" max="1282" width="45.140625" style="37" customWidth="1"/>
    <col min="1283" max="1284" width="20.7109375" style="37" customWidth="1"/>
    <col min="1285" max="1285" width="16.5703125" style="37" customWidth="1"/>
    <col min="1286" max="1286" width="15.140625" style="37" customWidth="1"/>
    <col min="1287" max="1287" width="12.7109375" style="37" customWidth="1"/>
    <col min="1288" max="1288" width="11.5703125" style="37" customWidth="1"/>
    <col min="1289" max="1536" width="9.140625" style="37"/>
    <col min="1537" max="1537" width="16.42578125" style="37" customWidth="1"/>
    <col min="1538" max="1538" width="45.140625" style="37" customWidth="1"/>
    <col min="1539" max="1540" width="20.7109375" style="37" customWidth="1"/>
    <col min="1541" max="1541" width="16.5703125" style="37" customWidth="1"/>
    <col min="1542" max="1542" width="15.140625" style="37" customWidth="1"/>
    <col min="1543" max="1543" width="12.7109375" style="37" customWidth="1"/>
    <col min="1544" max="1544" width="11.5703125" style="37" customWidth="1"/>
    <col min="1545" max="1792" width="9.140625" style="37"/>
    <col min="1793" max="1793" width="16.42578125" style="37" customWidth="1"/>
    <col min="1794" max="1794" width="45.140625" style="37" customWidth="1"/>
    <col min="1795" max="1796" width="20.7109375" style="37" customWidth="1"/>
    <col min="1797" max="1797" width="16.5703125" style="37" customWidth="1"/>
    <col min="1798" max="1798" width="15.140625" style="37" customWidth="1"/>
    <col min="1799" max="1799" width="12.7109375" style="37" customWidth="1"/>
    <col min="1800" max="1800" width="11.5703125" style="37" customWidth="1"/>
    <col min="1801" max="2048" width="9.140625" style="37"/>
    <col min="2049" max="2049" width="16.42578125" style="37" customWidth="1"/>
    <col min="2050" max="2050" width="45.140625" style="37" customWidth="1"/>
    <col min="2051" max="2052" width="20.7109375" style="37" customWidth="1"/>
    <col min="2053" max="2053" width="16.5703125" style="37" customWidth="1"/>
    <col min="2054" max="2054" width="15.140625" style="37" customWidth="1"/>
    <col min="2055" max="2055" width="12.7109375" style="37" customWidth="1"/>
    <col min="2056" max="2056" width="11.5703125" style="37" customWidth="1"/>
    <col min="2057" max="2304" width="9.140625" style="37"/>
    <col min="2305" max="2305" width="16.42578125" style="37" customWidth="1"/>
    <col min="2306" max="2306" width="45.140625" style="37" customWidth="1"/>
    <col min="2307" max="2308" width="20.7109375" style="37" customWidth="1"/>
    <col min="2309" max="2309" width="16.5703125" style="37" customWidth="1"/>
    <col min="2310" max="2310" width="15.140625" style="37" customWidth="1"/>
    <col min="2311" max="2311" width="12.7109375" style="37" customWidth="1"/>
    <col min="2312" max="2312" width="11.5703125" style="37" customWidth="1"/>
    <col min="2313" max="2560" width="9.140625" style="37"/>
    <col min="2561" max="2561" width="16.42578125" style="37" customWidth="1"/>
    <col min="2562" max="2562" width="45.140625" style="37" customWidth="1"/>
    <col min="2563" max="2564" width="20.7109375" style="37" customWidth="1"/>
    <col min="2565" max="2565" width="16.5703125" style="37" customWidth="1"/>
    <col min="2566" max="2566" width="15.140625" style="37" customWidth="1"/>
    <col min="2567" max="2567" width="12.7109375" style="37" customWidth="1"/>
    <col min="2568" max="2568" width="11.5703125" style="37" customWidth="1"/>
    <col min="2569" max="2816" width="9.140625" style="37"/>
    <col min="2817" max="2817" width="16.42578125" style="37" customWidth="1"/>
    <col min="2818" max="2818" width="45.140625" style="37" customWidth="1"/>
    <col min="2819" max="2820" width="20.7109375" style="37" customWidth="1"/>
    <col min="2821" max="2821" width="16.5703125" style="37" customWidth="1"/>
    <col min="2822" max="2822" width="15.140625" style="37" customWidth="1"/>
    <col min="2823" max="2823" width="12.7109375" style="37" customWidth="1"/>
    <col min="2824" max="2824" width="11.5703125" style="37" customWidth="1"/>
    <col min="2825" max="3072" width="9.140625" style="37"/>
    <col min="3073" max="3073" width="16.42578125" style="37" customWidth="1"/>
    <col min="3074" max="3074" width="45.140625" style="37" customWidth="1"/>
    <col min="3075" max="3076" width="20.7109375" style="37" customWidth="1"/>
    <col min="3077" max="3077" width="16.5703125" style="37" customWidth="1"/>
    <col min="3078" max="3078" width="15.140625" style="37" customWidth="1"/>
    <col min="3079" max="3079" width="12.7109375" style="37" customWidth="1"/>
    <col min="3080" max="3080" width="11.5703125" style="37" customWidth="1"/>
    <col min="3081" max="3328" width="9.140625" style="37"/>
    <col min="3329" max="3329" width="16.42578125" style="37" customWidth="1"/>
    <col min="3330" max="3330" width="45.140625" style="37" customWidth="1"/>
    <col min="3331" max="3332" width="20.7109375" style="37" customWidth="1"/>
    <col min="3333" max="3333" width="16.5703125" style="37" customWidth="1"/>
    <col min="3334" max="3334" width="15.140625" style="37" customWidth="1"/>
    <col min="3335" max="3335" width="12.7109375" style="37" customWidth="1"/>
    <col min="3336" max="3336" width="11.5703125" style="37" customWidth="1"/>
    <col min="3337" max="3584" width="9.140625" style="37"/>
    <col min="3585" max="3585" width="16.42578125" style="37" customWidth="1"/>
    <col min="3586" max="3586" width="45.140625" style="37" customWidth="1"/>
    <col min="3587" max="3588" width="20.7109375" style="37" customWidth="1"/>
    <col min="3589" max="3589" width="16.5703125" style="37" customWidth="1"/>
    <col min="3590" max="3590" width="15.140625" style="37" customWidth="1"/>
    <col min="3591" max="3591" width="12.7109375" style="37" customWidth="1"/>
    <col min="3592" max="3592" width="11.5703125" style="37" customWidth="1"/>
    <col min="3593" max="3840" width="9.140625" style="37"/>
    <col min="3841" max="3841" width="16.42578125" style="37" customWidth="1"/>
    <col min="3842" max="3842" width="45.140625" style="37" customWidth="1"/>
    <col min="3843" max="3844" width="20.7109375" style="37" customWidth="1"/>
    <col min="3845" max="3845" width="16.5703125" style="37" customWidth="1"/>
    <col min="3846" max="3846" width="15.140625" style="37" customWidth="1"/>
    <col min="3847" max="3847" width="12.7109375" style="37" customWidth="1"/>
    <col min="3848" max="3848" width="11.5703125" style="37" customWidth="1"/>
    <col min="3849" max="4096" width="9.140625" style="37"/>
    <col min="4097" max="4097" width="16.42578125" style="37" customWidth="1"/>
    <col min="4098" max="4098" width="45.140625" style="37" customWidth="1"/>
    <col min="4099" max="4100" width="20.7109375" style="37" customWidth="1"/>
    <col min="4101" max="4101" width="16.5703125" style="37" customWidth="1"/>
    <col min="4102" max="4102" width="15.140625" style="37" customWidth="1"/>
    <col min="4103" max="4103" width="12.7109375" style="37" customWidth="1"/>
    <col min="4104" max="4104" width="11.5703125" style="37" customWidth="1"/>
    <col min="4105" max="4352" width="9.140625" style="37"/>
    <col min="4353" max="4353" width="16.42578125" style="37" customWidth="1"/>
    <col min="4354" max="4354" width="45.140625" style="37" customWidth="1"/>
    <col min="4355" max="4356" width="20.7109375" style="37" customWidth="1"/>
    <col min="4357" max="4357" width="16.5703125" style="37" customWidth="1"/>
    <col min="4358" max="4358" width="15.140625" style="37" customWidth="1"/>
    <col min="4359" max="4359" width="12.7109375" style="37" customWidth="1"/>
    <col min="4360" max="4360" width="11.5703125" style="37" customWidth="1"/>
    <col min="4361" max="4608" width="9.140625" style="37"/>
    <col min="4609" max="4609" width="16.42578125" style="37" customWidth="1"/>
    <col min="4610" max="4610" width="45.140625" style="37" customWidth="1"/>
    <col min="4611" max="4612" width="20.7109375" style="37" customWidth="1"/>
    <col min="4613" max="4613" width="16.5703125" style="37" customWidth="1"/>
    <col min="4614" max="4614" width="15.140625" style="37" customWidth="1"/>
    <col min="4615" max="4615" width="12.7109375" style="37" customWidth="1"/>
    <col min="4616" max="4616" width="11.5703125" style="37" customWidth="1"/>
    <col min="4617" max="4864" width="9.140625" style="37"/>
    <col min="4865" max="4865" width="16.42578125" style="37" customWidth="1"/>
    <col min="4866" max="4866" width="45.140625" style="37" customWidth="1"/>
    <col min="4867" max="4868" width="20.7109375" style="37" customWidth="1"/>
    <col min="4869" max="4869" width="16.5703125" style="37" customWidth="1"/>
    <col min="4870" max="4870" width="15.140625" style="37" customWidth="1"/>
    <col min="4871" max="4871" width="12.7109375" style="37" customWidth="1"/>
    <col min="4872" max="4872" width="11.5703125" style="37" customWidth="1"/>
    <col min="4873" max="5120" width="9.140625" style="37"/>
    <col min="5121" max="5121" width="16.42578125" style="37" customWidth="1"/>
    <col min="5122" max="5122" width="45.140625" style="37" customWidth="1"/>
    <col min="5123" max="5124" width="20.7109375" style="37" customWidth="1"/>
    <col min="5125" max="5125" width="16.5703125" style="37" customWidth="1"/>
    <col min="5126" max="5126" width="15.140625" style="37" customWidth="1"/>
    <col min="5127" max="5127" width="12.7109375" style="37" customWidth="1"/>
    <col min="5128" max="5128" width="11.5703125" style="37" customWidth="1"/>
    <col min="5129" max="5376" width="9.140625" style="37"/>
    <col min="5377" max="5377" width="16.42578125" style="37" customWidth="1"/>
    <col min="5378" max="5378" width="45.140625" style="37" customWidth="1"/>
    <col min="5379" max="5380" width="20.7109375" style="37" customWidth="1"/>
    <col min="5381" max="5381" width="16.5703125" style="37" customWidth="1"/>
    <col min="5382" max="5382" width="15.140625" style="37" customWidth="1"/>
    <col min="5383" max="5383" width="12.7109375" style="37" customWidth="1"/>
    <col min="5384" max="5384" width="11.5703125" style="37" customWidth="1"/>
    <col min="5385" max="5632" width="9.140625" style="37"/>
    <col min="5633" max="5633" width="16.42578125" style="37" customWidth="1"/>
    <col min="5634" max="5634" width="45.140625" style="37" customWidth="1"/>
    <col min="5635" max="5636" width="20.7109375" style="37" customWidth="1"/>
    <col min="5637" max="5637" width="16.5703125" style="37" customWidth="1"/>
    <col min="5638" max="5638" width="15.140625" style="37" customWidth="1"/>
    <col min="5639" max="5639" width="12.7109375" style="37" customWidth="1"/>
    <col min="5640" max="5640" width="11.5703125" style="37" customWidth="1"/>
    <col min="5641" max="5888" width="9.140625" style="37"/>
    <col min="5889" max="5889" width="16.42578125" style="37" customWidth="1"/>
    <col min="5890" max="5890" width="45.140625" style="37" customWidth="1"/>
    <col min="5891" max="5892" width="20.7109375" style="37" customWidth="1"/>
    <col min="5893" max="5893" width="16.5703125" style="37" customWidth="1"/>
    <col min="5894" max="5894" width="15.140625" style="37" customWidth="1"/>
    <col min="5895" max="5895" width="12.7109375" style="37" customWidth="1"/>
    <col min="5896" max="5896" width="11.5703125" style="37" customWidth="1"/>
    <col min="5897" max="6144" width="9.140625" style="37"/>
    <col min="6145" max="6145" width="16.42578125" style="37" customWidth="1"/>
    <col min="6146" max="6146" width="45.140625" style="37" customWidth="1"/>
    <col min="6147" max="6148" width="20.7109375" style="37" customWidth="1"/>
    <col min="6149" max="6149" width="16.5703125" style="37" customWidth="1"/>
    <col min="6150" max="6150" width="15.140625" style="37" customWidth="1"/>
    <col min="6151" max="6151" width="12.7109375" style="37" customWidth="1"/>
    <col min="6152" max="6152" width="11.5703125" style="37" customWidth="1"/>
    <col min="6153" max="6400" width="9.140625" style="37"/>
    <col min="6401" max="6401" width="16.42578125" style="37" customWidth="1"/>
    <col min="6402" max="6402" width="45.140625" style="37" customWidth="1"/>
    <col min="6403" max="6404" width="20.7109375" style="37" customWidth="1"/>
    <col min="6405" max="6405" width="16.5703125" style="37" customWidth="1"/>
    <col min="6406" max="6406" width="15.140625" style="37" customWidth="1"/>
    <col min="6407" max="6407" width="12.7109375" style="37" customWidth="1"/>
    <col min="6408" max="6408" width="11.5703125" style="37" customWidth="1"/>
    <col min="6409" max="6656" width="9.140625" style="37"/>
    <col min="6657" max="6657" width="16.42578125" style="37" customWidth="1"/>
    <col min="6658" max="6658" width="45.140625" style="37" customWidth="1"/>
    <col min="6659" max="6660" width="20.7109375" style="37" customWidth="1"/>
    <col min="6661" max="6661" width="16.5703125" style="37" customWidth="1"/>
    <col min="6662" max="6662" width="15.140625" style="37" customWidth="1"/>
    <col min="6663" max="6663" width="12.7109375" style="37" customWidth="1"/>
    <col min="6664" max="6664" width="11.5703125" style="37" customWidth="1"/>
    <col min="6665" max="6912" width="9.140625" style="37"/>
    <col min="6913" max="6913" width="16.42578125" style="37" customWidth="1"/>
    <col min="6914" max="6914" width="45.140625" style="37" customWidth="1"/>
    <col min="6915" max="6916" width="20.7109375" style="37" customWidth="1"/>
    <col min="6917" max="6917" width="16.5703125" style="37" customWidth="1"/>
    <col min="6918" max="6918" width="15.140625" style="37" customWidth="1"/>
    <col min="6919" max="6919" width="12.7109375" style="37" customWidth="1"/>
    <col min="6920" max="6920" width="11.5703125" style="37" customWidth="1"/>
    <col min="6921" max="7168" width="9.140625" style="37"/>
    <col min="7169" max="7169" width="16.42578125" style="37" customWidth="1"/>
    <col min="7170" max="7170" width="45.140625" style="37" customWidth="1"/>
    <col min="7171" max="7172" width="20.7109375" style="37" customWidth="1"/>
    <col min="7173" max="7173" width="16.5703125" style="37" customWidth="1"/>
    <col min="7174" max="7174" width="15.140625" style="37" customWidth="1"/>
    <col min="7175" max="7175" width="12.7109375" style="37" customWidth="1"/>
    <col min="7176" max="7176" width="11.5703125" style="37" customWidth="1"/>
    <col min="7177" max="7424" width="9.140625" style="37"/>
    <col min="7425" max="7425" width="16.42578125" style="37" customWidth="1"/>
    <col min="7426" max="7426" width="45.140625" style="37" customWidth="1"/>
    <col min="7427" max="7428" width="20.7109375" style="37" customWidth="1"/>
    <col min="7429" max="7429" width="16.5703125" style="37" customWidth="1"/>
    <col min="7430" max="7430" width="15.140625" style="37" customWidth="1"/>
    <col min="7431" max="7431" width="12.7109375" style="37" customWidth="1"/>
    <col min="7432" max="7432" width="11.5703125" style="37" customWidth="1"/>
    <col min="7433" max="7680" width="9.140625" style="37"/>
    <col min="7681" max="7681" width="16.42578125" style="37" customWidth="1"/>
    <col min="7682" max="7682" width="45.140625" style="37" customWidth="1"/>
    <col min="7683" max="7684" width="20.7109375" style="37" customWidth="1"/>
    <col min="7685" max="7685" width="16.5703125" style="37" customWidth="1"/>
    <col min="7686" max="7686" width="15.140625" style="37" customWidth="1"/>
    <col min="7687" max="7687" width="12.7109375" style="37" customWidth="1"/>
    <col min="7688" max="7688" width="11.5703125" style="37" customWidth="1"/>
    <col min="7689" max="7936" width="9.140625" style="37"/>
    <col min="7937" max="7937" width="16.42578125" style="37" customWidth="1"/>
    <col min="7938" max="7938" width="45.140625" style="37" customWidth="1"/>
    <col min="7939" max="7940" width="20.7109375" style="37" customWidth="1"/>
    <col min="7941" max="7941" width="16.5703125" style="37" customWidth="1"/>
    <col min="7942" max="7942" width="15.140625" style="37" customWidth="1"/>
    <col min="7943" max="7943" width="12.7109375" style="37" customWidth="1"/>
    <col min="7944" max="7944" width="11.5703125" style="37" customWidth="1"/>
    <col min="7945" max="8192" width="9.140625" style="37"/>
    <col min="8193" max="8193" width="16.42578125" style="37" customWidth="1"/>
    <col min="8194" max="8194" width="45.140625" style="37" customWidth="1"/>
    <col min="8195" max="8196" width="20.7109375" style="37" customWidth="1"/>
    <col min="8197" max="8197" width="16.5703125" style="37" customWidth="1"/>
    <col min="8198" max="8198" width="15.140625" style="37" customWidth="1"/>
    <col min="8199" max="8199" width="12.7109375" style="37" customWidth="1"/>
    <col min="8200" max="8200" width="11.5703125" style="37" customWidth="1"/>
    <col min="8201" max="8448" width="9.140625" style="37"/>
    <col min="8449" max="8449" width="16.42578125" style="37" customWidth="1"/>
    <col min="8450" max="8450" width="45.140625" style="37" customWidth="1"/>
    <col min="8451" max="8452" width="20.7109375" style="37" customWidth="1"/>
    <col min="8453" max="8453" width="16.5703125" style="37" customWidth="1"/>
    <col min="8454" max="8454" width="15.140625" style="37" customWidth="1"/>
    <col min="8455" max="8455" width="12.7109375" style="37" customWidth="1"/>
    <col min="8456" max="8456" width="11.5703125" style="37" customWidth="1"/>
    <col min="8457" max="8704" width="9.140625" style="37"/>
    <col min="8705" max="8705" width="16.42578125" style="37" customWidth="1"/>
    <col min="8706" max="8706" width="45.140625" style="37" customWidth="1"/>
    <col min="8707" max="8708" width="20.7109375" style="37" customWidth="1"/>
    <col min="8709" max="8709" width="16.5703125" style="37" customWidth="1"/>
    <col min="8710" max="8710" width="15.140625" style="37" customWidth="1"/>
    <col min="8711" max="8711" width="12.7109375" style="37" customWidth="1"/>
    <col min="8712" max="8712" width="11.5703125" style="37" customWidth="1"/>
    <col min="8713" max="8960" width="9.140625" style="37"/>
    <col min="8961" max="8961" width="16.42578125" style="37" customWidth="1"/>
    <col min="8962" max="8962" width="45.140625" style="37" customWidth="1"/>
    <col min="8963" max="8964" width="20.7109375" style="37" customWidth="1"/>
    <col min="8965" max="8965" width="16.5703125" style="37" customWidth="1"/>
    <col min="8966" max="8966" width="15.140625" style="37" customWidth="1"/>
    <col min="8967" max="8967" width="12.7109375" style="37" customWidth="1"/>
    <col min="8968" max="8968" width="11.5703125" style="37" customWidth="1"/>
    <col min="8969" max="9216" width="9.140625" style="37"/>
    <col min="9217" max="9217" width="16.42578125" style="37" customWidth="1"/>
    <col min="9218" max="9218" width="45.140625" style="37" customWidth="1"/>
    <col min="9219" max="9220" width="20.7109375" style="37" customWidth="1"/>
    <col min="9221" max="9221" width="16.5703125" style="37" customWidth="1"/>
    <col min="9222" max="9222" width="15.140625" style="37" customWidth="1"/>
    <col min="9223" max="9223" width="12.7109375" style="37" customWidth="1"/>
    <col min="9224" max="9224" width="11.5703125" style="37" customWidth="1"/>
    <col min="9225" max="9472" width="9.140625" style="37"/>
    <col min="9473" max="9473" width="16.42578125" style="37" customWidth="1"/>
    <col min="9474" max="9474" width="45.140625" style="37" customWidth="1"/>
    <col min="9475" max="9476" width="20.7109375" style="37" customWidth="1"/>
    <col min="9477" max="9477" width="16.5703125" style="37" customWidth="1"/>
    <col min="9478" max="9478" width="15.140625" style="37" customWidth="1"/>
    <col min="9479" max="9479" width="12.7109375" style="37" customWidth="1"/>
    <col min="9480" max="9480" width="11.5703125" style="37" customWidth="1"/>
    <col min="9481" max="9728" width="9.140625" style="37"/>
    <col min="9729" max="9729" width="16.42578125" style="37" customWidth="1"/>
    <col min="9730" max="9730" width="45.140625" style="37" customWidth="1"/>
    <col min="9731" max="9732" width="20.7109375" style="37" customWidth="1"/>
    <col min="9733" max="9733" width="16.5703125" style="37" customWidth="1"/>
    <col min="9734" max="9734" width="15.140625" style="37" customWidth="1"/>
    <col min="9735" max="9735" width="12.7109375" style="37" customWidth="1"/>
    <col min="9736" max="9736" width="11.5703125" style="37" customWidth="1"/>
    <col min="9737" max="9984" width="9.140625" style="37"/>
    <col min="9985" max="9985" width="16.42578125" style="37" customWidth="1"/>
    <col min="9986" max="9986" width="45.140625" style="37" customWidth="1"/>
    <col min="9987" max="9988" width="20.7109375" style="37" customWidth="1"/>
    <col min="9989" max="9989" width="16.5703125" style="37" customWidth="1"/>
    <col min="9990" max="9990" width="15.140625" style="37" customWidth="1"/>
    <col min="9991" max="9991" width="12.7109375" style="37" customWidth="1"/>
    <col min="9992" max="9992" width="11.5703125" style="37" customWidth="1"/>
    <col min="9993" max="10240" width="9.140625" style="37"/>
    <col min="10241" max="10241" width="16.42578125" style="37" customWidth="1"/>
    <col min="10242" max="10242" width="45.140625" style="37" customWidth="1"/>
    <col min="10243" max="10244" width="20.7109375" style="37" customWidth="1"/>
    <col min="10245" max="10245" width="16.5703125" style="37" customWidth="1"/>
    <col min="10246" max="10246" width="15.140625" style="37" customWidth="1"/>
    <col min="10247" max="10247" width="12.7109375" style="37" customWidth="1"/>
    <col min="10248" max="10248" width="11.5703125" style="37" customWidth="1"/>
    <col min="10249" max="10496" width="9.140625" style="37"/>
    <col min="10497" max="10497" width="16.42578125" style="37" customWidth="1"/>
    <col min="10498" max="10498" width="45.140625" style="37" customWidth="1"/>
    <col min="10499" max="10500" width="20.7109375" style="37" customWidth="1"/>
    <col min="10501" max="10501" width="16.5703125" style="37" customWidth="1"/>
    <col min="10502" max="10502" width="15.140625" style="37" customWidth="1"/>
    <col min="10503" max="10503" width="12.7109375" style="37" customWidth="1"/>
    <col min="10504" max="10504" width="11.5703125" style="37" customWidth="1"/>
    <col min="10505" max="10752" width="9.140625" style="37"/>
    <col min="10753" max="10753" width="16.42578125" style="37" customWidth="1"/>
    <col min="10754" max="10754" width="45.140625" style="37" customWidth="1"/>
    <col min="10755" max="10756" width="20.7109375" style="37" customWidth="1"/>
    <col min="10757" max="10757" width="16.5703125" style="37" customWidth="1"/>
    <col min="10758" max="10758" width="15.140625" style="37" customWidth="1"/>
    <col min="10759" max="10759" width="12.7109375" style="37" customWidth="1"/>
    <col min="10760" max="10760" width="11.5703125" style="37" customWidth="1"/>
    <col min="10761" max="11008" width="9.140625" style="37"/>
    <col min="11009" max="11009" width="16.42578125" style="37" customWidth="1"/>
    <col min="11010" max="11010" width="45.140625" style="37" customWidth="1"/>
    <col min="11011" max="11012" width="20.7109375" style="37" customWidth="1"/>
    <col min="11013" max="11013" width="16.5703125" style="37" customWidth="1"/>
    <col min="11014" max="11014" width="15.140625" style="37" customWidth="1"/>
    <col min="11015" max="11015" width="12.7109375" style="37" customWidth="1"/>
    <col min="11016" max="11016" width="11.5703125" style="37" customWidth="1"/>
    <col min="11017" max="11264" width="9.140625" style="37"/>
    <col min="11265" max="11265" width="16.42578125" style="37" customWidth="1"/>
    <col min="11266" max="11266" width="45.140625" style="37" customWidth="1"/>
    <col min="11267" max="11268" width="20.7109375" style="37" customWidth="1"/>
    <col min="11269" max="11269" width="16.5703125" style="37" customWidth="1"/>
    <col min="11270" max="11270" width="15.140625" style="37" customWidth="1"/>
    <col min="11271" max="11271" width="12.7109375" style="37" customWidth="1"/>
    <col min="11272" max="11272" width="11.5703125" style="37" customWidth="1"/>
    <col min="11273" max="11520" width="9.140625" style="37"/>
    <col min="11521" max="11521" width="16.42578125" style="37" customWidth="1"/>
    <col min="11522" max="11522" width="45.140625" style="37" customWidth="1"/>
    <col min="11523" max="11524" width="20.7109375" style="37" customWidth="1"/>
    <col min="11525" max="11525" width="16.5703125" style="37" customWidth="1"/>
    <col min="11526" max="11526" width="15.140625" style="37" customWidth="1"/>
    <col min="11527" max="11527" width="12.7109375" style="37" customWidth="1"/>
    <col min="11528" max="11528" width="11.5703125" style="37" customWidth="1"/>
    <col min="11529" max="11776" width="9.140625" style="37"/>
    <col min="11777" max="11777" width="16.42578125" style="37" customWidth="1"/>
    <col min="11778" max="11778" width="45.140625" style="37" customWidth="1"/>
    <col min="11779" max="11780" width="20.7109375" style="37" customWidth="1"/>
    <col min="11781" max="11781" width="16.5703125" style="37" customWidth="1"/>
    <col min="11782" max="11782" width="15.140625" style="37" customWidth="1"/>
    <col min="11783" max="11783" width="12.7109375" style="37" customWidth="1"/>
    <col min="11784" max="11784" width="11.5703125" style="37" customWidth="1"/>
    <col min="11785" max="12032" width="9.140625" style="37"/>
    <col min="12033" max="12033" width="16.42578125" style="37" customWidth="1"/>
    <col min="12034" max="12034" width="45.140625" style="37" customWidth="1"/>
    <col min="12035" max="12036" width="20.7109375" style="37" customWidth="1"/>
    <col min="12037" max="12037" width="16.5703125" style="37" customWidth="1"/>
    <col min="12038" max="12038" width="15.140625" style="37" customWidth="1"/>
    <col min="12039" max="12039" width="12.7109375" style="37" customWidth="1"/>
    <col min="12040" max="12040" width="11.5703125" style="37" customWidth="1"/>
    <col min="12041" max="12288" width="9.140625" style="37"/>
    <col min="12289" max="12289" width="16.42578125" style="37" customWidth="1"/>
    <col min="12290" max="12290" width="45.140625" style="37" customWidth="1"/>
    <col min="12291" max="12292" width="20.7109375" style="37" customWidth="1"/>
    <col min="12293" max="12293" width="16.5703125" style="37" customWidth="1"/>
    <col min="12294" max="12294" width="15.140625" style="37" customWidth="1"/>
    <col min="12295" max="12295" width="12.7109375" style="37" customWidth="1"/>
    <col min="12296" max="12296" width="11.5703125" style="37" customWidth="1"/>
    <col min="12297" max="12544" width="9.140625" style="37"/>
    <col min="12545" max="12545" width="16.42578125" style="37" customWidth="1"/>
    <col min="12546" max="12546" width="45.140625" style="37" customWidth="1"/>
    <col min="12547" max="12548" width="20.7109375" style="37" customWidth="1"/>
    <col min="12549" max="12549" width="16.5703125" style="37" customWidth="1"/>
    <col min="12550" max="12550" width="15.140625" style="37" customWidth="1"/>
    <col min="12551" max="12551" width="12.7109375" style="37" customWidth="1"/>
    <col min="12552" max="12552" width="11.5703125" style="37" customWidth="1"/>
    <col min="12553" max="12800" width="9.140625" style="37"/>
    <col min="12801" max="12801" width="16.42578125" style="37" customWidth="1"/>
    <col min="12802" max="12802" width="45.140625" style="37" customWidth="1"/>
    <col min="12803" max="12804" width="20.7109375" style="37" customWidth="1"/>
    <col min="12805" max="12805" width="16.5703125" style="37" customWidth="1"/>
    <col min="12806" max="12806" width="15.140625" style="37" customWidth="1"/>
    <col min="12807" max="12807" width="12.7109375" style="37" customWidth="1"/>
    <col min="12808" max="12808" width="11.5703125" style="37" customWidth="1"/>
    <col min="12809" max="13056" width="9.140625" style="37"/>
    <col min="13057" max="13057" width="16.42578125" style="37" customWidth="1"/>
    <col min="13058" max="13058" width="45.140625" style="37" customWidth="1"/>
    <col min="13059" max="13060" width="20.7109375" style="37" customWidth="1"/>
    <col min="13061" max="13061" width="16.5703125" style="37" customWidth="1"/>
    <col min="13062" max="13062" width="15.140625" style="37" customWidth="1"/>
    <col min="13063" max="13063" width="12.7109375" style="37" customWidth="1"/>
    <col min="13064" max="13064" width="11.5703125" style="37" customWidth="1"/>
    <col min="13065" max="13312" width="9.140625" style="37"/>
    <col min="13313" max="13313" width="16.42578125" style="37" customWidth="1"/>
    <col min="13314" max="13314" width="45.140625" style="37" customWidth="1"/>
    <col min="13315" max="13316" width="20.7109375" style="37" customWidth="1"/>
    <col min="13317" max="13317" width="16.5703125" style="37" customWidth="1"/>
    <col min="13318" max="13318" width="15.140625" style="37" customWidth="1"/>
    <col min="13319" max="13319" width="12.7109375" style="37" customWidth="1"/>
    <col min="13320" max="13320" width="11.5703125" style="37" customWidth="1"/>
    <col min="13321" max="13568" width="9.140625" style="37"/>
    <col min="13569" max="13569" width="16.42578125" style="37" customWidth="1"/>
    <col min="13570" max="13570" width="45.140625" style="37" customWidth="1"/>
    <col min="13571" max="13572" width="20.7109375" style="37" customWidth="1"/>
    <col min="13573" max="13573" width="16.5703125" style="37" customWidth="1"/>
    <col min="13574" max="13574" width="15.140625" style="37" customWidth="1"/>
    <col min="13575" max="13575" width="12.7109375" style="37" customWidth="1"/>
    <col min="13576" max="13576" width="11.5703125" style="37" customWidth="1"/>
    <col min="13577" max="13824" width="9.140625" style="37"/>
    <col min="13825" max="13825" width="16.42578125" style="37" customWidth="1"/>
    <col min="13826" max="13826" width="45.140625" style="37" customWidth="1"/>
    <col min="13827" max="13828" width="20.7109375" style="37" customWidth="1"/>
    <col min="13829" max="13829" width="16.5703125" style="37" customWidth="1"/>
    <col min="13830" max="13830" width="15.140625" style="37" customWidth="1"/>
    <col min="13831" max="13831" width="12.7109375" style="37" customWidth="1"/>
    <col min="13832" max="13832" width="11.5703125" style="37" customWidth="1"/>
    <col min="13833" max="14080" width="9.140625" style="37"/>
    <col min="14081" max="14081" width="16.42578125" style="37" customWidth="1"/>
    <col min="14082" max="14082" width="45.140625" style="37" customWidth="1"/>
    <col min="14083" max="14084" width="20.7109375" style="37" customWidth="1"/>
    <col min="14085" max="14085" width="16.5703125" style="37" customWidth="1"/>
    <col min="14086" max="14086" width="15.140625" style="37" customWidth="1"/>
    <col min="14087" max="14087" width="12.7109375" style="37" customWidth="1"/>
    <col min="14088" max="14088" width="11.5703125" style="37" customWidth="1"/>
    <col min="14089" max="14336" width="9.140625" style="37"/>
    <col min="14337" max="14337" width="16.42578125" style="37" customWidth="1"/>
    <col min="14338" max="14338" width="45.140625" style="37" customWidth="1"/>
    <col min="14339" max="14340" width="20.7109375" style="37" customWidth="1"/>
    <col min="14341" max="14341" width="16.5703125" style="37" customWidth="1"/>
    <col min="14342" max="14342" width="15.140625" style="37" customWidth="1"/>
    <col min="14343" max="14343" width="12.7109375" style="37" customWidth="1"/>
    <col min="14344" max="14344" width="11.5703125" style="37" customWidth="1"/>
    <col min="14345" max="14592" width="9.140625" style="37"/>
    <col min="14593" max="14593" width="16.42578125" style="37" customWidth="1"/>
    <col min="14594" max="14594" width="45.140625" style="37" customWidth="1"/>
    <col min="14595" max="14596" width="20.7109375" style="37" customWidth="1"/>
    <col min="14597" max="14597" width="16.5703125" style="37" customWidth="1"/>
    <col min="14598" max="14598" width="15.140625" style="37" customWidth="1"/>
    <col min="14599" max="14599" width="12.7109375" style="37" customWidth="1"/>
    <col min="14600" max="14600" width="11.5703125" style="37" customWidth="1"/>
    <col min="14601" max="14848" width="9.140625" style="37"/>
    <col min="14849" max="14849" width="16.42578125" style="37" customWidth="1"/>
    <col min="14850" max="14850" width="45.140625" style="37" customWidth="1"/>
    <col min="14851" max="14852" width="20.7109375" style="37" customWidth="1"/>
    <col min="14853" max="14853" width="16.5703125" style="37" customWidth="1"/>
    <col min="14854" max="14854" width="15.140625" style="37" customWidth="1"/>
    <col min="14855" max="14855" width="12.7109375" style="37" customWidth="1"/>
    <col min="14856" max="14856" width="11.5703125" style="37" customWidth="1"/>
    <col min="14857" max="15104" width="9.140625" style="37"/>
    <col min="15105" max="15105" width="16.42578125" style="37" customWidth="1"/>
    <col min="15106" max="15106" width="45.140625" style="37" customWidth="1"/>
    <col min="15107" max="15108" width="20.7109375" style="37" customWidth="1"/>
    <col min="15109" max="15109" width="16.5703125" style="37" customWidth="1"/>
    <col min="15110" max="15110" width="15.140625" style="37" customWidth="1"/>
    <col min="15111" max="15111" width="12.7109375" style="37" customWidth="1"/>
    <col min="15112" max="15112" width="11.5703125" style="37" customWidth="1"/>
    <col min="15113" max="15360" width="9.140625" style="37"/>
    <col min="15361" max="15361" width="16.42578125" style="37" customWidth="1"/>
    <col min="15362" max="15362" width="45.140625" style="37" customWidth="1"/>
    <col min="15363" max="15364" width="20.7109375" style="37" customWidth="1"/>
    <col min="15365" max="15365" width="16.5703125" style="37" customWidth="1"/>
    <col min="15366" max="15366" width="15.140625" style="37" customWidth="1"/>
    <col min="15367" max="15367" width="12.7109375" style="37" customWidth="1"/>
    <col min="15368" max="15368" width="11.5703125" style="37" customWidth="1"/>
    <col min="15369" max="15616" width="9.140625" style="37"/>
    <col min="15617" max="15617" width="16.42578125" style="37" customWidth="1"/>
    <col min="15618" max="15618" width="45.140625" style="37" customWidth="1"/>
    <col min="15619" max="15620" width="20.7109375" style="37" customWidth="1"/>
    <col min="15621" max="15621" width="16.5703125" style="37" customWidth="1"/>
    <col min="15622" max="15622" width="15.140625" style="37" customWidth="1"/>
    <col min="15623" max="15623" width="12.7109375" style="37" customWidth="1"/>
    <col min="15624" max="15624" width="11.5703125" style="37" customWidth="1"/>
    <col min="15625" max="15872" width="9.140625" style="37"/>
    <col min="15873" max="15873" width="16.42578125" style="37" customWidth="1"/>
    <col min="15874" max="15874" width="45.140625" style="37" customWidth="1"/>
    <col min="15875" max="15876" width="20.7109375" style="37" customWidth="1"/>
    <col min="15877" max="15877" width="16.5703125" style="37" customWidth="1"/>
    <col min="15878" max="15878" width="15.140625" style="37" customWidth="1"/>
    <col min="15879" max="15879" width="12.7109375" style="37" customWidth="1"/>
    <col min="15880" max="15880" width="11.5703125" style="37" customWidth="1"/>
    <col min="15881" max="16128" width="9.140625" style="37"/>
    <col min="16129" max="16129" width="16.42578125" style="37" customWidth="1"/>
    <col min="16130" max="16130" width="45.140625" style="37" customWidth="1"/>
    <col min="16131" max="16132" width="20.7109375" style="37" customWidth="1"/>
    <col min="16133" max="16133" width="16.5703125" style="37" customWidth="1"/>
    <col min="16134" max="16134" width="15.140625" style="37" customWidth="1"/>
    <col min="16135" max="16135" width="12.7109375" style="37" customWidth="1"/>
    <col min="16136" max="16136" width="11.5703125" style="37" customWidth="1"/>
    <col min="16137" max="16384" width="9.140625" style="37"/>
  </cols>
  <sheetData>
    <row r="1" spans="1:15" ht="15.75" x14ac:dyDescent="0.25">
      <c r="A1" s="34"/>
      <c r="B1" s="34"/>
      <c r="C1" s="5" t="s">
        <v>1</v>
      </c>
    </row>
    <row r="2" spans="1:15" ht="15.75" x14ac:dyDescent="0.25">
      <c r="A2" s="34"/>
      <c r="B2" s="38"/>
      <c r="C2" s="29" t="s">
        <v>62</v>
      </c>
    </row>
    <row r="3" spans="1:15" x14ac:dyDescent="0.25">
      <c r="A3" s="34"/>
      <c r="B3" s="34"/>
      <c r="C3" s="7" t="s">
        <v>3</v>
      </c>
    </row>
    <row r="4" spans="1:15" x14ac:dyDescent="0.25">
      <c r="A4" s="34"/>
      <c r="B4" s="34"/>
      <c r="C4" s="39"/>
    </row>
    <row r="5" spans="1:15" x14ac:dyDescent="0.25">
      <c r="A5" s="34"/>
      <c r="B5" s="34"/>
      <c r="C5" s="40" t="s">
        <v>51</v>
      </c>
    </row>
    <row r="6" spans="1:15" ht="18" customHeight="1" x14ac:dyDescent="0.25">
      <c r="A6" s="134" t="s">
        <v>5</v>
      </c>
      <c r="B6" s="134"/>
      <c r="C6" s="134"/>
    </row>
    <row r="7" spans="1:15" ht="15.75" x14ac:dyDescent="0.25">
      <c r="A7" s="11"/>
      <c r="B7" s="11"/>
      <c r="C7" s="11"/>
    </row>
    <row r="8" spans="1:15" x14ac:dyDescent="0.25">
      <c r="A8" s="101" t="s">
        <v>6</v>
      </c>
      <c r="B8" s="106" t="s">
        <v>63</v>
      </c>
      <c r="C8" s="107"/>
    </row>
    <row r="9" spans="1:15" ht="32.25" customHeight="1" x14ac:dyDescent="0.25">
      <c r="A9" s="101" t="s">
        <v>8</v>
      </c>
      <c r="B9" s="135" t="s">
        <v>52</v>
      </c>
      <c r="C9" s="135"/>
    </row>
    <row r="10" spans="1:15" x14ac:dyDescent="0.25">
      <c r="A10" s="101" t="s">
        <v>10</v>
      </c>
      <c r="B10" s="36" t="s">
        <v>53</v>
      </c>
      <c r="C10" s="107"/>
    </row>
    <row r="11" spans="1:15" ht="15.75" x14ac:dyDescent="0.25">
      <c r="A11" s="11"/>
      <c r="C11" s="57"/>
    </row>
    <row r="12" spans="1:15" ht="75" x14ac:dyDescent="0.25">
      <c r="A12" s="102" t="s">
        <v>12</v>
      </c>
      <c r="B12" s="102" t="s">
        <v>13</v>
      </c>
      <c r="C12" s="102" t="s">
        <v>14</v>
      </c>
      <c r="E12"/>
      <c r="F12"/>
      <c r="G12"/>
      <c r="H12"/>
      <c r="I12"/>
      <c r="J12"/>
    </row>
    <row r="13" spans="1:15" ht="15.75" x14ac:dyDescent="0.25">
      <c r="A13" s="79">
        <v>1</v>
      </c>
      <c r="B13" s="79">
        <v>2</v>
      </c>
      <c r="C13" s="79">
        <v>3</v>
      </c>
      <c r="E13"/>
      <c r="F13"/>
      <c r="G13"/>
      <c r="H13"/>
      <c r="I13"/>
      <c r="J13"/>
    </row>
    <row r="14" spans="1:15" ht="15.75" x14ac:dyDescent="0.25">
      <c r="A14" s="79"/>
      <c r="B14" s="79" t="s">
        <v>15</v>
      </c>
      <c r="C14" s="79" t="s">
        <v>16</v>
      </c>
      <c r="E14"/>
      <c r="F14"/>
      <c r="G14"/>
      <c r="H14"/>
      <c r="I14"/>
      <c r="J14"/>
    </row>
    <row r="15" spans="1:15" ht="15.75" x14ac:dyDescent="0.25">
      <c r="A15" s="79">
        <v>1100</v>
      </c>
      <c r="B15" s="65" t="s">
        <v>54</v>
      </c>
      <c r="C15" s="21">
        <v>591.79999999999995</v>
      </c>
      <c r="D15" s="114"/>
      <c r="E15"/>
      <c r="F15"/>
      <c r="G15"/>
      <c r="H15"/>
      <c r="I15"/>
      <c r="J15"/>
      <c r="K15" s="41"/>
      <c r="L15" s="41"/>
      <c r="M15" s="41"/>
      <c r="N15" s="41"/>
      <c r="O15" s="41"/>
    </row>
    <row r="16" spans="1:15" ht="31.5" x14ac:dyDescent="0.25">
      <c r="A16" s="79">
        <v>1200</v>
      </c>
      <c r="B16" s="66" t="s">
        <v>18</v>
      </c>
      <c r="C16" s="21">
        <v>142.56</v>
      </c>
      <c r="D16" s="114"/>
      <c r="E16"/>
      <c r="F16"/>
      <c r="G16"/>
      <c r="H16"/>
      <c r="I16"/>
      <c r="J16"/>
    </row>
    <row r="17" spans="1:10" ht="15.75" x14ac:dyDescent="0.25">
      <c r="A17" s="79">
        <v>2341</v>
      </c>
      <c r="B17" s="65" t="s">
        <v>19</v>
      </c>
      <c r="C17" s="21">
        <v>11.8</v>
      </c>
      <c r="D17" s="114"/>
      <c r="E17"/>
      <c r="F17"/>
      <c r="G17"/>
      <c r="H17"/>
      <c r="I17"/>
      <c r="J17"/>
    </row>
    <row r="18" spans="1:10" ht="13.9" customHeight="1" x14ac:dyDescent="0.25">
      <c r="A18" s="79">
        <v>2361</v>
      </c>
      <c r="B18" s="65" t="s">
        <v>20</v>
      </c>
      <c r="C18" s="21">
        <v>1.4</v>
      </c>
      <c r="D18" s="114"/>
      <c r="E18"/>
      <c r="F18"/>
      <c r="G18"/>
      <c r="H18"/>
      <c r="I18"/>
      <c r="J18"/>
    </row>
    <row r="19" spans="1:10" ht="13.9" customHeight="1" x14ac:dyDescent="0.25">
      <c r="A19" s="79">
        <v>2363</v>
      </c>
      <c r="B19" s="65" t="s">
        <v>21</v>
      </c>
      <c r="C19" s="21">
        <v>53.4</v>
      </c>
      <c r="D19" s="114"/>
      <c r="E19"/>
      <c r="F19"/>
      <c r="G19"/>
      <c r="H19"/>
      <c r="I19"/>
      <c r="J19"/>
    </row>
    <row r="20" spans="1:10" ht="31.5" x14ac:dyDescent="0.25">
      <c r="A20" s="79">
        <v>2369</v>
      </c>
      <c r="B20" s="66" t="s">
        <v>22</v>
      </c>
      <c r="C20" s="21">
        <v>9.8000000000000007</v>
      </c>
      <c r="E20"/>
      <c r="F20"/>
      <c r="G20"/>
      <c r="H20"/>
      <c r="I20"/>
      <c r="J20"/>
    </row>
    <row r="21" spans="1:10" ht="31.5" x14ac:dyDescent="0.25">
      <c r="A21" s="79">
        <v>2800</v>
      </c>
      <c r="B21" s="66" t="s">
        <v>50</v>
      </c>
      <c r="C21" s="21">
        <v>1.6</v>
      </c>
      <c r="E21"/>
      <c r="F21"/>
      <c r="G21"/>
      <c r="H21"/>
      <c r="I21"/>
      <c r="J21"/>
    </row>
    <row r="22" spans="1:10" ht="15.75" x14ac:dyDescent="0.25">
      <c r="A22" s="79"/>
      <c r="B22" s="24" t="s">
        <v>23</v>
      </c>
      <c r="C22" s="23">
        <f>SUM(C15:C21)</f>
        <v>812.35999999999979</v>
      </c>
      <c r="E22"/>
      <c r="F22"/>
      <c r="G22"/>
      <c r="H22"/>
      <c r="I22"/>
      <c r="J22"/>
    </row>
    <row r="23" spans="1:10" ht="15.75" x14ac:dyDescent="0.25">
      <c r="A23" s="79"/>
      <c r="B23" s="24" t="s">
        <v>24</v>
      </c>
      <c r="C23" s="24" t="s">
        <v>16</v>
      </c>
      <c r="E23"/>
      <c r="F23"/>
      <c r="G23"/>
      <c r="H23"/>
      <c r="I23"/>
      <c r="J23"/>
    </row>
    <row r="24" spans="1:10" ht="15.75" x14ac:dyDescent="0.25">
      <c r="A24" s="79">
        <v>1100</v>
      </c>
      <c r="B24" s="65" t="s">
        <v>54</v>
      </c>
      <c r="C24" s="21">
        <v>120.6</v>
      </c>
      <c r="E24"/>
      <c r="F24"/>
      <c r="G24"/>
      <c r="H24"/>
      <c r="I24"/>
      <c r="J24"/>
    </row>
    <row r="25" spans="1:10" ht="31.5" x14ac:dyDescent="0.25">
      <c r="A25" s="79">
        <v>1200</v>
      </c>
      <c r="B25" s="66" t="s">
        <v>18</v>
      </c>
      <c r="C25" s="21">
        <v>29.05</v>
      </c>
      <c r="E25"/>
      <c r="F25"/>
      <c r="G25"/>
      <c r="H25"/>
      <c r="I25"/>
      <c r="J25"/>
    </row>
    <row r="26" spans="1:10" ht="15.75" x14ac:dyDescent="0.25">
      <c r="A26" s="79">
        <v>2210</v>
      </c>
      <c r="B26" s="66" t="s">
        <v>25</v>
      </c>
      <c r="C26" s="21">
        <v>1.2</v>
      </c>
      <c r="E26"/>
      <c r="F26"/>
      <c r="G26"/>
      <c r="H26"/>
      <c r="I26"/>
      <c r="J26"/>
    </row>
    <row r="27" spans="1:10" ht="15.75" x14ac:dyDescent="0.25">
      <c r="A27" s="79">
        <v>2220</v>
      </c>
      <c r="B27" s="65" t="s">
        <v>56</v>
      </c>
      <c r="C27" s="21">
        <v>50.85</v>
      </c>
      <c r="E27"/>
      <c r="F27"/>
      <c r="G27"/>
      <c r="H27"/>
      <c r="I27"/>
      <c r="J27"/>
    </row>
    <row r="28" spans="1:10" ht="15.75" x14ac:dyDescent="0.25">
      <c r="A28" s="79">
        <v>2242</v>
      </c>
      <c r="B28" s="65" t="s">
        <v>57</v>
      </c>
      <c r="C28" s="21">
        <v>0.65</v>
      </c>
      <c r="E28"/>
      <c r="F28"/>
      <c r="G28"/>
      <c r="H28"/>
      <c r="I28"/>
      <c r="J28"/>
    </row>
    <row r="29" spans="1:10" ht="15.75" x14ac:dyDescent="0.25">
      <c r="A29" s="79">
        <v>2243</v>
      </c>
      <c r="B29" s="66" t="s">
        <v>58</v>
      </c>
      <c r="C29" s="21">
        <v>3.07</v>
      </c>
      <c r="E29"/>
      <c r="F29"/>
      <c r="G29"/>
      <c r="H29"/>
      <c r="I29"/>
      <c r="J29"/>
    </row>
    <row r="30" spans="1:10" ht="15.75" x14ac:dyDescent="0.25">
      <c r="A30" s="79">
        <v>2244</v>
      </c>
      <c r="B30" s="65" t="s">
        <v>59</v>
      </c>
      <c r="C30" s="21">
        <v>19.53</v>
      </c>
      <c r="E30"/>
      <c r="F30"/>
      <c r="G30"/>
      <c r="H30"/>
      <c r="I30"/>
      <c r="J30"/>
    </row>
    <row r="31" spans="1:10" ht="15.75" x14ac:dyDescent="0.25">
      <c r="A31" s="79">
        <v>2249</v>
      </c>
      <c r="B31" s="66" t="s">
        <v>60</v>
      </c>
      <c r="C31" s="21">
        <v>0.09</v>
      </c>
      <c r="E31"/>
      <c r="F31"/>
      <c r="G31"/>
      <c r="H31"/>
      <c r="I31"/>
      <c r="J31"/>
    </row>
    <row r="32" spans="1:10" ht="15.75" x14ac:dyDescent="0.25">
      <c r="A32" s="79">
        <v>2311</v>
      </c>
      <c r="B32" s="66" t="s">
        <v>27</v>
      </c>
      <c r="C32" s="21">
        <v>2.23</v>
      </c>
      <c r="E32"/>
      <c r="F32"/>
      <c r="G32"/>
      <c r="H32"/>
      <c r="I32"/>
      <c r="J32"/>
    </row>
    <row r="33" spans="1:10" ht="15.75" x14ac:dyDescent="0.25">
      <c r="A33" s="79">
        <v>2312</v>
      </c>
      <c r="B33" s="65" t="s">
        <v>61</v>
      </c>
      <c r="C33" s="21">
        <v>2.6</v>
      </c>
      <c r="E33"/>
      <c r="F33"/>
      <c r="G33"/>
      <c r="H33"/>
      <c r="I33"/>
      <c r="J33"/>
    </row>
    <row r="34" spans="1:10" ht="15.75" customHeight="1" x14ac:dyDescent="0.25">
      <c r="A34" s="79">
        <v>2322</v>
      </c>
      <c r="B34" s="65" t="s">
        <v>29</v>
      </c>
      <c r="C34" s="21">
        <v>4.08</v>
      </c>
      <c r="E34"/>
      <c r="F34"/>
      <c r="G34"/>
      <c r="H34"/>
      <c r="I34"/>
      <c r="J34"/>
    </row>
    <row r="35" spans="1:10" ht="15.75" x14ac:dyDescent="0.25">
      <c r="A35" s="79">
        <v>2350</v>
      </c>
      <c r="B35" s="65" t="s">
        <v>31</v>
      </c>
      <c r="C35" s="21">
        <v>4.54</v>
      </c>
      <c r="E35"/>
      <c r="F35"/>
      <c r="G35"/>
      <c r="H35"/>
      <c r="I35"/>
      <c r="J35"/>
    </row>
    <row r="36" spans="1:10" ht="31.5" x14ac:dyDescent="0.25">
      <c r="A36" s="79">
        <v>2500</v>
      </c>
      <c r="B36" s="82" t="s">
        <v>50</v>
      </c>
      <c r="C36" s="21">
        <v>2.04</v>
      </c>
      <c r="E36"/>
      <c r="F36"/>
      <c r="G36"/>
      <c r="H36"/>
      <c r="I36"/>
      <c r="J36"/>
    </row>
    <row r="37" spans="1:10" ht="13.9" customHeight="1" x14ac:dyDescent="0.25">
      <c r="A37" s="79">
        <v>5200</v>
      </c>
      <c r="B37" s="65" t="s">
        <v>32</v>
      </c>
      <c r="C37" s="21">
        <v>6.51</v>
      </c>
      <c r="E37"/>
      <c r="F37"/>
      <c r="G37"/>
      <c r="H37"/>
      <c r="I37"/>
      <c r="J37"/>
    </row>
    <row r="38" spans="1:10" ht="15.75" x14ac:dyDescent="0.25">
      <c r="A38" s="79"/>
      <c r="B38" s="24" t="s">
        <v>33</v>
      </c>
      <c r="C38" s="23">
        <f>SUM(C24:C37)</f>
        <v>247.03999999999996</v>
      </c>
      <c r="E38"/>
      <c r="F38"/>
      <c r="G38"/>
      <c r="H38"/>
      <c r="I38"/>
      <c r="J38"/>
    </row>
    <row r="39" spans="1:10" ht="15.75" x14ac:dyDescent="0.25">
      <c r="A39" s="65"/>
      <c r="B39" s="24" t="s">
        <v>34</v>
      </c>
      <c r="C39" s="23">
        <f>C22+C38</f>
        <v>1059.3999999999996</v>
      </c>
      <c r="E39"/>
      <c r="F39"/>
      <c r="G39"/>
      <c r="H39"/>
      <c r="I39"/>
      <c r="J39"/>
    </row>
    <row r="40" spans="1:10" ht="7.9" customHeight="1" x14ac:dyDescent="0.25">
      <c r="A40" s="62"/>
      <c r="B40" s="62"/>
      <c r="C40" s="62"/>
      <c r="E40"/>
      <c r="F40"/>
      <c r="G40"/>
      <c r="H40"/>
      <c r="I40"/>
      <c r="J40"/>
    </row>
    <row r="41" spans="1:10" ht="20.45" customHeight="1" x14ac:dyDescent="0.25">
      <c r="A41" s="132" t="s">
        <v>35</v>
      </c>
      <c r="B41" s="132"/>
      <c r="C41" s="79">
        <v>20</v>
      </c>
      <c r="E41"/>
      <c r="F41"/>
      <c r="G41"/>
      <c r="H41"/>
      <c r="I41"/>
      <c r="J41"/>
    </row>
    <row r="42" spans="1:10" ht="30" customHeight="1" x14ac:dyDescent="0.25">
      <c r="A42" s="132" t="s">
        <v>36</v>
      </c>
      <c r="B42" s="132"/>
      <c r="C42" s="77">
        <f>C39/C41</f>
        <v>52.969999999999985</v>
      </c>
      <c r="E42"/>
      <c r="F42"/>
      <c r="G42"/>
      <c r="H42"/>
      <c r="I42"/>
      <c r="J42"/>
    </row>
    <row r="43" spans="1:10" x14ac:dyDescent="0.25">
      <c r="A43" s="34"/>
      <c r="B43" s="34"/>
      <c r="C43" s="42"/>
      <c r="E43"/>
      <c r="F43"/>
      <c r="G43"/>
      <c r="H43"/>
      <c r="I43"/>
      <c r="J43"/>
    </row>
  </sheetData>
  <mergeCells count="4">
    <mergeCell ref="A6:C6"/>
    <mergeCell ref="B9:C9"/>
    <mergeCell ref="A41:B41"/>
    <mergeCell ref="A42:B42"/>
  </mergeCells>
  <printOptions verticalCentered="1"/>
  <pageMargins left="0.70866141732283472" right="0.43307086614173229" top="0.74803149606299213" bottom="0.74803149606299213" header="0.31496062992125984" footer="0.31496062992125984"/>
  <pageSetup paperSize="9" scale="90" orientation="portrait" r:id="rId1"/>
  <headerFooter alignWithMargins="0">
    <oddFooter>&amp;L&amp;"Times New Roman,Regular"LMAnot_2_1_pielik_07082019_cenr; 2.1.pielikums Ministru kabineta noteikumu projekta "Ilgstošas sociālās aprūpes un sociālās rehabilitācijas iestāžu sniegto maksas pakalpojumu cenrādis" anotācijai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7AEBA-0D49-423E-9ED7-CD909477A14E}">
  <sheetPr>
    <pageSetUpPr fitToPage="1"/>
  </sheetPr>
  <dimension ref="A1:L48"/>
  <sheetViews>
    <sheetView view="pageLayout" topLeftCell="A13" zoomScale="70" zoomScaleNormal="70" zoomScalePageLayoutView="70" workbookViewId="0">
      <selection activeCell="C44" sqref="C44"/>
    </sheetView>
  </sheetViews>
  <sheetFormatPr defaultColWidth="30.42578125" defaultRowHeight="15.75" x14ac:dyDescent="0.25"/>
  <cols>
    <col min="1" max="1" width="18.42578125" style="37" customWidth="1"/>
    <col min="2" max="2" width="70.42578125" style="37" customWidth="1"/>
    <col min="3" max="3" width="20.5703125" style="37" customWidth="1"/>
    <col min="4" max="4" width="22.28515625" style="2" customWidth="1"/>
    <col min="5" max="5" width="18.28515625" style="43" customWidth="1"/>
    <col min="6" max="7" width="18.28515625" style="30" customWidth="1"/>
    <col min="8" max="8" width="14.42578125" style="30" hidden="1" customWidth="1"/>
    <col min="9" max="9" width="9.140625" style="30" customWidth="1"/>
    <col min="10" max="12" width="9.140625" style="2" customWidth="1"/>
    <col min="13" max="253" width="9.140625" style="37" customWidth="1"/>
    <col min="254" max="254" width="16.42578125" style="37" customWidth="1"/>
    <col min="255" max="255" width="45.140625" style="37" customWidth="1"/>
    <col min="256" max="256" width="30.42578125" style="37"/>
    <col min="257" max="257" width="16.42578125" style="37" customWidth="1"/>
    <col min="258" max="258" width="45.140625" style="37" customWidth="1"/>
    <col min="259" max="260" width="22.28515625" style="37" customWidth="1"/>
    <col min="261" max="263" width="18.28515625" style="37" customWidth="1"/>
    <col min="264" max="264" width="0" style="37" hidden="1" customWidth="1"/>
    <col min="265" max="509" width="9.140625" style="37" customWidth="1"/>
    <col min="510" max="510" width="16.42578125" style="37" customWidth="1"/>
    <col min="511" max="511" width="45.140625" style="37" customWidth="1"/>
    <col min="512" max="512" width="30.42578125" style="37"/>
    <col min="513" max="513" width="16.42578125" style="37" customWidth="1"/>
    <col min="514" max="514" width="45.140625" style="37" customWidth="1"/>
    <col min="515" max="516" width="22.28515625" style="37" customWidth="1"/>
    <col min="517" max="519" width="18.28515625" style="37" customWidth="1"/>
    <col min="520" max="520" width="0" style="37" hidden="1" customWidth="1"/>
    <col min="521" max="765" width="9.140625" style="37" customWidth="1"/>
    <col min="766" max="766" width="16.42578125" style="37" customWidth="1"/>
    <col min="767" max="767" width="45.140625" style="37" customWidth="1"/>
    <col min="768" max="768" width="30.42578125" style="37"/>
    <col min="769" max="769" width="16.42578125" style="37" customWidth="1"/>
    <col min="770" max="770" width="45.140625" style="37" customWidth="1"/>
    <col min="771" max="772" width="22.28515625" style="37" customWidth="1"/>
    <col min="773" max="775" width="18.28515625" style="37" customWidth="1"/>
    <col min="776" max="776" width="0" style="37" hidden="1" customWidth="1"/>
    <col min="777" max="1021" width="9.140625" style="37" customWidth="1"/>
    <col min="1022" max="1022" width="16.42578125" style="37" customWidth="1"/>
    <col min="1023" max="1023" width="45.140625" style="37" customWidth="1"/>
    <col min="1024" max="1024" width="30.42578125" style="37"/>
    <col min="1025" max="1025" width="16.42578125" style="37" customWidth="1"/>
    <col min="1026" max="1026" width="45.140625" style="37" customWidth="1"/>
    <col min="1027" max="1028" width="22.28515625" style="37" customWidth="1"/>
    <col min="1029" max="1031" width="18.28515625" style="37" customWidth="1"/>
    <col min="1032" max="1032" width="0" style="37" hidden="1" customWidth="1"/>
    <col min="1033" max="1277" width="9.140625" style="37" customWidth="1"/>
    <col min="1278" max="1278" width="16.42578125" style="37" customWidth="1"/>
    <col min="1279" max="1279" width="45.140625" style="37" customWidth="1"/>
    <col min="1280" max="1280" width="30.42578125" style="37"/>
    <col min="1281" max="1281" width="16.42578125" style="37" customWidth="1"/>
    <col min="1282" max="1282" width="45.140625" style="37" customWidth="1"/>
    <col min="1283" max="1284" width="22.28515625" style="37" customWidth="1"/>
    <col min="1285" max="1287" width="18.28515625" style="37" customWidth="1"/>
    <col min="1288" max="1288" width="0" style="37" hidden="1" customWidth="1"/>
    <col min="1289" max="1533" width="9.140625" style="37" customWidth="1"/>
    <col min="1534" max="1534" width="16.42578125" style="37" customWidth="1"/>
    <col min="1535" max="1535" width="45.140625" style="37" customWidth="1"/>
    <col min="1536" max="1536" width="30.42578125" style="37"/>
    <col min="1537" max="1537" width="16.42578125" style="37" customWidth="1"/>
    <col min="1538" max="1538" width="45.140625" style="37" customWidth="1"/>
    <col min="1539" max="1540" width="22.28515625" style="37" customWidth="1"/>
    <col min="1541" max="1543" width="18.28515625" style="37" customWidth="1"/>
    <col min="1544" max="1544" width="0" style="37" hidden="1" customWidth="1"/>
    <col min="1545" max="1789" width="9.140625" style="37" customWidth="1"/>
    <col min="1790" max="1790" width="16.42578125" style="37" customWidth="1"/>
    <col min="1791" max="1791" width="45.140625" style="37" customWidth="1"/>
    <col min="1792" max="1792" width="30.42578125" style="37"/>
    <col min="1793" max="1793" width="16.42578125" style="37" customWidth="1"/>
    <col min="1794" max="1794" width="45.140625" style="37" customWidth="1"/>
    <col min="1795" max="1796" width="22.28515625" style="37" customWidth="1"/>
    <col min="1797" max="1799" width="18.28515625" style="37" customWidth="1"/>
    <col min="1800" max="1800" width="0" style="37" hidden="1" customWidth="1"/>
    <col min="1801" max="2045" width="9.140625" style="37" customWidth="1"/>
    <col min="2046" max="2046" width="16.42578125" style="37" customWidth="1"/>
    <col min="2047" max="2047" width="45.140625" style="37" customWidth="1"/>
    <col min="2048" max="2048" width="30.42578125" style="37"/>
    <col min="2049" max="2049" width="16.42578125" style="37" customWidth="1"/>
    <col min="2050" max="2050" width="45.140625" style="37" customWidth="1"/>
    <col min="2051" max="2052" width="22.28515625" style="37" customWidth="1"/>
    <col min="2053" max="2055" width="18.28515625" style="37" customWidth="1"/>
    <col min="2056" max="2056" width="0" style="37" hidden="1" customWidth="1"/>
    <col min="2057" max="2301" width="9.140625" style="37" customWidth="1"/>
    <col min="2302" max="2302" width="16.42578125" style="37" customWidth="1"/>
    <col min="2303" max="2303" width="45.140625" style="37" customWidth="1"/>
    <col min="2304" max="2304" width="30.42578125" style="37"/>
    <col min="2305" max="2305" width="16.42578125" style="37" customWidth="1"/>
    <col min="2306" max="2306" width="45.140625" style="37" customWidth="1"/>
    <col min="2307" max="2308" width="22.28515625" style="37" customWidth="1"/>
    <col min="2309" max="2311" width="18.28515625" style="37" customWidth="1"/>
    <col min="2312" max="2312" width="0" style="37" hidden="1" customWidth="1"/>
    <col min="2313" max="2557" width="9.140625" style="37" customWidth="1"/>
    <col min="2558" max="2558" width="16.42578125" style="37" customWidth="1"/>
    <col min="2559" max="2559" width="45.140625" style="37" customWidth="1"/>
    <col min="2560" max="2560" width="30.42578125" style="37"/>
    <col min="2561" max="2561" width="16.42578125" style="37" customWidth="1"/>
    <col min="2562" max="2562" width="45.140625" style="37" customWidth="1"/>
    <col min="2563" max="2564" width="22.28515625" style="37" customWidth="1"/>
    <col min="2565" max="2567" width="18.28515625" style="37" customWidth="1"/>
    <col min="2568" max="2568" width="0" style="37" hidden="1" customWidth="1"/>
    <col min="2569" max="2813" width="9.140625" style="37" customWidth="1"/>
    <col min="2814" max="2814" width="16.42578125" style="37" customWidth="1"/>
    <col min="2815" max="2815" width="45.140625" style="37" customWidth="1"/>
    <col min="2816" max="2816" width="30.42578125" style="37"/>
    <col min="2817" max="2817" width="16.42578125" style="37" customWidth="1"/>
    <col min="2818" max="2818" width="45.140625" style="37" customWidth="1"/>
    <col min="2819" max="2820" width="22.28515625" style="37" customWidth="1"/>
    <col min="2821" max="2823" width="18.28515625" style="37" customWidth="1"/>
    <col min="2824" max="2824" width="0" style="37" hidden="1" customWidth="1"/>
    <col min="2825" max="3069" width="9.140625" style="37" customWidth="1"/>
    <col min="3070" max="3070" width="16.42578125" style="37" customWidth="1"/>
    <col min="3071" max="3071" width="45.140625" style="37" customWidth="1"/>
    <col min="3072" max="3072" width="30.42578125" style="37"/>
    <col min="3073" max="3073" width="16.42578125" style="37" customWidth="1"/>
    <col min="3074" max="3074" width="45.140625" style="37" customWidth="1"/>
    <col min="3075" max="3076" width="22.28515625" style="37" customWidth="1"/>
    <col min="3077" max="3079" width="18.28515625" style="37" customWidth="1"/>
    <col min="3080" max="3080" width="0" style="37" hidden="1" customWidth="1"/>
    <col min="3081" max="3325" width="9.140625" style="37" customWidth="1"/>
    <col min="3326" max="3326" width="16.42578125" style="37" customWidth="1"/>
    <col min="3327" max="3327" width="45.140625" style="37" customWidth="1"/>
    <col min="3328" max="3328" width="30.42578125" style="37"/>
    <col min="3329" max="3329" width="16.42578125" style="37" customWidth="1"/>
    <col min="3330" max="3330" width="45.140625" style="37" customWidth="1"/>
    <col min="3331" max="3332" width="22.28515625" style="37" customWidth="1"/>
    <col min="3333" max="3335" width="18.28515625" style="37" customWidth="1"/>
    <col min="3336" max="3336" width="0" style="37" hidden="1" customWidth="1"/>
    <col min="3337" max="3581" width="9.140625" style="37" customWidth="1"/>
    <col min="3582" max="3582" width="16.42578125" style="37" customWidth="1"/>
    <col min="3583" max="3583" width="45.140625" style="37" customWidth="1"/>
    <col min="3584" max="3584" width="30.42578125" style="37"/>
    <col min="3585" max="3585" width="16.42578125" style="37" customWidth="1"/>
    <col min="3586" max="3586" width="45.140625" style="37" customWidth="1"/>
    <col min="3587" max="3588" width="22.28515625" style="37" customWidth="1"/>
    <col min="3589" max="3591" width="18.28515625" style="37" customWidth="1"/>
    <col min="3592" max="3592" width="0" style="37" hidden="1" customWidth="1"/>
    <col min="3593" max="3837" width="9.140625" style="37" customWidth="1"/>
    <col min="3838" max="3838" width="16.42578125" style="37" customWidth="1"/>
    <col min="3839" max="3839" width="45.140625" style="37" customWidth="1"/>
    <col min="3840" max="3840" width="30.42578125" style="37"/>
    <col min="3841" max="3841" width="16.42578125" style="37" customWidth="1"/>
    <col min="3842" max="3842" width="45.140625" style="37" customWidth="1"/>
    <col min="3843" max="3844" width="22.28515625" style="37" customWidth="1"/>
    <col min="3845" max="3847" width="18.28515625" style="37" customWidth="1"/>
    <col min="3848" max="3848" width="0" style="37" hidden="1" customWidth="1"/>
    <col min="3849" max="4093" width="9.140625" style="37" customWidth="1"/>
    <col min="4094" max="4094" width="16.42578125" style="37" customWidth="1"/>
    <col min="4095" max="4095" width="45.140625" style="37" customWidth="1"/>
    <col min="4096" max="4096" width="30.42578125" style="37"/>
    <col min="4097" max="4097" width="16.42578125" style="37" customWidth="1"/>
    <col min="4098" max="4098" width="45.140625" style="37" customWidth="1"/>
    <col min="4099" max="4100" width="22.28515625" style="37" customWidth="1"/>
    <col min="4101" max="4103" width="18.28515625" style="37" customWidth="1"/>
    <col min="4104" max="4104" width="0" style="37" hidden="1" customWidth="1"/>
    <col min="4105" max="4349" width="9.140625" style="37" customWidth="1"/>
    <col min="4350" max="4350" width="16.42578125" style="37" customWidth="1"/>
    <col min="4351" max="4351" width="45.140625" style="37" customWidth="1"/>
    <col min="4352" max="4352" width="30.42578125" style="37"/>
    <col min="4353" max="4353" width="16.42578125" style="37" customWidth="1"/>
    <col min="4354" max="4354" width="45.140625" style="37" customWidth="1"/>
    <col min="4355" max="4356" width="22.28515625" style="37" customWidth="1"/>
    <col min="4357" max="4359" width="18.28515625" style="37" customWidth="1"/>
    <col min="4360" max="4360" width="0" style="37" hidden="1" customWidth="1"/>
    <col min="4361" max="4605" width="9.140625" style="37" customWidth="1"/>
    <col min="4606" max="4606" width="16.42578125" style="37" customWidth="1"/>
    <col min="4607" max="4607" width="45.140625" style="37" customWidth="1"/>
    <col min="4608" max="4608" width="30.42578125" style="37"/>
    <col min="4609" max="4609" width="16.42578125" style="37" customWidth="1"/>
    <col min="4610" max="4610" width="45.140625" style="37" customWidth="1"/>
    <col min="4611" max="4612" width="22.28515625" style="37" customWidth="1"/>
    <col min="4613" max="4615" width="18.28515625" style="37" customWidth="1"/>
    <col min="4616" max="4616" width="0" style="37" hidden="1" customWidth="1"/>
    <col min="4617" max="4861" width="9.140625" style="37" customWidth="1"/>
    <col min="4862" max="4862" width="16.42578125" style="37" customWidth="1"/>
    <col min="4863" max="4863" width="45.140625" style="37" customWidth="1"/>
    <col min="4864" max="4864" width="30.42578125" style="37"/>
    <col min="4865" max="4865" width="16.42578125" style="37" customWidth="1"/>
    <col min="4866" max="4866" width="45.140625" style="37" customWidth="1"/>
    <col min="4867" max="4868" width="22.28515625" style="37" customWidth="1"/>
    <col min="4869" max="4871" width="18.28515625" style="37" customWidth="1"/>
    <col min="4872" max="4872" width="0" style="37" hidden="1" customWidth="1"/>
    <col min="4873" max="5117" width="9.140625" style="37" customWidth="1"/>
    <col min="5118" max="5118" width="16.42578125" style="37" customWidth="1"/>
    <col min="5119" max="5119" width="45.140625" style="37" customWidth="1"/>
    <col min="5120" max="5120" width="30.42578125" style="37"/>
    <col min="5121" max="5121" width="16.42578125" style="37" customWidth="1"/>
    <col min="5122" max="5122" width="45.140625" style="37" customWidth="1"/>
    <col min="5123" max="5124" width="22.28515625" style="37" customWidth="1"/>
    <col min="5125" max="5127" width="18.28515625" style="37" customWidth="1"/>
    <col min="5128" max="5128" width="0" style="37" hidden="1" customWidth="1"/>
    <col min="5129" max="5373" width="9.140625" style="37" customWidth="1"/>
    <col min="5374" max="5374" width="16.42578125" style="37" customWidth="1"/>
    <col min="5375" max="5375" width="45.140625" style="37" customWidth="1"/>
    <col min="5376" max="5376" width="30.42578125" style="37"/>
    <col min="5377" max="5377" width="16.42578125" style="37" customWidth="1"/>
    <col min="5378" max="5378" width="45.140625" style="37" customWidth="1"/>
    <col min="5379" max="5380" width="22.28515625" style="37" customWidth="1"/>
    <col min="5381" max="5383" width="18.28515625" style="37" customWidth="1"/>
    <col min="5384" max="5384" width="0" style="37" hidden="1" customWidth="1"/>
    <col min="5385" max="5629" width="9.140625" style="37" customWidth="1"/>
    <col min="5630" max="5630" width="16.42578125" style="37" customWidth="1"/>
    <col min="5631" max="5631" width="45.140625" style="37" customWidth="1"/>
    <col min="5632" max="5632" width="30.42578125" style="37"/>
    <col min="5633" max="5633" width="16.42578125" style="37" customWidth="1"/>
    <col min="5634" max="5634" width="45.140625" style="37" customWidth="1"/>
    <col min="5635" max="5636" width="22.28515625" style="37" customWidth="1"/>
    <col min="5637" max="5639" width="18.28515625" style="37" customWidth="1"/>
    <col min="5640" max="5640" width="0" style="37" hidden="1" customWidth="1"/>
    <col min="5641" max="5885" width="9.140625" style="37" customWidth="1"/>
    <col min="5886" max="5886" width="16.42578125" style="37" customWidth="1"/>
    <col min="5887" max="5887" width="45.140625" style="37" customWidth="1"/>
    <col min="5888" max="5888" width="30.42578125" style="37"/>
    <col min="5889" max="5889" width="16.42578125" style="37" customWidth="1"/>
    <col min="5890" max="5890" width="45.140625" style="37" customWidth="1"/>
    <col min="5891" max="5892" width="22.28515625" style="37" customWidth="1"/>
    <col min="5893" max="5895" width="18.28515625" style="37" customWidth="1"/>
    <col min="5896" max="5896" width="0" style="37" hidden="1" customWidth="1"/>
    <col min="5897" max="6141" width="9.140625" style="37" customWidth="1"/>
    <col min="6142" max="6142" width="16.42578125" style="37" customWidth="1"/>
    <col min="6143" max="6143" width="45.140625" style="37" customWidth="1"/>
    <col min="6144" max="6144" width="30.42578125" style="37"/>
    <col min="6145" max="6145" width="16.42578125" style="37" customWidth="1"/>
    <col min="6146" max="6146" width="45.140625" style="37" customWidth="1"/>
    <col min="6147" max="6148" width="22.28515625" style="37" customWidth="1"/>
    <col min="6149" max="6151" width="18.28515625" style="37" customWidth="1"/>
    <col min="6152" max="6152" width="0" style="37" hidden="1" customWidth="1"/>
    <col min="6153" max="6397" width="9.140625" style="37" customWidth="1"/>
    <col min="6398" max="6398" width="16.42578125" style="37" customWidth="1"/>
    <col min="6399" max="6399" width="45.140625" style="37" customWidth="1"/>
    <col min="6400" max="6400" width="30.42578125" style="37"/>
    <col min="6401" max="6401" width="16.42578125" style="37" customWidth="1"/>
    <col min="6402" max="6402" width="45.140625" style="37" customWidth="1"/>
    <col min="6403" max="6404" width="22.28515625" style="37" customWidth="1"/>
    <col min="6405" max="6407" width="18.28515625" style="37" customWidth="1"/>
    <col min="6408" max="6408" width="0" style="37" hidden="1" customWidth="1"/>
    <col min="6409" max="6653" width="9.140625" style="37" customWidth="1"/>
    <col min="6654" max="6654" width="16.42578125" style="37" customWidth="1"/>
    <col min="6655" max="6655" width="45.140625" style="37" customWidth="1"/>
    <col min="6656" max="6656" width="30.42578125" style="37"/>
    <col min="6657" max="6657" width="16.42578125" style="37" customWidth="1"/>
    <col min="6658" max="6658" width="45.140625" style="37" customWidth="1"/>
    <col min="6659" max="6660" width="22.28515625" style="37" customWidth="1"/>
    <col min="6661" max="6663" width="18.28515625" style="37" customWidth="1"/>
    <col min="6664" max="6664" width="0" style="37" hidden="1" customWidth="1"/>
    <col min="6665" max="6909" width="9.140625" style="37" customWidth="1"/>
    <col min="6910" max="6910" width="16.42578125" style="37" customWidth="1"/>
    <col min="6911" max="6911" width="45.140625" style="37" customWidth="1"/>
    <col min="6912" max="6912" width="30.42578125" style="37"/>
    <col min="6913" max="6913" width="16.42578125" style="37" customWidth="1"/>
    <col min="6914" max="6914" width="45.140625" style="37" customWidth="1"/>
    <col min="6915" max="6916" width="22.28515625" style="37" customWidth="1"/>
    <col min="6917" max="6919" width="18.28515625" style="37" customWidth="1"/>
    <col min="6920" max="6920" width="0" style="37" hidden="1" customWidth="1"/>
    <col min="6921" max="7165" width="9.140625" style="37" customWidth="1"/>
    <col min="7166" max="7166" width="16.42578125" style="37" customWidth="1"/>
    <col min="7167" max="7167" width="45.140625" style="37" customWidth="1"/>
    <col min="7168" max="7168" width="30.42578125" style="37"/>
    <col min="7169" max="7169" width="16.42578125" style="37" customWidth="1"/>
    <col min="7170" max="7170" width="45.140625" style="37" customWidth="1"/>
    <col min="7171" max="7172" width="22.28515625" style="37" customWidth="1"/>
    <col min="7173" max="7175" width="18.28515625" style="37" customWidth="1"/>
    <col min="7176" max="7176" width="0" style="37" hidden="1" customWidth="1"/>
    <col min="7177" max="7421" width="9.140625" style="37" customWidth="1"/>
    <col min="7422" max="7422" width="16.42578125" style="37" customWidth="1"/>
    <col min="7423" max="7423" width="45.140625" style="37" customWidth="1"/>
    <col min="7424" max="7424" width="30.42578125" style="37"/>
    <col min="7425" max="7425" width="16.42578125" style="37" customWidth="1"/>
    <col min="7426" max="7426" width="45.140625" style="37" customWidth="1"/>
    <col min="7427" max="7428" width="22.28515625" style="37" customWidth="1"/>
    <col min="7429" max="7431" width="18.28515625" style="37" customWidth="1"/>
    <col min="7432" max="7432" width="0" style="37" hidden="1" customWidth="1"/>
    <col min="7433" max="7677" width="9.140625" style="37" customWidth="1"/>
    <col min="7678" max="7678" width="16.42578125" style="37" customWidth="1"/>
    <col min="7679" max="7679" width="45.140625" style="37" customWidth="1"/>
    <col min="7680" max="7680" width="30.42578125" style="37"/>
    <col min="7681" max="7681" width="16.42578125" style="37" customWidth="1"/>
    <col min="7682" max="7682" width="45.140625" style="37" customWidth="1"/>
    <col min="7683" max="7684" width="22.28515625" style="37" customWidth="1"/>
    <col min="7685" max="7687" width="18.28515625" style="37" customWidth="1"/>
    <col min="7688" max="7688" width="0" style="37" hidden="1" customWidth="1"/>
    <col min="7689" max="7933" width="9.140625" style="37" customWidth="1"/>
    <col min="7934" max="7934" width="16.42578125" style="37" customWidth="1"/>
    <col min="7935" max="7935" width="45.140625" style="37" customWidth="1"/>
    <col min="7936" max="7936" width="30.42578125" style="37"/>
    <col min="7937" max="7937" width="16.42578125" style="37" customWidth="1"/>
    <col min="7938" max="7938" width="45.140625" style="37" customWidth="1"/>
    <col min="7939" max="7940" width="22.28515625" style="37" customWidth="1"/>
    <col min="7941" max="7943" width="18.28515625" style="37" customWidth="1"/>
    <col min="7944" max="7944" width="0" style="37" hidden="1" customWidth="1"/>
    <col min="7945" max="8189" width="9.140625" style="37" customWidth="1"/>
    <col min="8190" max="8190" width="16.42578125" style="37" customWidth="1"/>
    <col min="8191" max="8191" width="45.140625" style="37" customWidth="1"/>
    <col min="8192" max="8192" width="30.42578125" style="37"/>
    <col min="8193" max="8193" width="16.42578125" style="37" customWidth="1"/>
    <col min="8194" max="8194" width="45.140625" style="37" customWidth="1"/>
    <col min="8195" max="8196" width="22.28515625" style="37" customWidth="1"/>
    <col min="8197" max="8199" width="18.28515625" style="37" customWidth="1"/>
    <col min="8200" max="8200" width="0" style="37" hidden="1" customWidth="1"/>
    <col min="8201" max="8445" width="9.140625" style="37" customWidth="1"/>
    <col min="8446" max="8446" width="16.42578125" style="37" customWidth="1"/>
    <col min="8447" max="8447" width="45.140625" style="37" customWidth="1"/>
    <col min="8448" max="8448" width="30.42578125" style="37"/>
    <col min="8449" max="8449" width="16.42578125" style="37" customWidth="1"/>
    <col min="8450" max="8450" width="45.140625" style="37" customWidth="1"/>
    <col min="8451" max="8452" width="22.28515625" style="37" customWidth="1"/>
    <col min="8453" max="8455" width="18.28515625" style="37" customWidth="1"/>
    <col min="8456" max="8456" width="0" style="37" hidden="1" customWidth="1"/>
    <col min="8457" max="8701" width="9.140625" style="37" customWidth="1"/>
    <col min="8702" max="8702" width="16.42578125" style="37" customWidth="1"/>
    <col min="8703" max="8703" width="45.140625" style="37" customWidth="1"/>
    <col min="8704" max="8704" width="30.42578125" style="37"/>
    <col min="8705" max="8705" width="16.42578125" style="37" customWidth="1"/>
    <col min="8706" max="8706" width="45.140625" style="37" customWidth="1"/>
    <col min="8707" max="8708" width="22.28515625" style="37" customWidth="1"/>
    <col min="8709" max="8711" width="18.28515625" style="37" customWidth="1"/>
    <col min="8712" max="8712" width="0" style="37" hidden="1" customWidth="1"/>
    <col min="8713" max="8957" width="9.140625" style="37" customWidth="1"/>
    <col min="8958" max="8958" width="16.42578125" style="37" customWidth="1"/>
    <col min="8959" max="8959" width="45.140625" style="37" customWidth="1"/>
    <col min="8960" max="8960" width="30.42578125" style="37"/>
    <col min="8961" max="8961" width="16.42578125" style="37" customWidth="1"/>
    <col min="8962" max="8962" width="45.140625" style="37" customWidth="1"/>
    <col min="8963" max="8964" width="22.28515625" style="37" customWidth="1"/>
    <col min="8965" max="8967" width="18.28515625" style="37" customWidth="1"/>
    <col min="8968" max="8968" width="0" style="37" hidden="1" customWidth="1"/>
    <col min="8969" max="9213" width="9.140625" style="37" customWidth="1"/>
    <col min="9214" max="9214" width="16.42578125" style="37" customWidth="1"/>
    <col min="9215" max="9215" width="45.140625" style="37" customWidth="1"/>
    <col min="9216" max="9216" width="30.42578125" style="37"/>
    <col min="9217" max="9217" width="16.42578125" style="37" customWidth="1"/>
    <col min="9218" max="9218" width="45.140625" style="37" customWidth="1"/>
    <col min="9219" max="9220" width="22.28515625" style="37" customWidth="1"/>
    <col min="9221" max="9223" width="18.28515625" style="37" customWidth="1"/>
    <col min="9224" max="9224" width="0" style="37" hidden="1" customWidth="1"/>
    <col min="9225" max="9469" width="9.140625" style="37" customWidth="1"/>
    <col min="9470" max="9470" width="16.42578125" style="37" customWidth="1"/>
    <col min="9471" max="9471" width="45.140625" style="37" customWidth="1"/>
    <col min="9472" max="9472" width="30.42578125" style="37"/>
    <col min="9473" max="9473" width="16.42578125" style="37" customWidth="1"/>
    <col min="9474" max="9474" width="45.140625" style="37" customWidth="1"/>
    <col min="9475" max="9476" width="22.28515625" style="37" customWidth="1"/>
    <col min="9477" max="9479" width="18.28515625" style="37" customWidth="1"/>
    <col min="9480" max="9480" width="0" style="37" hidden="1" customWidth="1"/>
    <col min="9481" max="9725" width="9.140625" style="37" customWidth="1"/>
    <col min="9726" max="9726" width="16.42578125" style="37" customWidth="1"/>
    <col min="9727" max="9727" width="45.140625" style="37" customWidth="1"/>
    <col min="9728" max="9728" width="30.42578125" style="37"/>
    <col min="9729" max="9729" width="16.42578125" style="37" customWidth="1"/>
    <col min="9730" max="9730" width="45.140625" style="37" customWidth="1"/>
    <col min="9731" max="9732" width="22.28515625" style="37" customWidth="1"/>
    <col min="9733" max="9735" width="18.28515625" style="37" customWidth="1"/>
    <col min="9736" max="9736" width="0" style="37" hidden="1" customWidth="1"/>
    <col min="9737" max="9981" width="9.140625" style="37" customWidth="1"/>
    <col min="9982" max="9982" width="16.42578125" style="37" customWidth="1"/>
    <col min="9983" max="9983" width="45.140625" style="37" customWidth="1"/>
    <col min="9984" max="9984" width="30.42578125" style="37"/>
    <col min="9985" max="9985" width="16.42578125" style="37" customWidth="1"/>
    <col min="9986" max="9986" width="45.140625" style="37" customWidth="1"/>
    <col min="9987" max="9988" width="22.28515625" style="37" customWidth="1"/>
    <col min="9989" max="9991" width="18.28515625" style="37" customWidth="1"/>
    <col min="9992" max="9992" width="0" style="37" hidden="1" customWidth="1"/>
    <col min="9993" max="10237" width="9.140625" style="37" customWidth="1"/>
    <col min="10238" max="10238" width="16.42578125" style="37" customWidth="1"/>
    <col min="10239" max="10239" width="45.140625" style="37" customWidth="1"/>
    <col min="10240" max="10240" width="30.42578125" style="37"/>
    <col min="10241" max="10241" width="16.42578125" style="37" customWidth="1"/>
    <col min="10242" max="10242" width="45.140625" style="37" customWidth="1"/>
    <col min="10243" max="10244" width="22.28515625" style="37" customWidth="1"/>
    <col min="10245" max="10247" width="18.28515625" style="37" customWidth="1"/>
    <col min="10248" max="10248" width="0" style="37" hidden="1" customWidth="1"/>
    <col min="10249" max="10493" width="9.140625" style="37" customWidth="1"/>
    <col min="10494" max="10494" width="16.42578125" style="37" customWidth="1"/>
    <col min="10495" max="10495" width="45.140625" style="37" customWidth="1"/>
    <col min="10496" max="10496" width="30.42578125" style="37"/>
    <col min="10497" max="10497" width="16.42578125" style="37" customWidth="1"/>
    <col min="10498" max="10498" width="45.140625" style="37" customWidth="1"/>
    <col min="10499" max="10500" width="22.28515625" style="37" customWidth="1"/>
    <col min="10501" max="10503" width="18.28515625" style="37" customWidth="1"/>
    <col min="10504" max="10504" width="0" style="37" hidden="1" customWidth="1"/>
    <col min="10505" max="10749" width="9.140625" style="37" customWidth="1"/>
    <col min="10750" max="10750" width="16.42578125" style="37" customWidth="1"/>
    <col min="10751" max="10751" width="45.140625" style="37" customWidth="1"/>
    <col min="10752" max="10752" width="30.42578125" style="37"/>
    <col min="10753" max="10753" width="16.42578125" style="37" customWidth="1"/>
    <col min="10754" max="10754" width="45.140625" style="37" customWidth="1"/>
    <col min="10755" max="10756" width="22.28515625" style="37" customWidth="1"/>
    <col min="10757" max="10759" width="18.28515625" style="37" customWidth="1"/>
    <col min="10760" max="10760" width="0" style="37" hidden="1" customWidth="1"/>
    <col min="10761" max="11005" width="9.140625" style="37" customWidth="1"/>
    <col min="11006" max="11006" width="16.42578125" style="37" customWidth="1"/>
    <col min="11007" max="11007" width="45.140625" style="37" customWidth="1"/>
    <col min="11008" max="11008" width="30.42578125" style="37"/>
    <col min="11009" max="11009" width="16.42578125" style="37" customWidth="1"/>
    <col min="11010" max="11010" width="45.140625" style="37" customWidth="1"/>
    <col min="11011" max="11012" width="22.28515625" style="37" customWidth="1"/>
    <col min="11013" max="11015" width="18.28515625" style="37" customWidth="1"/>
    <col min="11016" max="11016" width="0" style="37" hidden="1" customWidth="1"/>
    <col min="11017" max="11261" width="9.140625" style="37" customWidth="1"/>
    <col min="11262" max="11262" width="16.42578125" style="37" customWidth="1"/>
    <col min="11263" max="11263" width="45.140625" style="37" customWidth="1"/>
    <col min="11264" max="11264" width="30.42578125" style="37"/>
    <col min="11265" max="11265" width="16.42578125" style="37" customWidth="1"/>
    <col min="11266" max="11266" width="45.140625" style="37" customWidth="1"/>
    <col min="11267" max="11268" width="22.28515625" style="37" customWidth="1"/>
    <col min="11269" max="11271" width="18.28515625" style="37" customWidth="1"/>
    <col min="11272" max="11272" width="0" style="37" hidden="1" customWidth="1"/>
    <col min="11273" max="11517" width="9.140625" style="37" customWidth="1"/>
    <col min="11518" max="11518" width="16.42578125" style="37" customWidth="1"/>
    <col min="11519" max="11519" width="45.140625" style="37" customWidth="1"/>
    <col min="11520" max="11520" width="30.42578125" style="37"/>
    <col min="11521" max="11521" width="16.42578125" style="37" customWidth="1"/>
    <col min="11522" max="11522" width="45.140625" style="37" customWidth="1"/>
    <col min="11523" max="11524" width="22.28515625" style="37" customWidth="1"/>
    <col min="11525" max="11527" width="18.28515625" style="37" customWidth="1"/>
    <col min="11528" max="11528" width="0" style="37" hidden="1" customWidth="1"/>
    <col min="11529" max="11773" width="9.140625" style="37" customWidth="1"/>
    <col min="11774" max="11774" width="16.42578125" style="37" customWidth="1"/>
    <col min="11775" max="11775" width="45.140625" style="37" customWidth="1"/>
    <col min="11776" max="11776" width="30.42578125" style="37"/>
    <col min="11777" max="11777" width="16.42578125" style="37" customWidth="1"/>
    <col min="11778" max="11778" width="45.140625" style="37" customWidth="1"/>
    <col min="11779" max="11780" width="22.28515625" style="37" customWidth="1"/>
    <col min="11781" max="11783" width="18.28515625" style="37" customWidth="1"/>
    <col min="11784" max="11784" width="0" style="37" hidden="1" customWidth="1"/>
    <col min="11785" max="12029" width="9.140625" style="37" customWidth="1"/>
    <col min="12030" max="12030" width="16.42578125" style="37" customWidth="1"/>
    <col min="12031" max="12031" width="45.140625" style="37" customWidth="1"/>
    <col min="12032" max="12032" width="30.42578125" style="37"/>
    <col min="12033" max="12033" width="16.42578125" style="37" customWidth="1"/>
    <col min="12034" max="12034" width="45.140625" style="37" customWidth="1"/>
    <col min="12035" max="12036" width="22.28515625" style="37" customWidth="1"/>
    <col min="12037" max="12039" width="18.28515625" style="37" customWidth="1"/>
    <col min="12040" max="12040" width="0" style="37" hidden="1" customWidth="1"/>
    <col min="12041" max="12285" width="9.140625" style="37" customWidth="1"/>
    <col min="12286" max="12286" width="16.42578125" style="37" customWidth="1"/>
    <col min="12287" max="12287" width="45.140625" style="37" customWidth="1"/>
    <col min="12288" max="12288" width="30.42578125" style="37"/>
    <col min="12289" max="12289" width="16.42578125" style="37" customWidth="1"/>
    <col min="12290" max="12290" width="45.140625" style="37" customWidth="1"/>
    <col min="12291" max="12292" width="22.28515625" style="37" customWidth="1"/>
    <col min="12293" max="12295" width="18.28515625" style="37" customWidth="1"/>
    <col min="12296" max="12296" width="0" style="37" hidden="1" customWidth="1"/>
    <col min="12297" max="12541" width="9.140625" style="37" customWidth="1"/>
    <col min="12542" max="12542" width="16.42578125" style="37" customWidth="1"/>
    <col min="12543" max="12543" width="45.140625" style="37" customWidth="1"/>
    <col min="12544" max="12544" width="30.42578125" style="37"/>
    <col min="12545" max="12545" width="16.42578125" style="37" customWidth="1"/>
    <col min="12546" max="12546" width="45.140625" style="37" customWidth="1"/>
    <col min="12547" max="12548" width="22.28515625" style="37" customWidth="1"/>
    <col min="12549" max="12551" width="18.28515625" style="37" customWidth="1"/>
    <col min="12552" max="12552" width="0" style="37" hidden="1" customWidth="1"/>
    <col min="12553" max="12797" width="9.140625" style="37" customWidth="1"/>
    <col min="12798" max="12798" width="16.42578125" style="37" customWidth="1"/>
    <col min="12799" max="12799" width="45.140625" style="37" customWidth="1"/>
    <col min="12800" max="12800" width="30.42578125" style="37"/>
    <col min="12801" max="12801" width="16.42578125" style="37" customWidth="1"/>
    <col min="12802" max="12802" width="45.140625" style="37" customWidth="1"/>
    <col min="12803" max="12804" width="22.28515625" style="37" customWidth="1"/>
    <col min="12805" max="12807" width="18.28515625" style="37" customWidth="1"/>
    <col min="12808" max="12808" width="0" style="37" hidden="1" customWidth="1"/>
    <col min="12809" max="13053" width="9.140625" style="37" customWidth="1"/>
    <col min="13054" max="13054" width="16.42578125" style="37" customWidth="1"/>
    <col min="13055" max="13055" width="45.140625" style="37" customWidth="1"/>
    <col min="13056" max="13056" width="30.42578125" style="37"/>
    <col min="13057" max="13057" width="16.42578125" style="37" customWidth="1"/>
    <col min="13058" max="13058" width="45.140625" style="37" customWidth="1"/>
    <col min="13059" max="13060" width="22.28515625" style="37" customWidth="1"/>
    <col min="13061" max="13063" width="18.28515625" style="37" customWidth="1"/>
    <col min="13064" max="13064" width="0" style="37" hidden="1" customWidth="1"/>
    <col min="13065" max="13309" width="9.140625" style="37" customWidth="1"/>
    <col min="13310" max="13310" width="16.42578125" style="37" customWidth="1"/>
    <col min="13311" max="13311" width="45.140625" style="37" customWidth="1"/>
    <col min="13312" max="13312" width="30.42578125" style="37"/>
    <col min="13313" max="13313" width="16.42578125" style="37" customWidth="1"/>
    <col min="13314" max="13314" width="45.140625" style="37" customWidth="1"/>
    <col min="13315" max="13316" width="22.28515625" style="37" customWidth="1"/>
    <col min="13317" max="13319" width="18.28515625" style="37" customWidth="1"/>
    <col min="13320" max="13320" width="0" style="37" hidden="1" customWidth="1"/>
    <col min="13321" max="13565" width="9.140625" style="37" customWidth="1"/>
    <col min="13566" max="13566" width="16.42578125" style="37" customWidth="1"/>
    <col min="13567" max="13567" width="45.140625" style="37" customWidth="1"/>
    <col min="13568" max="13568" width="30.42578125" style="37"/>
    <col min="13569" max="13569" width="16.42578125" style="37" customWidth="1"/>
    <col min="13570" max="13570" width="45.140625" style="37" customWidth="1"/>
    <col min="13571" max="13572" width="22.28515625" style="37" customWidth="1"/>
    <col min="13573" max="13575" width="18.28515625" style="37" customWidth="1"/>
    <col min="13576" max="13576" width="0" style="37" hidden="1" customWidth="1"/>
    <col min="13577" max="13821" width="9.140625" style="37" customWidth="1"/>
    <col min="13822" max="13822" width="16.42578125" style="37" customWidth="1"/>
    <col min="13823" max="13823" width="45.140625" style="37" customWidth="1"/>
    <col min="13824" max="13824" width="30.42578125" style="37"/>
    <col min="13825" max="13825" width="16.42578125" style="37" customWidth="1"/>
    <col min="13826" max="13826" width="45.140625" style="37" customWidth="1"/>
    <col min="13827" max="13828" width="22.28515625" style="37" customWidth="1"/>
    <col min="13829" max="13831" width="18.28515625" style="37" customWidth="1"/>
    <col min="13832" max="13832" width="0" style="37" hidden="1" customWidth="1"/>
    <col min="13833" max="14077" width="9.140625" style="37" customWidth="1"/>
    <col min="14078" max="14078" width="16.42578125" style="37" customWidth="1"/>
    <col min="14079" max="14079" width="45.140625" style="37" customWidth="1"/>
    <col min="14080" max="14080" width="30.42578125" style="37"/>
    <col min="14081" max="14081" width="16.42578125" style="37" customWidth="1"/>
    <col min="14082" max="14082" width="45.140625" style="37" customWidth="1"/>
    <col min="14083" max="14084" width="22.28515625" style="37" customWidth="1"/>
    <col min="14085" max="14087" width="18.28515625" style="37" customWidth="1"/>
    <col min="14088" max="14088" width="0" style="37" hidden="1" customWidth="1"/>
    <col min="14089" max="14333" width="9.140625" style="37" customWidth="1"/>
    <col min="14334" max="14334" width="16.42578125" style="37" customWidth="1"/>
    <col min="14335" max="14335" width="45.140625" style="37" customWidth="1"/>
    <col min="14336" max="14336" width="30.42578125" style="37"/>
    <col min="14337" max="14337" width="16.42578125" style="37" customWidth="1"/>
    <col min="14338" max="14338" width="45.140625" style="37" customWidth="1"/>
    <col min="14339" max="14340" width="22.28515625" style="37" customWidth="1"/>
    <col min="14341" max="14343" width="18.28515625" style="37" customWidth="1"/>
    <col min="14344" max="14344" width="0" style="37" hidden="1" customWidth="1"/>
    <col min="14345" max="14589" width="9.140625" style="37" customWidth="1"/>
    <col min="14590" max="14590" width="16.42578125" style="37" customWidth="1"/>
    <col min="14591" max="14591" width="45.140625" style="37" customWidth="1"/>
    <col min="14592" max="14592" width="30.42578125" style="37"/>
    <col min="14593" max="14593" width="16.42578125" style="37" customWidth="1"/>
    <col min="14594" max="14594" width="45.140625" style="37" customWidth="1"/>
    <col min="14595" max="14596" width="22.28515625" style="37" customWidth="1"/>
    <col min="14597" max="14599" width="18.28515625" style="37" customWidth="1"/>
    <col min="14600" max="14600" width="0" style="37" hidden="1" customWidth="1"/>
    <col min="14601" max="14845" width="9.140625" style="37" customWidth="1"/>
    <col min="14846" max="14846" width="16.42578125" style="37" customWidth="1"/>
    <col min="14847" max="14847" width="45.140625" style="37" customWidth="1"/>
    <col min="14848" max="14848" width="30.42578125" style="37"/>
    <col min="14849" max="14849" width="16.42578125" style="37" customWidth="1"/>
    <col min="14850" max="14850" width="45.140625" style="37" customWidth="1"/>
    <col min="14851" max="14852" width="22.28515625" style="37" customWidth="1"/>
    <col min="14853" max="14855" width="18.28515625" style="37" customWidth="1"/>
    <col min="14856" max="14856" width="0" style="37" hidden="1" customWidth="1"/>
    <col min="14857" max="15101" width="9.140625" style="37" customWidth="1"/>
    <col min="15102" max="15102" width="16.42578125" style="37" customWidth="1"/>
    <col min="15103" max="15103" width="45.140625" style="37" customWidth="1"/>
    <col min="15104" max="15104" width="30.42578125" style="37"/>
    <col min="15105" max="15105" width="16.42578125" style="37" customWidth="1"/>
    <col min="15106" max="15106" width="45.140625" style="37" customWidth="1"/>
    <col min="15107" max="15108" width="22.28515625" style="37" customWidth="1"/>
    <col min="15109" max="15111" width="18.28515625" style="37" customWidth="1"/>
    <col min="15112" max="15112" width="0" style="37" hidden="1" customWidth="1"/>
    <col min="15113" max="15357" width="9.140625" style="37" customWidth="1"/>
    <col min="15358" max="15358" width="16.42578125" style="37" customWidth="1"/>
    <col min="15359" max="15359" width="45.140625" style="37" customWidth="1"/>
    <col min="15360" max="15360" width="30.42578125" style="37"/>
    <col min="15361" max="15361" width="16.42578125" style="37" customWidth="1"/>
    <col min="15362" max="15362" width="45.140625" style="37" customWidth="1"/>
    <col min="15363" max="15364" width="22.28515625" style="37" customWidth="1"/>
    <col min="15365" max="15367" width="18.28515625" style="37" customWidth="1"/>
    <col min="15368" max="15368" width="0" style="37" hidden="1" customWidth="1"/>
    <col min="15369" max="15613" width="9.140625" style="37" customWidth="1"/>
    <col min="15614" max="15614" width="16.42578125" style="37" customWidth="1"/>
    <col min="15615" max="15615" width="45.140625" style="37" customWidth="1"/>
    <col min="15616" max="15616" width="30.42578125" style="37"/>
    <col min="15617" max="15617" width="16.42578125" style="37" customWidth="1"/>
    <col min="15618" max="15618" width="45.140625" style="37" customWidth="1"/>
    <col min="15619" max="15620" width="22.28515625" style="37" customWidth="1"/>
    <col min="15621" max="15623" width="18.28515625" style="37" customWidth="1"/>
    <col min="15624" max="15624" width="0" style="37" hidden="1" customWidth="1"/>
    <col min="15625" max="15869" width="9.140625" style="37" customWidth="1"/>
    <col min="15870" max="15870" width="16.42578125" style="37" customWidth="1"/>
    <col min="15871" max="15871" width="45.140625" style="37" customWidth="1"/>
    <col min="15872" max="15872" width="30.42578125" style="37"/>
    <col min="15873" max="15873" width="16.42578125" style="37" customWidth="1"/>
    <col min="15874" max="15874" width="45.140625" style="37" customWidth="1"/>
    <col min="15875" max="15876" width="22.28515625" style="37" customWidth="1"/>
    <col min="15877" max="15879" width="18.28515625" style="37" customWidth="1"/>
    <col min="15880" max="15880" width="0" style="37" hidden="1" customWidth="1"/>
    <col min="15881" max="16125" width="9.140625" style="37" customWidth="1"/>
    <col min="16126" max="16126" width="16.42578125" style="37" customWidth="1"/>
    <col min="16127" max="16127" width="45.140625" style="37" customWidth="1"/>
    <col min="16128" max="16128" width="30.42578125" style="37"/>
    <col min="16129" max="16129" width="16.42578125" style="37" customWidth="1"/>
    <col min="16130" max="16130" width="45.140625" style="37" customWidth="1"/>
    <col min="16131" max="16132" width="22.28515625" style="37" customWidth="1"/>
    <col min="16133" max="16135" width="18.28515625" style="37" customWidth="1"/>
    <col min="16136" max="16136" width="0" style="37" hidden="1" customWidth="1"/>
    <col min="16137" max="16381" width="9.140625" style="37" customWidth="1"/>
    <col min="16382" max="16382" width="16.42578125" style="37" customWidth="1"/>
    <col min="16383" max="16383" width="45.140625" style="37" customWidth="1"/>
    <col min="16384" max="16384" width="30.42578125" style="37"/>
  </cols>
  <sheetData>
    <row r="1" spans="1:11" x14ac:dyDescent="0.25">
      <c r="A1" s="34"/>
      <c r="B1" s="34"/>
      <c r="C1" s="5" t="s">
        <v>1</v>
      </c>
    </row>
    <row r="2" spans="1:11" x14ac:dyDescent="0.25">
      <c r="A2" s="34"/>
      <c r="C2" s="29" t="s">
        <v>64</v>
      </c>
    </row>
    <row r="3" spans="1:11" x14ac:dyDescent="0.25">
      <c r="A3" s="34"/>
      <c r="B3" s="34"/>
      <c r="C3" s="7" t="s">
        <v>3</v>
      </c>
    </row>
    <row r="4" spans="1:11" x14ac:dyDescent="0.25">
      <c r="A4" s="34"/>
      <c r="B4" s="34"/>
      <c r="C4" s="39"/>
    </row>
    <row r="5" spans="1:11" x14ac:dyDescent="0.25">
      <c r="A5" s="34"/>
      <c r="B5" s="34"/>
      <c r="C5" s="40" t="s">
        <v>51</v>
      </c>
    </row>
    <row r="6" spans="1:11" ht="18" customHeight="1" x14ac:dyDescent="0.25">
      <c r="A6" s="134" t="s">
        <v>5</v>
      </c>
      <c r="B6" s="134"/>
      <c r="C6" s="134"/>
    </row>
    <row r="7" spans="1:11" x14ac:dyDescent="0.25">
      <c r="A7" s="11"/>
      <c r="B7" s="11"/>
      <c r="C7" s="11"/>
    </row>
    <row r="8" spans="1:11" x14ac:dyDescent="0.25">
      <c r="A8" s="101" t="s">
        <v>6</v>
      </c>
      <c r="B8" s="105" t="s">
        <v>65</v>
      </c>
    </row>
    <row r="9" spans="1:11" ht="26.25" x14ac:dyDescent="0.25">
      <c r="A9" s="101" t="s">
        <v>8</v>
      </c>
      <c r="B9" s="131" t="s">
        <v>52</v>
      </c>
      <c r="C9" s="131"/>
    </row>
    <row r="10" spans="1:11" ht="15" x14ac:dyDescent="0.25">
      <c r="A10" s="101" t="s">
        <v>10</v>
      </c>
      <c r="B10" s="36" t="s">
        <v>53</v>
      </c>
      <c r="D10"/>
      <c r="E10"/>
      <c r="F10"/>
      <c r="G10"/>
      <c r="H10"/>
      <c r="I10"/>
      <c r="J10"/>
      <c r="K10"/>
    </row>
    <row r="11" spans="1:11" x14ac:dyDescent="0.25">
      <c r="A11" s="11"/>
      <c r="B11" s="11"/>
      <c r="C11" s="32"/>
      <c r="D11"/>
      <c r="E11"/>
      <c r="F11"/>
      <c r="G11"/>
      <c r="H11"/>
      <c r="I11"/>
      <c r="J11"/>
      <c r="K11"/>
    </row>
    <row r="12" spans="1:11" ht="75" x14ac:dyDescent="0.25">
      <c r="A12" s="102" t="s">
        <v>12</v>
      </c>
      <c r="B12" s="102" t="s">
        <v>13</v>
      </c>
      <c r="C12" s="102" t="s">
        <v>14</v>
      </c>
      <c r="D12"/>
      <c r="E12"/>
      <c r="F12"/>
      <c r="G12"/>
      <c r="H12"/>
      <c r="I12"/>
      <c r="J12"/>
      <c r="K12"/>
    </row>
    <row r="13" spans="1:11" x14ac:dyDescent="0.25">
      <c r="A13" s="79">
        <v>1</v>
      </c>
      <c r="B13" s="79">
        <v>2</v>
      </c>
      <c r="C13" s="79">
        <v>3</v>
      </c>
      <c r="D13"/>
      <c r="E13"/>
      <c r="F13"/>
      <c r="G13"/>
      <c r="H13"/>
      <c r="I13"/>
      <c r="J13"/>
      <c r="K13"/>
    </row>
    <row r="14" spans="1:11" x14ac:dyDescent="0.25">
      <c r="A14" s="79"/>
      <c r="B14" s="79" t="s">
        <v>15</v>
      </c>
      <c r="C14" s="79" t="s">
        <v>16</v>
      </c>
      <c r="D14"/>
      <c r="E14"/>
      <c r="F14"/>
      <c r="G14"/>
      <c r="H14"/>
      <c r="I14"/>
      <c r="J14"/>
      <c r="K14"/>
    </row>
    <row r="15" spans="1:11" x14ac:dyDescent="0.25">
      <c r="A15" s="79">
        <v>1100</v>
      </c>
      <c r="B15" s="65" t="s">
        <v>17</v>
      </c>
      <c r="C15" s="21">
        <v>7396</v>
      </c>
      <c r="D15" s="113"/>
      <c r="E15"/>
      <c r="F15"/>
      <c r="G15"/>
      <c r="H15"/>
      <c r="I15"/>
      <c r="J15"/>
      <c r="K15"/>
    </row>
    <row r="16" spans="1:11" ht="31.5" x14ac:dyDescent="0.25">
      <c r="A16" s="79">
        <v>1200</v>
      </c>
      <c r="B16" s="66" t="s">
        <v>18</v>
      </c>
      <c r="C16" s="21">
        <v>1687</v>
      </c>
      <c r="D16" s="113"/>
      <c r="E16"/>
      <c r="F16"/>
      <c r="G16"/>
      <c r="H16"/>
      <c r="I16"/>
      <c r="J16"/>
      <c r="K16"/>
    </row>
    <row r="17" spans="1:11" x14ac:dyDescent="0.25">
      <c r="A17" s="79">
        <v>2341</v>
      </c>
      <c r="B17" s="65" t="s">
        <v>19</v>
      </c>
      <c r="C17" s="21">
        <v>150</v>
      </c>
      <c r="D17" s="113"/>
      <c r="E17"/>
      <c r="F17"/>
      <c r="G17"/>
      <c r="H17"/>
      <c r="I17"/>
      <c r="J17"/>
      <c r="K17"/>
    </row>
    <row r="18" spans="1:11" ht="13.9" customHeight="1" x14ac:dyDescent="0.25">
      <c r="A18" s="79">
        <v>2361</v>
      </c>
      <c r="B18" s="65" t="s">
        <v>20</v>
      </c>
      <c r="C18" s="21">
        <v>184</v>
      </c>
      <c r="D18" s="113"/>
      <c r="E18"/>
      <c r="F18"/>
      <c r="G18"/>
      <c r="H18"/>
      <c r="I18"/>
      <c r="J18"/>
      <c r="K18"/>
    </row>
    <row r="19" spans="1:11" ht="13.9" customHeight="1" x14ac:dyDescent="0.25">
      <c r="A19" s="79">
        <v>2363</v>
      </c>
      <c r="B19" s="65" t="s">
        <v>21</v>
      </c>
      <c r="C19" s="21">
        <v>962</v>
      </c>
      <c r="D19" s="113"/>
      <c r="E19"/>
      <c r="F19"/>
      <c r="G19"/>
      <c r="H19"/>
      <c r="I19"/>
      <c r="J19"/>
      <c r="K19"/>
    </row>
    <row r="20" spans="1:11" ht="31.5" x14ac:dyDescent="0.25">
      <c r="A20" s="79">
        <v>2369</v>
      </c>
      <c r="B20" s="66" t="s">
        <v>22</v>
      </c>
      <c r="C20" s="21">
        <v>648</v>
      </c>
      <c r="D20" s="113"/>
      <c r="E20"/>
      <c r="F20"/>
      <c r="G20"/>
      <c r="H20"/>
      <c r="I20"/>
      <c r="J20"/>
      <c r="K20"/>
    </row>
    <row r="21" spans="1:11" ht="31.5" x14ac:dyDescent="0.25">
      <c r="A21" s="79">
        <v>2800</v>
      </c>
      <c r="B21" s="66" t="s">
        <v>50</v>
      </c>
      <c r="C21" s="21">
        <v>119</v>
      </c>
      <c r="D21" s="113"/>
      <c r="E21"/>
      <c r="F21"/>
      <c r="G21"/>
      <c r="H21"/>
      <c r="I21"/>
      <c r="J21"/>
      <c r="K21"/>
    </row>
    <row r="22" spans="1:11" x14ac:dyDescent="0.25">
      <c r="A22" s="79"/>
      <c r="B22" s="24" t="s">
        <v>23</v>
      </c>
      <c r="C22" s="23">
        <f>SUM(C15:C21)</f>
        <v>11146</v>
      </c>
      <c r="D22" s="113"/>
      <c r="E22"/>
      <c r="F22"/>
      <c r="G22"/>
      <c r="H22"/>
      <c r="I22"/>
      <c r="J22"/>
      <c r="K22"/>
    </row>
    <row r="23" spans="1:11" x14ac:dyDescent="0.25">
      <c r="A23" s="79"/>
      <c r="B23" s="24" t="s">
        <v>24</v>
      </c>
      <c r="C23" s="24" t="s">
        <v>16</v>
      </c>
      <c r="D23"/>
      <c r="E23"/>
      <c r="F23"/>
      <c r="G23"/>
      <c r="H23"/>
      <c r="I23"/>
      <c r="J23"/>
      <c r="K23"/>
    </row>
    <row r="24" spans="1:11" x14ac:dyDescent="0.25">
      <c r="A24" s="79">
        <v>1100</v>
      </c>
      <c r="B24" s="65" t="s">
        <v>54</v>
      </c>
      <c r="C24" s="21">
        <v>1359</v>
      </c>
      <c r="D24"/>
      <c r="E24"/>
      <c r="F24"/>
      <c r="G24"/>
      <c r="H24"/>
      <c r="I24"/>
      <c r="J24"/>
      <c r="K24"/>
    </row>
    <row r="25" spans="1:11" ht="31.5" x14ac:dyDescent="0.25">
      <c r="A25" s="79">
        <v>1200</v>
      </c>
      <c r="B25" s="66" t="s">
        <v>18</v>
      </c>
      <c r="C25" s="21">
        <v>510</v>
      </c>
      <c r="D25"/>
      <c r="E25"/>
      <c r="F25"/>
      <c r="G25"/>
      <c r="H25"/>
      <c r="I25"/>
      <c r="J25"/>
      <c r="K25"/>
    </row>
    <row r="26" spans="1:11" x14ac:dyDescent="0.25">
      <c r="A26" s="79">
        <v>2220</v>
      </c>
      <c r="B26" s="65" t="s">
        <v>56</v>
      </c>
      <c r="C26" s="21">
        <v>574</v>
      </c>
      <c r="D26"/>
      <c r="E26"/>
      <c r="F26"/>
      <c r="G26"/>
      <c r="H26"/>
      <c r="I26"/>
      <c r="J26"/>
      <c r="K26"/>
    </row>
    <row r="27" spans="1:11" ht="31.5" x14ac:dyDescent="0.25">
      <c r="A27" s="79">
        <v>2230</v>
      </c>
      <c r="B27" s="82" t="s">
        <v>41</v>
      </c>
      <c r="C27" s="21">
        <v>48</v>
      </c>
      <c r="D27"/>
      <c r="E27"/>
      <c r="F27"/>
      <c r="G27"/>
      <c r="H27"/>
      <c r="I27"/>
      <c r="J27"/>
      <c r="K27"/>
    </row>
    <row r="28" spans="1:11" x14ac:dyDescent="0.25">
      <c r="A28" s="79">
        <v>2241</v>
      </c>
      <c r="B28" s="82" t="s">
        <v>66</v>
      </c>
      <c r="C28" s="21">
        <v>420</v>
      </c>
      <c r="D28"/>
      <c r="E28"/>
      <c r="F28"/>
      <c r="G28"/>
      <c r="H28"/>
      <c r="I28"/>
      <c r="J28"/>
      <c r="K28"/>
    </row>
    <row r="29" spans="1:11" x14ac:dyDescent="0.25">
      <c r="A29" s="79">
        <v>2242</v>
      </c>
      <c r="B29" s="65" t="s">
        <v>57</v>
      </c>
      <c r="C29" s="21">
        <v>40</v>
      </c>
      <c r="D29"/>
      <c r="E29"/>
      <c r="F29"/>
      <c r="G29"/>
      <c r="H29"/>
      <c r="I29"/>
      <c r="J29"/>
      <c r="K29"/>
    </row>
    <row r="30" spans="1:11" x14ac:dyDescent="0.25">
      <c r="A30" s="79">
        <v>2243</v>
      </c>
      <c r="B30" s="66" t="s">
        <v>58</v>
      </c>
      <c r="C30" s="21">
        <v>686</v>
      </c>
      <c r="D30"/>
      <c r="E30"/>
      <c r="F30"/>
      <c r="G30"/>
      <c r="H30"/>
      <c r="I30"/>
      <c r="J30"/>
      <c r="K30"/>
    </row>
    <row r="31" spans="1:11" x14ac:dyDescent="0.25">
      <c r="A31" s="79">
        <v>2244</v>
      </c>
      <c r="B31" s="65" t="s">
        <v>59</v>
      </c>
      <c r="C31" s="21">
        <v>317</v>
      </c>
      <c r="D31"/>
      <c r="E31"/>
      <c r="F31"/>
      <c r="G31"/>
      <c r="H31"/>
      <c r="I31"/>
      <c r="J31"/>
      <c r="K31"/>
    </row>
    <row r="32" spans="1:11" x14ac:dyDescent="0.25">
      <c r="A32" s="79">
        <v>2249</v>
      </c>
      <c r="B32" s="83" t="s">
        <v>60</v>
      </c>
      <c r="C32" s="21">
        <v>0</v>
      </c>
      <c r="D32"/>
      <c r="E32"/>
      <c r="F32"/>
      <c r="G32"/>
      <c r="H32"/>
      <c r="I32"/>
      <c r="J32"/>
      <c r="K32"/>
    </row>
    <row r="33" spans="1:11" x14ac:dyDescent="0.25">
      <c r="A33" s="79">
        <v>2312</v>
      </c>
      <c r="B33" s="65" t="s">
        <v>61</v>
      </c>
      <c r="C33" s="21">
        <v>49</v>
      </c>
      <c r="D33"/>
      <c r="E33"/>
      <c r="F33"/>
      <c r="G33"/>
      <c r="H33"/>
      <c r="I33"/>
      <c r="J33"/>
      <c r="K33"/>
    </row>
    <row r="34" spans="1:11" ht="15.75" customHeight="1" x14ac:dyDescent="0.25">
      <c r="A34" s="79">
        <v>2322</v>
      </c>
      <c r="B34" s="65" t="s">
        <v>29</v>
      </c>
      <c r="C34" s="21">
        <v>31</v>
      </c>
      <c r="D34"/>
      <c r="E34"/>
      <c r="F34"/>
      <c r="G34"/>
      <c r="H34"/>
      <c r="I34"/>
      <c r="J34"/>
      <c r="K34"/>
    </row>
    <row r="35" spans="1:11" ht="15.75" customHeight="1" x14ac:dyDescent="0.25">
      <c r="A35" s="79">
        <v>2321</v>
      </c>
      <c r="B35" s="82" t="s">
        <v>28</v>
      </c>
      <c r="C35" s="21">
        <v>640</v>
      </c>
      <c r="D35"/>
      <c r="E35"/>
      <c r="F35"/>
      <c r="G35"/>
      <c r="H35"/>
      <c r="I35"/>
      <c r="J35"/>
      <c r="K35"/>
    </row>
    <row r="36" spans="1:11" ht="31.5" x14ac:dyDescent="0.25">
      <c r="A36" s="79">
        <v>2800</v>
      </c>
      <c r="B36" s="82" t="s">
        <v>50</v>
      </c>
      <c r="C36" s="21">
        <v>25</v>
      </c>
      <c r="D36"/>
      <c r="E36"/>
      <c r="F36"/>
      <c r="G36"/>
      <c r="H36"/>
      <c r="I36"/>
      <c r="J36"/>
      <c r="K36"/>
    </row>
    <row r="37" spans="1:11" x14ac:dyDescent="0.25">
      <c r="A37" s="79">
        <v>2350</v>
      </c>
      <c r="B37" s="65" t="s">
        <v>31</v>
      </c>
      <c r="C37" s="21">
        <f>187-0.25</f>
        <v>186.75</v>
      </c>
      <c r="D37"/>
      <c r="E37"/>
      <c r="F37"/>
      <c r="G37"/>
      <c r="H37"/>
      <c r="I37"/>
      <c r="J37"/>
      <c r="K37"/>
    </row>
    <row r="38" spans="1:11" ht="31.5" x14ac:dyDescent="0.25">
      <c r="A38" s="79">
        <v>2500</v>
      </c>
      <c r="B38" s="82" t="s">
        <v>50</v>
      </c>
      <c r="C38" s="21">
        <v>42</v>
      </c>
      <c r="D38"/>
      <c r="E38"/>
      <c r="F38"/>
      <c r="G38"/>
      <c r="H38"/>
      <c r="I38"/>
      <c r="J38"/>
      <c r="K38"/>
    </row>
    <row r="39" spans="1:11" ht="13.9" customHeight="1" x14ac:dyDescent="0.25">
      <c r="A39" s="79">
        <v>5200</v>
      </c>
      <c r="B39" s="65" t="s">
        <v>32</v>
      </c>
      <c r="C39" s="21">
        <v>260</v>
      </c>
      <c r="D39"/>
      <c r="E39"/>
      <c r="F39"/>
      <c r="G39"/>
      <c r="H39"/>
      <c r="I39"/>
      <c r="J39"/>
      <c r="K39"/>
    </row>
    <row r="40" spans="1:11" x14ac:dyDescent="0.25">
      <c r="A40" s="79"/>
      <c r="B40" s="24" t="s">
        <v>33</v>
      </c>
      <c r="C40" s="23">
        <f>SUM(C24:C39)</f>
        <v>5187.75</v>
      </c>
      <c r="D40"/>
      <c r="E40"/>
      <c r="F40"/>
      <c r="G40"/>
      <c r="H40"/>
      <c r="I40"/>
      <c r="J40"/>
      <c r="K40"/>
    </row>
    <row r="41" spans="1:11" x14ac:dyDescent="0.25">
      <c r="A41" s="65"/>
      <c r="B41" s="24" t="s">
        <v>34</v>
      </c>
      <c r="C41" s="23">
        <f>C22+C40</f>
        <v>16333.75</v>
      </c>
      <c r="D41"/>
      <c r="E41"/>
      <c r="F41"/>
      <c r="G41"/>
      <c r="H41"/>
      <c r="I41"/>
      <c r="J41"/>
      <c r="K41"/>
    </row>
    <row r="42" spans="1:11" ht="7.9" customHeight="1" x14ac:dyDescent="0.25">
      <c r="A42" s="62"/>
      <c r="B42" s="62"/>
      <c r="C42" s="62"/>
      <c r="D42"/>
      <c r="E42"/>
      <c r="F42"/>
      <c r="G42"/>
      <c r="H42"/>
      <c r="I42"/>
      <c r="J42"/>
      <c r="K42"/>
    </row>
    <row r="43" spans="1:11" x14ac:dyDescent="0.25">
      <c r="A43" s="132" t="s">
        <v>99</v>
      </c>
      <c r="B43" s="132"/>
      <c r="C43" s="79">
        <v>365</v>
      </c>
      <c r="D43"/>
      <c r="E43"/>
      <c r="F43"/>
      <c r="G43"/>
      <c r="H43"/>
      <c r="I43"/>
      <c r="J43"/>
      <c r="K43"/>
    </row>
    <row r="44" spans="1:11" ht="44.45" customHeight="1" x14ac:dyDescent="0.25">
      <c r="A44" s="132" t="s">
        <v>36</v>
      </c>
      <c r="B44" s="132"/>
      <c r="C44" s="77">
        <f>C41/C43</f>
        <v>44.75</v>
      </c>
      <c r="D44"/>
      <c r="E44"/>
      <c r="F44"/>
      <c r="G44"/>
      <c r="H44"/>
      <c r="I44"/>
      <c r="J44"/>
      <c r="K44"/>
    </row>
    <row r="45" spans="1:11" ht="15" x14ac:dyDescent="0.25">
      <c r="A45" s="34"/>
      <c r="B45" s="34"/>
      <c r="C45" s="44"/>
      <c r="D45"/>
      <c r="E45"/>
      <c r="F45"/>
      <c r="G45"/>
      <c r="H45"/>
      <c r="I45"/>
      <c r="J45"/>
      <c r="K45"/>
    </row>
    <row r="46" spans="1:11" ht="15" x14ac:dyDescent="0.25">
      <c r="A46" s="34"/>
      <c r="B46" s="34"/>
      <c r="C46" s="34"/>
      <c r="D46"/>
      <c r="E46"/>
      <c r="F46"/>
      <c r="G46"/>
      <c r="H46"/>
      <c r="I46"/>
      <c r="J46"/>
      <c r="K46"/>
    </row>
    <row r="47" spans="1:11" ht="15" x14ac:dyDescent="0.25">
      <c r="D47"/>
      <c r="E47"/>
      <c r="F47"/>
      <c r="G47"/>
      <c r="H47"/>
      <c r="I47"/>
      <c r="J47"/>
      <c r="K47"/>
    </row>
    <row r="48" spans="1:11" ht="15" x14ac:dyDescent="0.25">
      <c r="D48"/>
      <c r="E48"/>
      <c r="F48"/>
      <c r="G48"/>
      <c r="H48"/>
      <c r="I48"/>
      <c r="J48"/>
      <c r="K48"/>
    </row>
  </sheetData>
  <mergeCells count="4">
    <mergeCell ref="A6:C6"/>
    <mergeCell ref="B9:C9"/>
    <mergeCell ref="A43:B43"/>
    <mergeCell ref="A44:B44"/>
  </mergeCells>
  <printOptions verticalCentered="1"/>
  <pageMargins left="0.70866141732283472" right="0.43307086614173229" top="0.74803149606299213" bottom="0.74803149606299213" header="0.31496062992125984" footer="0.31496062992125984"/>
  <pageSetup paperSize="9" scale="82" orientation="portrait" r:id="rId1"/>
  <headerFooter alignWithMargins="0">
    <oddFooter>&amp;L&amp;"Times New Roman,Regular"LMAnot_2_1_pielik_07082019_cenr; 2.1.pielikums Ministru kabineta noteikumu projekta "Ilgstošas sociālās aprūpes un sociālās rehabilitācijas iestāžu sniegto maksas pakalpojumu cenrādis" anotācijai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32</vt:i4>
      </vt:variant>
    </vt:vector>
  </HeadingPairs>
  <TitlesOfParts>
    <vt:vector size="32" baseType="lpstr">
      <vt:lpstr>1.1.1.</vt:lpstr>
      <vt:lpstr>1.1.2.</vt:lpstr>
      <vt:lpstr>1.2.1.</vt:lpstr>
      <vt:lpstr>1.2.2.</vt:lpstr>
      <vt:lpstr>1.2.3. </vt:lpstr>
      <vt:lpstr>1.2.4. </vt:lpstr>
      <vt:lpstr>1.3.1.</vt:lpstr>
      <vt:lpstr>1.3.2.</vt:lpstr>
      <vt:lpstr>1.3.3.</vt:lpstr>
      <vt:lpstr>1.3.4.</vt:lpstr>
      <vt:lpstr>1.3.5. </vt:lpstr>
      <vt:lpstr>1.3.6.</vt:lpstr>
      <vt:lpstr>2.1.</vt:lpstr>
      <vt:lpstr>2.2.</vt:lpstr>
      <vt:lpstr>2.3.1</vt:lpstr>
      <vt:lpstr>2.3.2</vt:lpstr>
      <vt:lpstr>2.3.3</vt:lpstr>
      <vt:lpstr>2.3.4</vt:lpstr>
      <vt:lpstr>2.4.</vt:lpstr>
      <vt:lpstr>2.5.</vt:lpstr>
      <vt:lpstr>2.6.</vt:lpstr>
      <vt:lpstr>2.7.1.</vt:lpstr>
      <vt:lpstr>2.7.2.</vt:lpstr>
      <vt:lpstr>2.7.3.</vt:lpstr>
      <vt:lpstr>2.8.</vt:lpstr>
      <vt:lpstr>2.9.</vt:lpstr>
      <vt:lpstr>2.10.</vt:lpstr>
      <vt:lpstr>2.11.</vt:lpstr>
      <vt:lpstr>2.12.</vt:lpstr>
      <vt:lpstr>2.13.</vt:lpstr>
      <vt:lpstr>Sheet3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2019-08-07T14:46:45Z</dcterms:modified>
</cp:coreProperties>
</file>