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OŠĀ IESTĀDE\ES FONDU STRATĒĢIJAS DEPARTAMENTS\CPIPN\04_FM_zinojumi\14_Vidusposma_zinojums\05_info zinojums\02_zinojuma_versija_Nr.2\Pielikumi\"/>
    </mc:Choice>
  </mc:AlternateContent>
  <bookViews>
    <workbookView xWindow="0" yWindow="0" windowWidth="28800" windowHeight="11340"/>
  </bookViews>
  <sheets>
    <sheet name="Virssaistību projekti 14-20" sheetId="1" r:id="rId1"/>
  </sheets>
  <definedNames>
    <definedName name="_xlnm.Print_Area" localSheetId="0">'Virssaistību projekti 14-20'!$A$1:$M$42</definedName>
    <definedName name="_xlnm.Print_Titles" localSheetId="0">'Virssaistību projekti 14-20'!$3:$8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1" l="1"/>
  <c r="I11" i="1"/>
  <c r="H7" i="1"/>
  <c r="F7" i="1"/>
  <c r="G7" i="1"/>
  <c r="J7" i="1"/>
  <c r="K7" i="1"/>
  <c r="L7" i="1"/>
  <c r="M7" i="1"/>
  <c r="M25" i="1" l="1"/>
  <c r="L25" i="1"/>
  <c r="K25" i="1"/>
  <c r="J25" i="1"/>
  <c r="I25" i="1"/>
  <c r="I7" i="1" s="1"/>
  <c r="H25" i="1"/>
  <c r="G24" i="1" l="1"/>
  <c r="F24" i="1" s="1"/>
  <c r="F23" i="1" s="1"/>
  <c r="H23" i="1"/>
  <c r="J23" i="1"/>
  <c r="K23" i="1"/>
  <c r="L23" i="1"/>
  <c r="M23" i="1"/>
  <c r="G23" i="1" l="1"/>
  <c r="L11" i="1"/>
  <c r="G16" i="1"/>
  <c r="G12" i="1"/>
  <c r="F12" i="1" s="1"/>
  <c r="G18" i="1"/>
  <c r="F18" i="1" s="1"/>
  <c r="G19" i="1"/>
  <c r="G20" i="1"/>
  <c r="G21" i="1"/>
  <c r="F21" i="1" s="1"/>
  <c r="G22" i="1"/>
  <c r="F22" i="1" s="1"/>
  <c r="M11" i="1"/>
  <c r="G17" i="1"/>
  <c r="G14" i="1"/>
  <c r="G15" i="1"/>
  <c r="G26" i="1"/>
  <c r="G27" i="1"/>
  <c r="G28" i="1"/>
  <c r="F28" i="1" s="1"/>
  <c r="G29" i="1"/>
  <c r="G30" i="1"/>
  <c r="G31" i="1"/>
  <c r="G32" i="1"/>
  <c r="F26" i="1" l="1"/>
  <c r="G34" i="1"/>
  <c r="F34" i="1" s="1"/>
  <c r="G33" i="1"/>
  <c r="F33" i="1" s="1"/>
  <c r="G13" i="1"/>
  <c r="F13" i="1" s="1"/>
  <c r="F31" i="1"/>
  <c r="F27" i="1"/>
  <c r="F14" i="1"/>
  <c r="F30" i="1"/>
  <c r="F19" i="1"/>
  <c r="F17" i="1"/>
  <c r="F16" i="1"/>
  <c r="F15" i="1"/>
  <c r="F29" i="1"/>
  <c r="F20" i="1"/>
  <c r="F32" i="1"/>
  <c r="K11" i="1"/>
  <c r="J11" i="1"/>
  <c r="H11" i="1"/>
  <c r="G25" i="1" l="1"/>
  <c r="F25" i="1"/>
  <c r="G11" i="1"/>
  <c r="F11" i="1" l="1"/>
</calcChain>
</file>

<file path=xl/sharedStrings.xml><?xml version="1.0" encoding="utf-8"?>
<sst xmlns="http://schemas.openxmlformats.org/spreadsheetml/2006/main" count="113" uniqueCount="81">
  <si>
    <t>N.p.k</t>
  </si>
  <si>
    <t>Projekta nosaukums</t>
  </si>
  <si>
    <t>Projekta numurs</t>
  </si>
  <si>
    <t>Projekta iesniedzējs</t>
  </si>
  <si>
    <t>5.5.1.</t>
  </si>
  <si>
    <t>5.5.1.0/19/I/001</t>
  </si>
  <si>
    <t>5.5.1.0/19/I/002</t>
  </si>
  <si>
    <t>"Valmieras vēsturiskā centra attīstība"</t>
  </si>
  <si>
    <t>"Daudzfunkcionālā pakalpojumu centra izveide Gāliņciemā"</t>
  </si>
  <si>
    <t>"Zinātnes centra jaunbūve Rūpniecības ielā 2, Ventspilī"</t>
  </si>
  <si>
    <t xml:space="preserve">“Kultūras mantojuma objekta publiskās ārtelpas attīstības un pieejamības veicināšana tūrisma pakalpojumu daudzveidošanai Daugavpils pilsētā” </t>
  </si>
  <si>
    <t xml:space="preserve">“Piekrasti raksturojošās dabas ainavas publiskās ārtelpas attīstības un pieejamības veicināšana kultūras un tūrisma pakalpojumu daudzveidošanai Liepājas centra pludmalē” </t>
  </si>
  <si>
    <t>"Kultūrvēsturiskā mantojuma saglabāšana un attīstīšana kultūras tūrisma piedāvājuma pilnveidošanai Jēkabpilī"</t>
  </si>
  <si>
    <t>"Dzīvesziņas un arodu sētas izveide Vecpilsētas ielā 2, Jelgavā"</t>
  </si>
  <si>
    <t>“Pilssalas ielas degradētās teritorijas sakārtošana”</t>
  </si>
  <si>
    <t>"Daudzfunkcionāla dabas tūrisma centra pakalpojumu attīstība un meža parka labiekārtojuma pilnveide Ķemeros"</t>
  </si>
  <si>
    <t>"Dailes teātra skvēra, Brīvības iela 75 atjaunošana"</t>
  </si>
  <si>
    <t>"Strēlnieku laukuma skvēra atjaunošana"</t>
  </si>
  <si>
    <t>Valmieras pilsētas pašvaldība</t>
  </si>
  <si>
    <t>Jēkabpils pilsētas pašvaldība</t>
  </si>
  <si>
    <t>Rīgas pilsētas pašvaldība</t>
  </si>
  <si>
    <t>n/a</t>
  </si>
  <si>
    <t>Daugavpils pilsētas pašvaldība</t>
  </si>
  <si>
    <t>Jelgavas pilsētas pašvaldība</t>
  </si>
  <si>
    <t>8.1.2.0/18/I/006</t>
  </si>
  <si>
    <t>8.1.2.0/17/I/021</t>
  </si>
  <si>
    <t>8.1.2.0/17/I/031</t>
  </si>
  <si>
    <t>8.1.2.0/18/I/007</t>
  </si>
  <si>
    <t>8.1.2.0/17/I/029</t>
  </si>
  <si>
    <t>Liepājas pilsētas pašvaldība</t>
  </si>
  <si>
    <t>Jūrmalas pilsētas pašvaldība</t>
  </si>
  <si>
    <t>Rēzeknes pilsētas pašvaldība</t>
  </si>
  <si>
    <t>Ventspils pilsētas pašvaldība</t>
  </si>
  <si>
    <t>8.1.2.0/17/I/020</t>
  </si>
  <si>
    <t>8.1.2.0/18/I/004</t>
  </si>
  <si>
    <t>8.1.2.0/17/I/023</t>
  </si>
  <si>
    <t>8.1.2.0/17/I/024</t>
  </si>
  <si>
    <t>8.1.2.</t>
  </si>
  <si>
    <t>„Daugavpils Valsts ģimnāzijas materiāli tehniskās bāzes un infrastruktūras modernizācija”</t>
  </si>
  <si>
    <t>Mācību vides uzlabošana Jelgavas Valsts ģimnāzijā un Jelgavas Tehnoloģiju vidusskolā</t>
  </si>
  <si>
    <t>Jēkabpils vispārējās izglītības iestāžu mācību vides un infrastruktūras uzlabošana</t>
  </si>
  <si>
    <t>Jūrmalas pilsētas vispārējās vidējās izglītības iestāžu infrastruktūras pilnveide</t>
  </si>
  <si>
    <t>Liepājas Valsts 1.ģimnāzijas attīstība par metodisko centru STEM un IKT jomā</t>
  </si>
  <si>
    <t>Nacionālas nozīmes izglītības centra attīstība Rēzeknes pilsētā, izveidojot un modernizējot vispārējās vidējās izglītības mācību vidi kvalitatīvai un mūsdienīgai izglītības ieguvei</t>
  </si>
  <si>
    <t>Rīgas Franču liceja Krišjāņa Valdemāra ielā 48, Rīgā, ēkas renovācija, nodrošinot ergonomiskas mācību vides ierīkošanu un inovatīvu informācijas un komunikāciju tehnoloģijas risinājumu ieviešanu</t>
  </si>
  <si>
    <t>Valmieras Pārgaujas ģimnāzijas un Valmieras Viestura vidusskolas mācību vides uzlabošana un Dienesta viesnīcas Ausekļa ielā pārbūve</t>
  </si>
  <si>
    <t>Izglītības iestāžu mācību vides infrastruktūras uzlabošana un materiāltehniskās bāzes pilnveidošana</t>
  </si>
  <si>
    <t>5.5.1. SAM</t>
  </si>
  <si>
    <t>Attiecināmās izmaksas</t>
  </si>
  <si>
    <t>ES fondu (ERAF) finansējums</t>
  </si>
  <si>
    <t>t.sk. virssaistības</t>
  </si>
  <si>
    <t>Pašvaldibas finansējums</t>
  </si>
  <si>
    <t>Neattiecināmās izmaksas</t>
  </si>
  <si>
    <t>KOPĀ</t>
  </si>
  <si>
    <t>Projekta izmaksas</t>
  </si>
  <si>
    <t>Projekta izmaksas kopā</t>
  </si>
  <si>
    <t>Attiecināmās izmaksas kopā</t>
  </si>
  <si>
    <t>5.5.1.0/18/I/002</t>
  </si>
  <si>
    <t>5.5.1.0/19/I/003</t>
  </si>
  <si>
    <t>Cits publiskais finansējums</t>
  </si>
  <si>
    <t>Valsts budžets</t>
  </si>
  <si>
    <t>8.1.2. SAM</t>
  </si>
  <si>
    <t>5.6.3. SAM</t>
  </si>
  <si>
    <t>5.6.3.</t>
  </si>
  <si>
    <t>"Vēsturiski piesārņoto vietu “Inčukalna sērskābā gudrona dīķi” sanācija, II posms"</t>
  </si>
  <si>
    <t>Valsts vides dienests</t>
  </si>
  <si>
    <t>5.6.3.0/17/I/001</t>
  </si>
  <si>
    <t>Liepājas pilsētas pašvaldība Liepājas pilsētas pašvaldības iestādes “Liepājas pilsētas pašvaldības administrācija” personā</t>
  </si>
  <si>
    <t xml:space="preserve">Ventspils pilsētas pašvaldība Ventspils pilsētas pašvaldības iestādes "Komunālā pārvalde" personā </t>
  </si>
  <si>
    <t>Ventspils pilsētas pašvaldība Ventspils pilsētas pašvaldības iestādes "Ventspils bibliotēka" personā</t>
  </si>
  <si>
    <t>3.3.1. SAM [1]</t>
  </si>
  <si>
    <t>4.2.2. SAM [1]</t>
  </si>
  <si>
    <t>Specifiskais atbalsta mērķis (SAM)</t>
  </si>
  <si>
    <t>4.pielikums
informatīvajam ziņojumam “par Eiropas Savienības struktūrfondu un Kohēzijas fonda 2014.–2020.gada plānošanas perioda darbības programmas “Izaugsme un nodarbinātība” snieguma ietvarā noteikto mērķu sasniegšanas progresu un snieguma rezerves finansējuma tālāku izmantošanu”</t>
  </si>
  <si>
    <t>Finanšu ministrs</t>
  </si>
  <si>
    <t>J. Reirs</t>
  </si>
  <si>
    <t>Reinis Dzelzkalējs, 67083940</t>
  </si>
  <si>
    <t>reinis.dzelzkalejs@fm.gov.lv</t>
  </si>
  <si>
    <t>29.08.2019.</t>
  </si>
  <si>
    <t>[1] Vides aizsardzības un reģionālās attīstības ministrija kā specifiskā atbalsta mērķa atbildīgā iestāde Finanšu ministrijai nesniedza informāciju par virssaistību piešķīrumu projektu dalījumā, tāpēc norādīts kopējais specifiskā atbalsta mērķa piešķīrums un piešķirtās virssaistības. Virssaistības pieejamas 9 nacionālas nozīmes attīstības centriem: Daugavpils, Liepāja, Rēzekne, Jelgava, Ventspils, Jūrmala, Jēkabpils, Valmiera, Rīga</t>
  </si>
  <si>
    <r>
      <t xml:space="preserve">Eiropas Reģionālās attīstības fonda virssaistību izlietojums ES fondu 2014.-2020.gada plānošanas periodā, projektu dalījumā, </t>
    </r>
    <r>
      <rPr>
        <b/>
        <i/>
        <sz val="14"/>
        <color theme="1"/>
        <rFont val="Times New Roman"/>
        <family val="1"/>
        <charset val="186"/>
      </rPr>
      <t>euro</t>
    </r>
    <r>
      <rPr>
        <b/>
        <sz val="14"/>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</si>
</sst>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quot;-&quot;\ _€_-;_-@_-"/>
    <numFmt numFmtId="165" formatCode="#,##0_ ;\-#,##0\ "/>
  </numFmts>
  <fonts count="13" x14ac:knownFonts="1">
    <font>
      <sz val="12"/>
      <color theme="1"/>
      <name val="Calibri"/>
      <family val="2"/>
      <charset val="186"/>
    </font>
    <font>
      <sz val="11"/>
      <color theme="1"/>
      <name val="Calibri"/>
      <family val="2"/>
      <charset val="186"/>
      <scheme val="minor"/>
    </font>
    <font>
      <sz val="11"/>
      <color theme="1"/>
      <name val="Calibri"/>
      <family val="2"/>
      <scheme val="minor"/>
    </font>
    <font>
      <sz val="12"/>
      <color theme="1"/>
      <name val="Calibri"/>
      <family val="2"/>
      <charset val="186"/>
    </font>
    <font>
      <u/>
      <sz val="11"/>
      <color theme="10"/>
      <name val="Calibri"/>
      <family val="2"/>
      <scheme val="minor"/>
    </font>
    <font>
      <sz val="12"/>
      <color theme="1"/>
      <name val="Times New Roman"/>
      <family val="1"/>
      <charset val="186"/>
    </font>
    <font>
      <sz val="13"/>
      <color theme="1"/>
      <name val="Times New Roman"/>
      <family val="1"/>
      <charset val="186"/>
    </font>
    <font>
      <sz val="10"/>
      <color rgb="FF000000"/>
      <name val="Times New Roman"/>
      <family val="1"/>
      <charset val="186"/>
    </font>
    <font>
      <u/>
      <sz val="10"/>
      <color theme="10"/>
      <name val="Times New Roman"/>
      <family val="1"/>
      <charset val="186"/>
    </font>
    <font>
      <sz val="10"/>
      <color theme="1"/>
      <name val="Times New Roman"/>
      <family val="1"/>
      <charset val="186"/>
    </font>
    <font>
      <b/>
      <sz val="10"/>
      <color theme="1"/>
      <name val="Times New Roman"/>
      <family val="1"/>
      <charset val="186"/>
    </font>
    <font>
      <b/>
      <sz val="14"/>
      <color theme="1"/>
      <name val="Times New Roman"/>
      <family val="1"/>
      <charset val="186"/>
    </font>
    <font>
      <b/>
      <i/>
      <sz val="14"/>
      <color theme="1"/>
      <name val="Times New Roman"/>
      <family val="1"/>
      <charset val="186"/>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2" fillId="0" borderId="0"/>
    <xf numFmtId="0" fontId="3" fillId="0" borderId="0"/>
    <xf numFmtId="0" fontId="1" fillId="0" borderId="0"/>
    <xf numFmtId="0" fontId="4" fillId="0" borderId="0" applyNumberFormat="0" applyFill="0" applyBorder="0" applyAlignment="0" applyProtection="0"/>
  </cellStyleXfs>
  <cellXfs count="59">
    <xf numFmtId="0" fontId="0" fillId="0" borderId="0" xfId="0"/>
    <xf numFmtId="0" fontId="6" fillId="0" borderId="0" xfId="2" applyFont="1" applyAlignment="1">
      <alignment horizontal="left" vertical="center"/>
    </xf>
    <xf numFmtId="0" fontId="7" fillId="0" borderId="0" xfId="3" applyFont="1"/>
    <xf numFmtId="0" fontId="8" fillId="0" borderId="0" xfId="4" applyFont="1"/>
    <xf numFmtId="0" fontId="9" fillId="0" borderId="0" xfId="0" applyFont="1"/>
    <xf numFmtId="0" fontId="10" fillId="0" borderId="7" xfId="0" applyFont="1" applyBorder="1" applyAlignment="1">
      <alignment vertical="center"/>
    </xf>
    <xf numFmtId="0" fontId="10" fillId="0" borderId="1" xfId="0" applyFont="1" applyFill="1" applyBorder="1" applyAlignment="1">
      <alignment horizontal="center" vertical="center" wrapText="1"/>
    </xf>
    <xf numFmtId="165" fontId="10" fillId="0" borderId="1" xfId="0" applyNumberFormat="1" applyFont="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165" fontId="10" fillId="3" borderId="1" xfId="0" applyNumberFormat="1" applyFont="1" applyFill="1" applyBorder="1" applyAlignment="1">
      <alignment horizontal="center" vertical="center"/>
    </xf>
    <xf numFmtId="3" fontId="10" fillId="3"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3" fontId="9" fillId="0" borderId="2"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0" xfId="0" applyNumberFormat="1" applyFont="1"/>
    <xf numFmtId="0" fontId="9" fillId="0" borderId="0" xfId="0" applyFont="1" applyBorder="1"/>
    <xf numFmtId="165" fontId="10" fillId="0" borderId="10" xfId="0" applyNumberFormat="1" applyFont="1" applyBorder="1" applyAlignment="1">
      <alignment horizontal="center" vertical="center"/>
    </xf>
    <xf numFmtId="0" fontId="10" fillId="2" borderId="10" xfId="0" applyFont="1" applyFill="1" applyBorder="1" applyAlignment="1">
      <alignment horizontal="center" wrapText="1"/>
    </xf>
    <xf numFmtId="164" fontId="10" fillId="3" borderId="10" xfId="0" applyNumberFormat="1" applyFont="1" applyFill="1" applyBorder="1" applyAlignment="1">
      <alignment horizontal="center" vertical="center"/>
    </xf>
    <xf numFmtId="3" fontId="10" fillId="3" borderId="10" xfId="0" applyNumberFormat="1" applyFont="1" applyFill="1" applyBorder="1" applyAlignment="1">
      <alignment horizontal="center" vertical="center"/>
    </xf>
    <xf numFmtId="3" fontId="9" fillId="0" borderId="10" xfId="0" applyNumberFormat="1"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left" vertical="center" wrapText="1"/>
    </xf>
    <xf numFmtId="3" fontId="9" fillId="0" borderId="11"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0" fontId="10" fillId="2" borderId="13" xfId="0"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22" xfId="0" applyFont="1" applyBorder="1"/>
    <xf numFmtId="0" fontId="9" fillId="0" borderId="0" xfId="0" applyFont="1" applyBorder="1" applyAlignment="1">
      <alignment horizontal="left" vertical="center" wrapText="1"/>
    </xf>
    <xf numFmtId="0" fontId="10" fillId="3" borderId="14" xfId="0" applyFont="1" applyFill="1" applyBorder="1" applyAlignment="1">
      <alignment horizontal="right" vertical="center"/>
    </xf>
    <xf numFmtId="0" fontId="10" fillId="3" borderId="3" xfId="0" applyFont="1" applyFill="1" applyBorder="1" applyAlignment="1">
      <alignment horizontal="right" vertical="center"/>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7"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4" xfId="0" applyFont="1" applyBorder="1" applyAlignment="1">
      <alignment horizontal="right" vertical="center"/>
    </xf>
    <xf numFmtId="0" fontId="10" fillId="0" borderId="3" xfId="0" applyFont="1" applyBorder="1" applyAlignment="1">
      <alignment horizontal="right" vertical="center"/>
    </xf>
    <xf numFmtId="0" fontId="5" fillId="0" borderId="0" xfId="0" applyFont="1" applyBorder="1" applyAlignment="1">
      <alignment horizontal="right" wrapText="1"/>
    </xf>
    <xf numFmtId="0" fontId="5" fillId="0" borderId="0" xfId="0" applyFont="1" applyBorder="1" applyAlignment="1">
      <alignment horizontal="right"/>
    </xf>
    <xf numFmtId="0" fontId="11" fillId="0" borderId="0" xfId="0" applyFont="1" applyBorder="1" applyAlignment="1">
      <alignment horizontal="center"/>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3" xfId="0" applyFont="1" applyBorder="1" applyAlignment="1">
      <alignment horizontal="center"/>
    </xf>
    <xf numFmtId="0" fontId="10" fillId="0" borderId="24"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cellXfs>
  <cellStyles count="5">
    <cellStyle name="Hyperlink" xfId="4" builtinId="8"/>
    <cellStyle name="Normal" xfId="0" builtinId="0"/>
    <cellStyle name="Normal 2" xfId="1"/>
    <cellStyle name="Normal 4" xfId="3"/>
    <cellStyle name="Normal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inis.dzelzkalej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abSelected="1" view="pageBreakPreview" zoomScale="85" zoomScaleNormal="85" zoomScaleSheetLayoutView="85" workbookViewId="0">
      <selection activeCell="A3" sqref="A3"/>
    </sheetView>
  </sheetViews>
  <sheetFormatPr defaultRowHeight="12.75" outlineLevelRow="1" x14ac:dyDescent="0.2"/>
  <cols>
    <col min="1" max="1" width="5.875" style="4" customWidth="1"/>
    <col min="2" max="2" width="9" style="4"/>
    <col min="3" max="3" width="41.75" style="4" customWidth="1"/>
    <col min="4" max="4" width="15.625" style="4" customWidth="1"/>
    <col min="5" max="5" width="36" style="4" customWidth="1"/>
    <col min="6" max="6" width="11.75" style="4" customWidth="1"/>
    <col min="7" max="7" width="12" style="4" customWidth="1"/>
    <col min="8" max="8" width="11.625" style="4" customWidth="1"/>
    <col min="9" max="9" width="12" style="4" customWidth="1"/>
    <col min="10" max="10" width="10.875" style="4" customWidth="1"/>
    <col min="11" max="11" width="11.75" style="4" customWidth="1"/>
    <col min="12" max="12" width="11.125" style="4" customWidth="1"/>
    <col min="13" max="13" width="10.375" style="4" customWidth="1"/>
    <col min="14" max="14" width="9" style="4"/>
    <col min="15" max="15" width="9.875" style="4" bestFit="1" customWidth="1"/>
    <col min="16" max="16384" width="9" style="4"/>
  </cols>
  <sheetData>
    <row r="1" spans="1:16" ht="69.75" customHeight="1" x14ac:dyDescent="0.25">
      <c r="A1" s="19"/>
      <c r="B1" s="19"/>
      <c r="C1" s="19"/>
      <c r="D1" s="19"/>
      <c r="E1" s="19"/>
      <c r="F1" s="46" t="s">
        <v>73</v>
      </c>
      <c r="G1" s="47"/>
      <c r="H1" s="47"/>
      <c r="I1" s="47"/>
      <c r="J1" s="47"/>
      <c r="K1" s="47"/>
      <c r="L1" s="47"/>
      <c r="M1" s="47"/>
    </row>
    <row r="2" spans="1:16" ht="19.5" x14ac:dyDescent="0.35">
      <c r="A2" s="48" t="s">
        <v>80</v>
      </c>
      <c r="B2" s="48"/>
      <c r="C2" s="48"/>
      <c r="D2" s="48"/>
      <c r="E2" s="48"/>
      <c r="F2" s="48"/>
      <c r="G2" s="48"/>
      <c r="H2" s="48"/>
      <c r="I2" s="48"/>
      <c r="J2" s="48"/>
      <c r="K2" s="48"/>
      <c r="L2" s="48"/>
      <c r="M2" s="48"/>
    </row>
    <row r="3" spans="1:16" ht="13.5" thickBot="1" x14ac:dyDescent="0.25">
      <c r="A3" s="32" t="s">
        <v>78</v>
      </c>
      <c r="B3" s="32"/>
      <c r="C3" s="32"/>
      <c r="D3" s="32"/>
      <c r="E3" s="32"/>
      <c r="F3" s="54" t="s">
        <v>54</v>
      </c>
      <c r="G3" s="55"/>
      <c r="H3" s="55"/>
      <c r="I3" s="55"/>
      <c r="J3" s="55"/>
      <c r="K3" s="55"/>
      <c r="L3" s="55"/>
      <c r="M3" s="55"/>
    </row>
    <row r="4" spans="1:16" x14ac:dyDescent="0.2">
      <c r="A4" s="36" t="s">
        <v>0</v>
      </c>
      <c r="B4" s="38" t="s">
        <v>72</v>
      </c>
      <c r="C4" s="40" t="s">
        <v>1</v>
      </c>
      <c r="D4" s="40" t="s">
        <v>2</v>
      </c>
      <c r="E4" s="40" t="s">
        <v>3</v>
      </c>
      <c r="F4" s="38" t="s">
        <v>55</v>
      </c>
      <c r="G4" s="56" t="s">
        <v>48</v>
      </c>
      <c r="H4" s="57"/>
      <c r="I4" s="57"/>
      <c r="J4" s="57"/>
      <c r="K4" s="57"/>
      <c r="L4" s="58"/>
      <c r="M4" s="51" t="s">
        <v>52</v>
      </c>
    </row>
    <row r="5" spans="1:16" ht="31.5" customHeight="1" x14ac:dyDescent="0.2">
      <c r="A5" s="37"/>
      <c r="B5" s="39"/>
      <c r="C5" s="41"/>
      <c r="D5" s="41"/>
      <c r="E5" s="41"/>
      <c r="F5" s="39"/>
      <c r="G5" s="53" t="s">
        <v>56</v>
      </c>
      <c r="H5" s="42" t="s">
        <v>49</v>
      </c>
      <c r="I5" s="43"/>
      <c r="J5" s="49" t="s">
        <v>60</v>
      </c>
      <c r="K5" s="49" t="s">
        <v>51</v>
      </c>
      <c r="L5" s="49" t="s">
        <v>59</v>
      </c>
      <c r="M5" s="52"/>
    </row>
    <row r="6" spans="1:16" ht="35.25" customHeight="1" x14ac:dyDescent="0.2">
      <c r="A6" s="37"/>
      <c r="B6" s="39"/>
      <c r="C6" s="41"/>
      <c r="D6" s="41"/>
      <c r="E6" s="41"/>
      <c r="F6" s="39"/>
      <c r="G6" s="50"/>
      <c r="H6" s="5"/>
      <c r="I6" s="6" t="s">
        <v>50</v>
      </c>
      <c r="J6" s="50"/>
      <c r="K6" s="50"/>
      <c r="L6" s="50"/>
      <c r="M6" s="52"/>
    </row>
    <row r="7" spans="1:16" x14ac:dyDescent="0.2">
      <c r="A7" s="44" t="s">
        <v>53</v>
      </c>
      <c r="B7" s="45"/>
      <c r="C7" s="45"/>
      <c r="D7" s="45"/>
      <c r="E7" s="45"/>
      <c r="F7" s="7">
        <f>F9+F10+F11+F23+F25</f>
        <v>149463472.01000002</v>
      </c>
      <c r="G7" s="7">
        <f t="shared" ref="G7:M7" si="0">G9+G10+G11+G23+G25</f>
        <v>130429181.97999999</v>
      </c>
      <c r="H7" s="7">
        <f>H9+H10+H11+H23+H25</f>
        <v>203888519.73000002</v>
      </c>
      <c r="I7" s="7">
        <f>I9+I10+I11+I23+I25</f>
        <v>66249866.100000001</v>
      </c>
      <c r="J7" s="7">
        <f t="shared" si="0"/>
        <v>11981864.490000002</v>
      </c>
      <c r="K7" s="7">
        <f t="shared" si="0"/>
        <v>24133658.760000002</v>
      </c>
      <c r="L7" s="7">
        <f t="shared" si="0"/>
        <v>1640825</v>
      </c>
      <c r="M7" s="20">
        <f t="shared" si="0"/>
        <v>19034290.029999997</v>
      </c>
    </row>
    <row r="8" spans="1:16" x14ac:dyDescent="0.2">
      <c r="A8" s="29">
        <v>1</v>
      </c>
      <c r="B8" s="8">
        <v>2</v>
      </c>
      <c r="C8" s="8">
        <v>3</v>
      </c>
      <c r="D8" s="8">
        <v>4</v>
      </c>
      <c r="E8" s="8">
        <v>5</v>
      </c>
      <c r="F8" s="8">
        <v>6</v>
      </c>
      <c r="G8" s="8">
        <v>7</v>
      </c>
      <c r="H8" s="8">
        <v>8</v>
      </c>
      <c r="I8" s="8">
        <v>9</v>
      </c>
      <c r="J8" s="8">
        <v>10</v>
      </c>
      <c r="K8" s="9">
        <v>11</v>
      </c>
      <c r="L8" s="9">
        <v>12</v>
      </c>
      <c r="M8" s="21">
        <v>13</v>
      </c>
    </row>
    <row r="9" spans="1:16" x14ac:dyDescent="0.2">
      <c r="A9" s="34" t="s">
        <v>70</v>
      </c>
      <c r="B9" s="35"/>
      <c r="C9" s="35"/>
      <c r="D9" s="35"/>
      <c r="E9" s="35"/>
      <c r="F9" s="10">
        <v>0</v>
      </c>
      <c r="G9" s="10">
        <v>0</v>
      </c>
      <c r="H9" s="11">
        <v>64219292</v>
      </c>
      <c r="I9" s="11">
        <v>5202550</v>
      </c>
      <c r="J9" s="10">
        <v>0</v>
      </c>
      <c r="K9" s="10">
        <v>0</v>
      </c>
      <c r="L9" s="10">
        <v>0</v>
      </c>
      <c r="M9" s="22">
        <v>0</v>
      </c>
    </row>
    <row r="10" spans="1:16" x14ac:dyDescent="0.2">
      <c r="A10" s="34" t="s">
        <v>71</v>
      </c>
      <c r="B10" s="35"/>
      <c r="C10" s="35"/>
      <c r="D10" s="35"/>
      <c r="E10" s="35"/>
      <c r="F10" s="10">
        <v>0</v>
      </c>
      <c r="G10" s="10">
        <v>0</v>
      </c>
      <c r="H10" s="11">
        <v>46996394</v>
      </c>
      <c r="I10" s="11">
        <v>15602736</v>
      </c>
      <c r="J10" s="10">
        <v>0</v>
      </c>
      <c r="K10" s="10">
        <v>0</v>
      </c>
      <c r="L10" s="10">
        <v>0</v>
      </c>
      <c r="M10" s="22">
        <v>0</v>
      </c>
    </row>
    <row r="11" spans="1:16" x14ac:dyDescent="0.2">
      <c r="A11" s="34" t="s">
        <v>47</v>
      </c>
      <c r="B11" s="35"/>
      <c r="C11" s="35"/>
      <c r="D11" s="35"/>
      <c r="E11" s="35"/>
      <c r="F11" s="12">
        <f t="shared" ref="F11:M11" si="1">F12+F13+F14+F15+F16+F17+F18+F19+F20+F21+F22</f>
        <v>32727048.5</v>
      </c>
      <c r="G11" s="12">
        <f t="shared" si="1"/>
        <v>31323033.349999998</v>
      </c>
      <c r="H11" s="12">
        <f t="shared" si="1"/>
        <v>28080057.989999998</v>
      </c>
      <c r="I11" s="12">
        <f>I12+I13+I14+I15+I16+I17+I18+I19+I20+I21+I22</f>
        <v>28080058</v>
      </c>
      <c r="J11" s="12">
        <f t="shared" si="1"/>
        <v>729973.34</v>
      </c>
      <c r="K11" s="12">
        <f t="shared" si="1"/>
        <v>2513002.0199999996</v>
      </c>
      <c r="L11" s="12">
        <f t="shared" si="1"/>
        <v>0</v>
      </c>
      <c r="M11" s="23">
        <f t="shared" si="1"/>
        <v>1404015.15</v>
      </c>
    </row>
    <row r="12" spans="1:16" ht="21.75" customHeight="1" x14ac:dyDescent="0.2">
      <c r="A12" s="30">
        <v>1</v>
      </c>
      <c r="B12" s="13" t="s">
        <v>4</v>
      </c>
      <c r="C12" s="14" t="s">
        <v>7</v>
      </c>
      <c r="D12" s="13" t="s">
        <v>21</v>
      </c>
      <c r="E12" s="15" t="s">
        <v>18</v>
      </c>
      <c r="F12" s="16">
        <f>G12+M12</f>
        <v>2000000</v>
      </c>
      <c r="G12" s="16">
        <f>H12+J12+K12+L12</f>
        <v>2000000</v>
      </c>
      <c r="H12" s="17">
        <v>2000000</v>
      </c>
      <c r="I12" s="17">
        <v>2000000</v>
      </c>
      <c r="J12" s="17"/>
      <c r="K12" s="17"/>
      <c r="L12" s="17"/>
      <c r="M12" s="24"/>
      <c r="O12" s="18"/>
      <c r="P12" s="18"/>
    </row>
    <row r="13" spans="1:16" ht="38.25" x14ac:dyDescent="0.2">
      <c r="A13" s="30">
        <v>2</v>
      </c>
      <c r="B13" s="13" t="s">
        <v>4</v>
      </c>
      <c r="C13" s="14" t="s">
        <v>8</v>
      </c>
      <c r="D13" s="13" t="s">
        <v>5</v>
      </c>
      <c r="E13" s="15" t="s">
        <v>69</v>
      </c>
      <c r="F13" s="16">
        <f t="shared" ref="F13:F34" si="2">G13+M13</f>
        <v>2851509.43</v>
      </c>
      <c r="G13" s="16">
        <f t="shared" ref="G13:G34" si="3">H13+J13+K13+L13</f>
        <v>2806193</v>
      </c>
      <c r="H13" s="17">
        <v>2385264.0499999998</v>
      </c>
      <c r="I13" s="17">
        <v>2385264</v>
      </c>
      <c r="J13" s="17">
        <v>84185.79</v>
      </c>
      <c r="K13" s="17">
        <v>336743.16</v>
      </c>
      <c r="L13" s="17">
        <v>0</v>
      </c>
      <c r="M13" s="24">
        <v>45316.43</v>
      </c>
      <c r="O13" s="18"/>
      <c r="P13" s="18"/>
    </row>
    <row r="14" spans="1:16" ht="38.25" x14ac:dyDescent="0.2">
      <c r="A14" s="30">
        <v>3</v>
      </c>
      <c r="B14" s="13" t="s">
        <v>4</v>
      </c>
      <c r="C14" s="14" t="s">
        <v>9</v>
      </c>
      <c r="D14" s="13" t="s">
        <v>6</v>
      </c>
      <c r="E14" s="15" t="s">
        <v>68</v>
      </c>
      <c r="F14" s="16">
        <f t="shared" si="2"/>
        <v>11673273.759999998</v>
      </c>
      <c r="G14" s="16">
        <f t="shared" si="3"/>
        <v>11517478.759999998</v>
      </c>
      <c r="H14" s="17">
        <v>9789856.9399999995</v>
      </c>
      <c r="I14" s="17">
        <v>9789857</v>
      </c>
      <c r="J14" s="17">
        <v>345524.37</v>
      </c>
      <c r="K14" s="17">
        <v>1382097.45</v>
      </c>
      <c r="L14" s="17">
        <v>0</v>
      </c>
      <c r="M14" s="24">
        <v>155795</v>
      </c>
      <c r="O14" s="18"/>
      <c r="P14" s="18"/>
    </row>
    <row r="15" spans="1:16" ht="38.25" x14ac:dyDescent="0.2">
      <c r="A15" s="30">
        <v>4</v>
      </c>
      <c r="B15" s="13" t="s">
        <v>4</v>
      </c>
      <c r="C15" s="14" t="s">
        <v>10</v>
      </c>
      <c r="D15" s="13" t="s">
        <v>57</v>
      </c>
      <c r="E15" s="15" t="s">
        <v>22</v>
      </c>
      <c r="F15" s="16">
        <f t="shared" si="2"/>
        <v>4757174.3100000005</v>
      </c>
      <c r="G15" s="16">
        <f t="shared" si="3"/>
        <v>3554270.5900000003</v>
      </c>
      <c r="H15" s="17">
        <v>3021130</v>
      </c>
      <c r="I15" s="17">
        <v>3021130</v>
      </c>
      <c r="J15" s="17">
        <v>159942.18</v>
      </c>
      <c r="K15" s="17">
        <v>373198.41</v>
      </c>
      <c r="L15" s="17">
        <v>0</v>
      </c>
      <c r="M15" s="24">
        <v>1202903.72</v>
      </c>
      <c r="O15" s="18"/>
      <c r="P15" s="18"/>
    </row>
    <row r="16" spans="1:16" ht="38.25" x14ac:dyDescent="0.2">
      <c r="A16" s="30">
        <v>5</v>
      </c>
      <c r="B16" s="13" t="s">
        <v>4</v>
      </c>
      <c r="C16" s="14" t="s">
        <v>11</v>
      </c>
      <c r="D16" s="13" t="s">
        <v>21</v>
      </c>
      <c r="E16" s="15" t="s">
        <v>67</v>
      </c>
      <c r="F16" s="16">
        <f t="shared" si="2"/>
        <v>1246717</v>
      </c>
      <c r="G16" s="16">
        <f t="shared" si="3"/>
        <v>1246717</v>
      </c>
      <c r="H16" s="17">
        <v>1246717</v>
      </c>
      <c r="I16" s="17">
        <v>1246717</v>
      </c>
      <c r="J16" s="17"/>
      <c r="K16" s="17"/>
      <c r="L16" s="17"/>
      <c r="M16" s="24"/>
      <c r="O16" s="18"/>
      <c r="P16" s="18"/>
    </row>
    <row r="17" spans="1:16" ht="25.5" x14ac:dyDescent="0.2">
      <c r="A17" s="30">
        <v>6</v>
      </c>
      <c r="B17" s="13" t="s">
        <v>4</v>
      </c>
      <c r="C17" s="14" t="s">
        <v>12</v>
      </c>
      <c r="D17" s="13" t="s">
        <v>58</v>
      </c>
      <c r="E17" s="15" t="s">
        <v>19</v>
      </c>
      <c r="F17" s="16">
        <f t="shared" si="2"/>
        <v>1500000</v>
      </c>
      <c r="G17" s="16">
        <f t="shared" si="3"/>
        <v>1500000</v>
      </c>
      <c r="H17" s="17">
        <v>938716</v>
      </c>
      <c r="I17" s="17">
        <v>938716</v>
      </c>
      <c r="J17" s="17">
        <v>140321</v>
      </c>
      <c r="K17" s="17">
        <v>420963</v>
      </c>
      <c r="L17" s="17">
        <v>0</v>
      </c>
      <c r="M17" s="24">
        <v>0</v>
      </c>
      <c r="O17" s="18"/>
      <c r="P17" s="18"/>
    </row>
    <row r="18" spans="1:16" ht="25.5" x14ac:dyDescent="0.2">
      <c r="A18" s="30">
        <v>7</v>
      </c>
      <c r="B18" s="13" t="s">
        <v>4</v>
      </c>
      <c r="C18" s="14" t="s">
        <v>13</v>
      </c>
      <c r="D18" s="13" t="s">
        <v>21</v>
      </c>
      <c r="E18" s="15" t="s">
        <v>23</v>
      </c>
      <c r="F18" s="16">
        <f t="shared" si="2"/>
        <v>1904043</v>
      </c>
      <c r="G18" s="16">
        <f t="shared" si="3"/>
        <v>1904043</v>
      </c>
      <c r="H18" s="17">
        <v>1904043</v>
      </c>
      <c r="I18" s="17">
        <v>1904043</v>
      </c>
      <c r="J18" s="17"/>
      <c r="K18" s="17"/>
      <c r="L18" s="17"/>
      <c r="M18" s="24"/>
      <c r="O18" s="18"/>
      <c r="P18" s="18"/>
    </row>
    <row r="19" spans="1:16" x14ac:dyDescent="0.2">
      <c r="A19" s="30">
        <v>8</v>
      </c>
      <c r="B19" s="13" t="s">
        <v>4</v>
      </c>
      <c r="C19" s="14" t="s">
        <v>14</v>
      </c>
      <c r="D19" s="13" t="s">
        <v>21</v>
      </c>
      <c r="E19" s="15" t="s">
        <v>23</v>
      </c>
      <c r="F19" s="16">
        <f t="shared" si="2"/>
        <v>3400000</v>
      </c>
      <c r="G19" s="16">
        <f t="shared" si="3"/>
        <v>3400000</v>
      </c>
      <c r="H19" s="17">
        <v>3400000</v>
      </c>
      <c r="I19" s="17">
        <v>3400000</v>
      </c>
      <c r="J19" s="17"/>
      <c r="K19" s="17"/>
      <c r="L19" s="17"/>
      <c r="M19" s="24"/>
      <c r="O19" s="18"/>
      <c r="P19" s="18"/>
    </row>
    <row r="20" spans="1:16" ht="25.5" x14ac:dyDescent="0.2">
      <c r="A20" s="30">
        <v>9</v>
      </c>
      <c r="B20" s="13" t="s">
        <v>4</v>
      </c>
      <c r="C20" s="14" t="s">
        <v>15</v>
      </c>
      <c r="D20" s="13" t="s">
        <v>21</v>
      </c>
      <c r="E20" s="15" t="s">
        <v>30</v>
      </c>
      <c r="F20" s="16">
        <f t="shared" si="2"/>
        <v>994331</v>
      </c>
      <c r="G20" s="16">
        <f t="shared" si="3"/>
        <v>994331</v>
      </c>
      <c r="H20" s="17">
        <v>994331</v>
      </c>
      <c r="I20" s="17">
        <v>994331</v>
      </c>
      <c r="J20" s="17"/>
      <c r="K20" s="17"/>
      <c r="L20" s="17"/>
      <c r="M20" s="24"/>
      <c r="O20" s="18"/>
      <c r="P20" s="18"/>
    </row>
    <row r="21" spans="1:16" x14ac:dyDescent="0.2">
      <c r="A21" s="30">
        <v>10</v>
      </c>
      <c r="B21" s="13" t="s">
        <v>4</v>
      </c>
      <c r="C21" s="14" t="s">
        <v>16</v>
      </c>
      <c r="D21" s="13" t="s">
        <v>21</v>
      </c>
      <c r="E21" s="15" t="s">
        <v>20</v>
      </c>
      <c r="F21" s="16">
        <f t="shared" si="2"/>
        <v>1680000</v>
      </c>
      <c r="G21" s="16">
        <f t="shared" si="3"/>
        <v>1680000</v>
      </c>
      <c r="H21" s="17">
        <v>1680000</v>
      </c>
      <c r="I21" s="17">
        <v>1680000</v>
      </c>
      <c r="J21" s="17"/>
      <c r="K21" s="17"/>
      <c r="L21" s="17"/>
      <c r="M21" s="24"/>
      <c r="O21" s="18"/>
      <c r="P21" s="18"/>
    </row>
    <row r="22" spans="1:16" x14ac:dyDescent="0.2">
      <c r="A22" s="30">
        <v>11</v>
      </c>
      <c r="B22" s="13" t="s">
        <v>4</v>
      </c>
      <c r="C22" s="14" t="s">
        <v>17</v>
      </c>
      <c r="D22" s="13" t="s">
        <v>21</v>
      </c>
      <c r="E22" s="15" t="s">
        <v>20</v>
      </c>
      <c r="F22" s="16">
        <f t="shared" si="2"/>
        <v>720000</v>
      </c>
      <c r="G22" s="16">
        <f t="shared" si="3"/>
        <v>720000</v>
      </c>
      <c r="H22" s="17">
        <v>720000</v>
      </c>
      <c r="I22" s="17">
        <v>720000</v>
      </c>
      <c r="J22" s="17"/>
      <c r="K22" s="17"/>
      <c r="L22" s="17"/>
      <c r="M22" s="24"/>
      <c r="O22" s="18"/>
      <c r="P22" s="18"/>
    </row>
    <row r="23" spans="1:16" x14ac:dyDescent="0.2">
      <c r="A23" s="34" t="s">
        <v>62</v>
      </c>
      <c r="B23" s="35"/>
      <c r="C23" s="35"/>
      <c r="D23" s="35"/>
      <c r="E23" s="35"/>
      <c r="F23" s="12">
        <f>F24</f>
        <v>29699996.600000001</v>
      </c>
      <c r="G23" s="12">
        <f t="shared" ref="G23:M23" si="4">G24</f>
        <v>29257746.600000001</v>
      </c>
      <c r="H23" s="12">
        <f t="shared" si="4"/>
        <v>24869084.609999999</v>
      </c>
      <c r="I23" s="12">
        <f>I24</f>
        <v>13269088</v>
      </c>
      <c r="J23" s="12">
        <f t="shared" si="4"/>
        <v>4388661.99</v>
      </c>
      <c r="K23" s="12">
        <f t="shared" si="4"/>
        <v>0</v>
      </c>
      <c r="L23" s="12">
        <f t="shared" si="4"/>
        <v>0</v>
      </c>
      <c r="M23" s="23">
        <f t="shared" si="4"/>
        <v>442250</v>
      </c>
      <c r="O23" s="18"/>
      <c r="P23" s="18"/>
    </row>
    <row r="24" spans="1:16" ht="25.5" x14ac:dyDescent="0.2">
      <c r="A24" s="30">
        <v>12</v>
      </c>
      <c r="B24" s="13" t="s">
        <v>63</v>
      </c>
      <c r="C24" s="14" t="s">
        <v>64</v>
      </c>
      <c r="D24" s="13" t="s">
        <v>66</v>
      </c>
      <c r="E24" s="15" t="s">
        <v>65</v>
      </c>
      <c r="F24" s="16">
        <f t="shared" si="2"/>
        <v>29699996.600000001</v>
      </c>
      <c r="G24" s="16">
        <f t="shared" si="3"/>
        <v>29257746.600000001</v>
      </c>
      <c r="H24" s="17">
        <v>24869084.609999999</v>
      </c>
      <c r="I24" s="17">
        <v>13269088</v>
      </c>
      <c r="J24" s="17">
        <v>4388661.99</v>
      </c>
      <c r="K24" s="17">
        <v>0</v>
      </c>
      <c r="L24" s="17">
        <v>0</v>
      </c>
      <c r="M24" s="24">
        <v>442250</v>
      </c>
      <c r="O24" s="18"/>
      <c r="P24" s="18"/>
    </row>
    <row r="25" spans="1:16" x14ac:dyDescent="0.2">
      <c r="A25" s="34" t="s">
        <v>61</v>
      </c>
      <c r="B25" s="35"/>
      <c r="C25" s="35"/>
      <c r="D25" s="35"/>
      <c r="E25" s="35"/>
      <c r="F25" s="12">
        <f t="shared" ref="F25:M25" si="5">F26+F27+F28+F29+F30+F31+F32+F33+F34</f>
        <v>87036426.910000011</v>
      </c>
      <c r="G25" s="12">
        <f t="shared" si="5"/>
        <v>69848402.029999986</v>
      </c>
      <c r="H25" s="12">
        <f t="shared" si="5"/>
        <v>39723691.130000003</v>
      </c>
      <c r="I25" s="12">
        <f t="shared" si="5"/>
        <v>4095434.0999999996</v>
      </c>
      <c r="J25" s="12">
        <f t="shared" si="5"/>
        <v>6863229.1600000011</v>
      </c>
      <c r="K25" s="12">
        <f t="shared" si="5"/>
        <v>21620656.740000002</v>
      </c>
      <c r="L25" s="12">
        <f t="shared" si="5"/>
        <v>1640825</v>
      </c>
      <c r="M25" s="23">
        <f t="shared" si="5"/>
        <v>17188024.879999999</v>
      </c>
      <c r="O25" s="18"/>
      <c r="P25" s="18"/>
    </row>
    <row r="26" spans="1:16" ht="25.5" outlineLevel="1" x14ac:dyDescent="0.2">
      <c r="A26" s="30">
        <v>13</v>
      </c>
      <c r="B26" s="13" t="s">
        <v>37</v>
      </c>
      <c r="C26" s="14" t="s">
        <v>38</v>
      </c>
      <c r="D26" s="13" t="s">
        <v>33</v>
      </c>
      <c r="E26" s="14" t="s">
        <v>22</v>
      </c>
      <c r="F26" s="17">
        <f>G26+M26</f>
        <v>3898046.4</v>
      </c>
      <c r="G26" s="17">
        <f t="shared" si="3"/>
        <v>2328431.25</v>
      </c>
      <c r="H26" s="17">
        <v>1471656</v>
      </c>
      <c r="I26" s="17">
        <v>297810.90000000002</v>
      </c>
      <c r="J26" s="17">
        <v>257032.58</v>
      </c>
      <c r="K26" s="17">
        <v>599742.67000000004</v>
      </c>
      <c r="L26" s="17"/>
      <c r="M26" s="24">
        <v>1569615.15</v>
      </c>
      <c r="O26" s="18"/>
      <c r="P26" s="18"/>
    </row>
    <row r="27" spans="1:16" ht="25.5" outlineLevel="1" x14ac:dyDescent="0.2">
      <c r="A27" s="30">
        <v>14</v>
      </c>
      <c r="B27" s="13" t="s">
        <v>37</v>
      </c>
      <c r="C27" s="14" t="s">
        <v>39</v>
      </c>
      <c r="D27" s="13" t="s">
        <v>28</v>
      </c>
      <c r="E27" s="14" t="s">
        <v>23</v>
      </c>
      <c r="F27" s="17">
        <f t="shared" si="2"/>
        <v>13628570.25</v>
      </c>
      <c r="G27" s="17">
        <f t="shared" si="3"/>
        <v>9432598.0800000001</v>
      </c>
      <c r="H27" s="17">
        <v>6315161</v>
      </c>
      <c r="I27" s="17">
        <v>440742.9</v>
      </c>
      <c r="J27" s="17">
        <v>683962.52</v>
      </c>
      <c r="K27" s="17">
        <v>2051887.56</v>
      </c>
      <c r="L27" s="17">
        <v>381587</v>
      </c>
      <c r="M27" s="24">
        <v>4195972.17</v>
      </c>
      <c r="O27" s="18"/>
      <c r="P27" s="18"/>
    </row>
    <row r="28" spans="1:16" ht="25.5" outlineLevel="1" x14ac:dyDescent="0.2">
      <c r="A28" s="30">
        <v>15</v>
      </c>
      <c r="B28" s="13" t="s">
        <v>37</v>
      </c>
      <c r="C28" s="14" t="s">
        <v>40</v>
      </c>
      <c r="D28" s="13" t="s">
        <v>27</v>
      </c>
      <c r="E28" s="14" t="s">
        <v>19</v>
      </c>
      <c r="F28" s="17">
        <f t="shared" si="2"/>
        <v>23549278.610000003</v>
      </c>
      <c r="G28" s="17">
        <f t="shared" si="3"/>
        <v>21554536.600000001</v>
      </c>
      <c r="H28" s="17">
        <v>5658115</v>
      </c>
      <c r="I28" s="17">
        <v>394886.9</v>
      </c>
      <c r="J28" s="17">
        <v>3888634.15</v>
      </c>
      <c r="K28" s="17">
        <v>11665902.449999999</v>
      </c>
      <c r="L28" s="17">
        <v>341885</v>
      </c>
      <c r="M28" s="24">
        <v>1994742.01</v>
      </c>
      <c r="O28" s="18"/>
      <c r="P28" s="18"/>
    </row>
    <row r="29" spans="1:16" ht="25.5" outlineLevel="1" x14ac:dyDescent="0.2">
      <c r="A29" s="30">
        <v>16</v>
      </c>
      <c r="B29" s="13" t="s">
        <v>37</v>
      </c>
      <c r="C29" s="14" t="s">
        <v>41</v>
      </c>
      <c r="D29" s="13" t="s">
        <v>24</v>
      </c>
      <c r="E29" s="14" t="s">
        <v>30</v>
      </c>
      <c r="F29" s="17">
        <f t="shared" si="2"/>
        <v>8031157.2199999997</v>
      </c>
      <c r="G29" s="17">
        <f t="shared" si="3"/>
        <v>7613710.5899999999</v>
      </c>
      <c r="H29" s="17">
        <v>6102894</v>
      </c>
      <c r="I29" s="17">
        <v>425928.9</v>
      </c>
      <c r="J29" s="17">
        <v>171308.49</v>
      </c>
      <c r="K29" s="17">
        <v>970748.1</v>
      </c>
      <c r="L29" s="17">
        <v>368760</v>
      </c>
      <c r="M29" s="24">
        <v>417446.63</v>
      </c>
      <c r="O29" s="18"/>
      <c r="P29" s="18"/>
    </row>
    <row r="30" spans="1:16" ht="25.5" outlineLevel="1" x14ac:dyDescent="0.2">
      <c r="A30" s="30">
        <v>17</v>
      </c>
      <c r="B30" s="13" t="s">
        <v>37</v>
      </c>
      <c r="C30" s="14" t="s">
        <v>42</v>
      </c>
      <c r="D30" s="13" t="s">
        <v>36</v>
      </c>
      <c r="E30" s="14" t="s">
        <v>29</v>
      </c>
      <c r="F30" s="17">
        <f t="shared" si="2"/>
        <v>2081630.6800000002</v>
      </c>
      <c r="G30" s="17">
        <f t="shared" si="3"/>
        <v>1679914.2300000002</v>
      </c>
      <c r="H30" s="17">
        <v>1427927.1</v>
      </c>
      <c r="I30" s="17">
        <v>582943.9</v>
      </c>
      <c r="J30" s="17">
        <v>62996.78</v>
      </c>
      <c r="K30" s="17">
        <v>188990.35</v>
      </c>
      <c r="L30" s="17"/>
      <c r="M30" s="24">
        <v>401716.45</v>
      </c>
      <c r="O30" s="18"/>
      <c r="P30" s="18"/>
    </row>
    <row r="31" spans="1:16" ht="51" outlineLevel="1" x14ac:dyDescent="0.2">
      <c r="A31" s="30">
        <v>18</v>
      </c>
      <c r="B31" s="13" t="s">
        <v>37</v>
      </c>
      <c r="C31" s="14" t="s">
        <v>43</v>
      </c>
      <c r="D31" s="13" t="s">
        <v>26</v>
      </c>
      <c r="E31" s="14" t="s">
        <v>31</v>
      </c>
      <c r="F31" s="17">
        <f t="shared" si="2"/>
        <v>11021794.880000001</v>
      </c>
      <c r="G31" s="17">
        <f t="shared" si="3"/>
        <v>9742825.8000000007</v>
      </c>
      <c r="H31" s="17">
        <v>5212683</v>
      </c>
      <c r="I31" s="17">
        <v>363799.9</v>
      </c>
      <c r="J31" s="17">
        <v>1053792.95</v>
      </c>
      <c r="K31" s="17">
        <v>3161378.85</v>
      </c>
      <c r="L31" s="17">
        <v>314971</v>
      </c>
      <c r="M31" s="24">
        <v>1278969.08</v>
      </c>
      <c r="O31" s="18"/>
      <c r="P31" s="18"/>
    </row>
    <row r="32" spans="1:16" ht="51" outlineLevel="1" x14ac:dyDescent="0.2">
      <c r="A32" s="30">
        <v>19</v>
      </c>
      <c r="B32" s="13" t="s">
        <v>37</v>
      </c>
      <c r="C32" s="14" t="s">
        <v>44</v>
      </c>
      <c r="D32" s="13" t="s">
        <v>35</v>
      </c>
      <c r="E32" s="14" t="s">
        <v>20</v>
      </c>
      <c r="F32" s="17">
        <f t="shared" si="2"/>
        <v>8905474.7199999988</v>
      </c>
      <c r="G32" s="17">
        <f t="shared" si="3"/>
        <v>6987780.0499999998</v>
      </c>
      <c r="H32" s="17">
        <v>5939613.0499999998</v>
      </c>
      <c r="I32" s="17">
        <v>993490.9</v>
      </c>
      <c r="J32" s="17">
        <v>209633.4</v>
      </c>
      <c r="K32" s="17">
        <v>838533.6</v>
      </c>
      <c r="L32" s="17"/>
      <c r="M32" s="24">
        <v>1917694.67</v>
      </c>
      <c r="O32" s="18"/>
      <c r="P32" s="18"/>
    </row>
    <row r="33" spans="1:16" ht="38.25" outlineLevel="1" x14ac:dyDescent="0.2">
      <c r="A33" s="30">
        <v>20</v>
      </c>
      <c r="B33" s="13" t="s">
        <v>37</v>
      </c>
      <c r="C33" s="14" t="s">
        <v>45</v>
      </c>
      <c r="D33" s="13" t="s">
        <v>34</v>
      </c>
      <c r="E33" s="14" t="s">
        <v>18</v>
      </c>
      <c r="F33" s="17">
        <f t="shared" si="2"/>
        <v>10599317.15</v>
      </c>
      <c r="G33" s="17">
        <f t="shared" si="3"/>
        <v>5327519.9700000007</v>
      </c>
      <c r="H33" s="17">
        <v>3729263.98</v>
      </c>
      <c r="I33" s="17">
        <v>325990.90000000002</v>
      </c>
      <c r="J33" s="17">
        <v>319651.20000000001</v>
      </c>
      <c r="K33" s="17">
        <v>1278604.79</v>
      </c>
      <c r="L33" s="17"/>
      <c r="M33" s="24">
        <v>5271797.18</v>
      </c>
      <c r="O33" s="18"/>
      <c r="P33" s="18"/>
    </row>
    <row r="34" spans="1:16" ht="26.25" outlineLevel="1" thickBot="1" x14ac:dyDescent="0.25">
      <c r="A34" s="31">
        <v>21</v>
      </c>
      <c r="B34" s="25" t="s">
        <v>37</v>
      </c>
      <c r="C34" s="26" t="s">
        <v>46</v>
      </c>
      <c r="D34" s="25" t="s">
        <v>25</v>
      </c>
      <c r="E34" s="26" t="s">
        <v>32</v>
      </c>
      <c r="F34" s="27">
        <f t="shared" si="2"/>
        <v>5321157</v>
      </c>
      <c r="G34" s="27">
        <f t="shared" si="3"/>
        <v>5181085.46</v>
      </c>
      <c r="H34" s="27">
        <v>3866378</v>
      </c>
      <c r="I34" s="27">
        <v>269838.90000000002</v>
      </c>
      <c r="J34" s="27">
        <v>216217.09</v>
      </c>
      <c r="K34" s="27">
        <v>864868.37</v>
      </c>
      <c r="L34" s="27">
        <v>233622</v>
      </c>
      <c r="M34" s="28">
        <v>140071.54</v>
      </c>
      <c r="O34" s="18"/>
      <c r="P34" s="18"/>
    </row>
    <row r="35" spans="1:16" ht="36" customHeight="1" x14ac:dyDescent="0.2">
      <c r="A35" s="33" t="s">
        <v>79</v>
      </c>
      <c r="B35" s="33"/>
      <c r="C35" s="33"/>
      <c r="D35" s="33"/>
      <c r="E35" s="33"/>
      <c r="F35" s="33"/>
      <c r="G35" s="33"/>
      <c r="H35" s="33"/>
      <c r="I35" s="33"/>
      <c r="J35" s="33"/>
      <c r="K35" s="33"/>
      <c r="L35" s="33"/>
      <c r="M35" s="33"/>
    </row>
    <row r="38" spans="1:16" ht="16.5" x14ac:dyDescent="0.2">
      <c r="B38" s="1" t="s">
        <v>74</v>
      </c>
      <c r="M38" s="1" t="s">
        <v>75</v>
      </c>
    </row>
    <row r="40" spans="1:16" ht="57.75" customHeight="1" x14ac:dyDescent="0.2"/>
    <row r="41" spans="1:16" x14ac:dyDescent="0.2">
      <c r="B41" s="2" t="s">
        <v>76</v>
      </c>
    </row>
    <row r="42" spans="1:16" x14ac:dyDescent="0.2">
      <c r="B42" s="3" t="s">
        <v>77</v>
      </c>
    </row>
  </sheetData>
  <mergeCells count="23">
    <mergeCell ref="F1:M1"/>
    <mergeCell ref="A2:M2"/>
    <mergeCell ref="A25:E25"/>
    <mergeCell ref="A23:E23"/>
    <mergeCell ref="J5:J6"/>
    <mergeCell ref="K5:K6"/>
    <mergeCell ref="M4:M6"/>
    <mergeCell ref="A11:E11"/>
    <mergeCell ref="G5:G6"/>
    <mergeCell ref="F3:M3"/>
    <mergeCell ref="A9:E9"/>
    <mergeCell ref="F4:F6"/>
    <mergeCell ref="G4:L4"/>
    <mergeCell ref="L5:L6"/>
    <mergeCell ref="A35:M35"/>
    <mergeCell ref="A10:E10"/>
    <mergeCell ref="A4:A6"/>
    <mergeCell ref="B4:B6"/>
    <mergeCell ref="C4:C6"/>
    <mergeCell ref="D4:D6"/>
    <mergeCell ref="E4:E6"/>
    <mergeCell ref="H5:I5"/>
    <mergeCell ref="A7:E7"/>
  </mergeCells>
  <hyperlinks>
    <hyperlink ref="B42" r:id="rId1"/>
  </hyperlinks>
  <pageMargins left="0.70866141732283472" right="0.70866141732283472" top="0.74803149606299213" bottom="0.74803149606299213" header="0.31496062992125984" footer="0.31496062992125984"/>
  <pageSetup paperSize="9" scale="40" fitToHeight="0" orientation="portrait" r:id="rId2"/>
  <headerFooter>
    <oddFooter>&amp;L&amp;"Times New Roman,Regular"FMzinp4_02102019_virssaistibas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Virssaistību projekti 14-20</vt:lpstr>
      <vt:lpstr>'Virssaistību projekti 14-20'!Print_Area</vt:lpstr>
      <vt:lpstr>'Virssaistību projekti 14-20'!Print_Titles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pielikums Nr.4 </dc:title>
  <dc:creator>reinis.dzelzkalejs@fm.gov.lv</dc:creator>
  <dc:description>Tālr.: 67083940, E-pasts: reinis.dzelzkalejs@fm.gov.lv	</dc:description>
  <cp:lastModifiedBy>Jolanta Baldunčika</cp:lastModifiedBy>
  <cp:lastPrinted>2019-10-04T10:51:24Z</cp:lastPrinted>
  <dcterms:created xsi:type="dcterms:W3CDTF">2019-08-22T12:40:03Z</dcterms:created>
  <dcterms:modified xsi:type="dcterms:W3CDTF">2019-10-04T10:53:07Z</dcterms:modified>
</cp:coreProperties>
</file>