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Kopsavilkuma_nod\Projekti\2021\MK_info_zinojums_parLNG_uz230221\"/>
    </mc:Choice>
  </mc:AlternateContent>
  <bookViews>
    <workbookView xWindow="0" yWindow="0" windowWidth="23040" windowHeight="9192"/>
  </bookViews>
  <sheets>
    <sheet name="Covid-19_2021_LNG" sheetId="1" r:id="rId1"/>
  </sheets>
  <definedNames>
    <definedName name="_xlnm._FilterDatabase" localSheetId="0" hidden="1">'Covid-19_2021_LNG'!$A$5:$A$7</definedName>
    <definedName name="_Hlk64288029" localSheetId="0">'Covid-19_2021_LNG'!#REF!</definedName>
    <definedName name="_xlnm.Print_Titles" localSheetId="0">'Covid-19_2021_LNG'!$7:$7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1" l="1"/>
  <c r="D68" i="1"/>
  <c r="D30" i="1"/>
  <c r="D87" i="1" l="1"/>
  <c r="D28" i="1" s="1"/>
  <c r="D84" i="1"/>
  <c r="D27" i="1" s="1"/>
  <c r="D73" i="1"/>
  <c r="D26" i="1" s="1"/>
  <c r="D25" i="1"/>
  <c r="D66" i="1"/>
  <c r="D24" i="1" s="1"/>
  <c r="D64" i="1"/>
  <c r="D23" i="1" s="1"/>
  <c r="D54" i="1"/>
  <c r="D22" i="1" s="1"/>
  <c r="D51" i="1"/>
  <c r="D21" i="1" s="1"/>
  <c r="D47" i="1"/>
  <c r="D20" i="1" s="1"/>
  <c r="D44" i="1"/>
  <c r="D19" i="1" s="1"/>
  <c r="D41" i="1"/>
  <c r="D18" i="1" s="1"/>
  <c r="D36" i="1"/>
  <c r="D17" i="1" s="1"/>
  <c r="D34" i="1"/>
  <c r="D16" i="1" s="1"/>
  <c r="D32" i="1"/>
  <c r="D15" i="1" s="1"/>
  <c r="D14" i="1"/>
  <c r="D29" i="1" l="1"/>
  <c r="D101" i="1"/>
  <c r="D13" i="1"/>
  <c r="D91" i="1" s="1"/>
  <c r="D102" i="1"/>
  <c r="D100" i="1"/>
  <c r="D97" i="1" l="1"/>
  <c r="D96" i="1"/>
  <c r="D95" i="1"/>
</calcChain>
</file>

<file path=xl/sharedStrings.xml><?xml version="1.0" encoding="utf-8"?>
<sst xmlns="http://schemas.openxmlformats.org/spreadsheetml/2006/main" count="191" uniqueCount="138">
  <si>
    <t xml:space="preserve">MK lēmuma numurs,  datums </t>
  </si>
  <si>
    <t>Saskaņā ar MK lēmumu piešķirtā summa</t>
  </si>
  <si>
    <t>I.</t>
  </si>
  <si>
    <t>Valsts kanceleja</t>
  </si>
  <si>
    <t>Aizsardzības ministrija</t>
  </si>
  <si>
    <t>Ekonomikas ministrija</t>
  </si>
  <si>
    <t xml:space="preserve">Nr.389
15.07.2020. 
(prot. Nr. 44 45.§) </t>
  </si>
  <si>
    <t>10.11.2020
(prot. Nr.70 32.§)</t>
  </si>
  <si>
    <t>Finanšu ministrija</t>
  </si>
  <si>
    <t>Iekšlietu ministrija</t>
  </si>
  <si>
    <t>Izglītības un zinātnes ministrija</t>
  </si>
  <si>
    <t>Zemkopības ministrija</t>
  </si>
  <si>
    <t>Satiksmes ministrija</t>
  </si>
  <si>
    <t>Labklājības ministrija</t>
  </si>
  <si>
    <t>Vides aizsardzības un reģionālās attīstības ministrija</t>
  </si>
  <si>
    <t>Kultūras ministrija</t>
  </si>
  <si>
    <t>Veselības ministrija</t>
  </si>
  <si>
    <t>Kopējais MK atbalstītais finansējums</t>
  </si>
  <si>
    <t>Valsts kanceleja 2021.gadam kopā</t>
  </si>
  <si>
    <t>Sabiedrības integrācijas fonds 2021.gadam kopā</t>
  </si>
  <si>
    <t>Aizsardzības ministrija 2021.gadam kopā</t>
  </si>
  <si>
    <t>Ekonomikas ministrija 2021.gadam kopā</t>
  </si>
  <si>
    <t>Finanšu ministrija 2021.gadam kopā</t>
  </si>
  <si>
    <t>Iekšlietu ministrija 2021.gadam kopā</t>
  </si>
  <si>
    <t>Izglītības un zinātnes ministrija 2021.gadam kopā</t>
  </si>
  <si>
    <t>Zemkopības ministrija 2021.gadam kopā</t>
  </si>
  <si>
    <t>Labklājības ministrija 2021.gadam kopā</t>
  </si>
  <si>
    <t>Tieslietu ministrija 2021.gadam kopā</t>
  </si>
  <si>
    <t>Vides aizsardzības un reģionālās attīstības ministrija 2021.gadam kopā</t>
  </si>
  <si>
    <t>Kultūras ministrija  2021.gadam kopā</t>
  </si>
  <si>
    <t>Veselības ministrija 2021.gadam kopā</t>
  </si>
  <si>
    <t>62. Mērķdotācijas pašvaldībām 2021.gadam  kopā</t>
  </si>
  <si>
    <t>64. Dotācija pašvaldībām 2021.gadam kopā</t>
  </si>
  <si>
    <t>Nr.70
05.02.2021
(prot. Nr.12 15.§)</t>
  </si>
  <si>
    <t>Sabiedrības integrācijas fonds</t>
  </si>
  <si>
    <t>Nr.43
21.01.2021
(prot. Nr.8 42.§)</t>
  </si>
  <si>
    <t>Piešķirt Sabiedrības integrācijas fondam 600 000 euro valsts budžeta finansētās programmas „Atbalsts NVO Covid-19 krīzes radīto negatīvo seku mazināšanai” īstenošanai 2021.gadā, tai skaitā:
1. 564 000 euro programmas projektu īstenošanai;
2. 36 000 euro programmas administrēšanai.</t>
  </si>
  <si>
    <t>Nr.18
11.01.2021
(prot. Nr.2 43.§)</t>
  </si>
  <si>
    <t>Piešķirt Aizsardzības ministrijai (Valsts aizsardzības loģistikas un iepirkumu centram) finansējumu, kas nepārsniedz 12 431 357 euro, lai nodrošinātu Ministru kabineta 2020. gada 9. jūnija noteikumos Nr. 380 "Noteikumi par prioritāro institūciju un vajadzību sarakstā iekļautajām institūcijām nepieciešamajiem epidemioloģiskās drošības nodrošināšanas resursiem" minēto individuālo aizsarglīdzekļu iegādi.</t>
  </si>
  <si>
    <r>
      <t xml:space="preserve">Piešķirt Ekonomikas ministrijai finansējumu, kas nepārsniedz 50 000 000 euro, alternatīvo ieguldījumu fonda finansēšanai.
</t>
    </r>
    <r>
      <rPr>
        <b/>
        <sz val="10"/>
        <color rgb="FF0070C0"/>
        <rFont val="Times New Roman"/>
        <family val="1"/>
        <charset val="186"/>
      </rPr>
      <t>(Atlikums 25 000 000 euro apmērā no 2020.gada)</t>
    </r>
  </si>
  <si>
    <t xml:space="preserve">Nr.796
22.12..2020. 
(prot. Nr. 86 3.§) </t>
  </si>
  <si>
    <t>Piešķirt Ekonomikas ministrijai (Latvijas Investīciju un attīstības aģentūrai) finansējumu, kas nepārsniedz 2 173 500 euro, lai Latvijas Investīciju un attīstības aģentūra varētu segt izmaksas par šādu personu izmitināšanu tūristu mītnēs:
1. Covid-19 infekcijas kontaktpersonas; 
2. personas, kurām apstiprināta Covid-19 infekcija; 
3. personas, kuras nav kontaktpersonas un kurām nav apstiprināta 
Covid-19 infekcija, bet kuras atgriezušās Latvijā un kurām nepieciešams nodrošināt izolāciju mītnes valstī.</t>
  </si>
  <si>
    <t>Nr.20
14.01.2021
(prot. Nr.5 14.§)</t>
  </si>
  <si>
    <t>Nr.775
 16.12.2020
(prot. Nr.83 7.§)</t>
  </si>
  <si>
    <t xml:space="preserve"> Piešķirt Finanšu ministrijai (Valsts ieņēmumu dienestam) finansējumu 10 000 000 euro apmērā, lai 2021. gada sākumā sniegtu atbalstu nodokļu maksātājiem dīkstāvē esošu darbinieku, pašnodarbināto personu un patentmaksātāju atlīdzības kompensēšanai (dīkstāves atbalstam), nepilnu darba laiku strādājošu darbinieku atlīdzības kompensēšanai (atbalsts algu subsīdijai) un Covid-19 krīzes skarto uzņēmumu apgrozāmo līdzekļu plūsmas nodrošināšanai.</t>
  </si>
  <si>
    <t>Nr.23
14.01.2021
(prot. Nr.5 36.§)</t>
  </si>
  <si>
    <t>Piešķirt Finanšu ministrijai 100 000 000 euro, lai nodrošinātu atbalsta sniegšanu nodokļu maksātājiem dīkstāvē esošu darbinieku, pašnodarbināto personu, individuālo komersantu un patentmaksātāju atlīdzības kompensēšanai (atbalsts par dīkstāvi), nepilnu darba laiku strādājošu darbinieku atlīdzības kompensēšanai (atbalsts algu subsīdijai) un Covid-19 krīzes skarto uzņēmumu apgrozāmo līdzekļu plūsmas nodrošināšanai</t>
  </si>
  <si>
    <t>Nr.73
05.02.2021
(prot. Nr.12 36.§)</t>
  </si>
  <si>
    <t>Piešķirt Iekšlietu ministrijai finansējumu 1 062 893 euro, tai skaitā, Valsts policijai 748 953 euro, Valsts policijas koledžai 6 143 euro, Valsts robežsardzei 307 256 euro un Valsts robežsardzes koledžai  541 euro, lai segtu izdevumus, kas saistīti ar Iekšlietu ministrijas padotības iestāžu amatpersonu ar speciālajām dienesta pakāpēm virsstundu darbu (samaksa par dienesta pienākumu izpildi virs noteiktā dienesta pienākumu izpildes laika) ārkārtas uzdevumu veikšanai Covid-19 izplatības ierobežošanai atbilstoši faktiskajam virsstundu apjomam, kas izveidojies laika periodā no 2020. gada 1. oktobra līdz 2020. gada 31. decembrim, kā arī izdevumus, kas saistīti ar piemaksu amatpersonām par darbu paaugstināta riska un slodzes apstākļos sabiedrības veselības apdraudējuma situācijā saistībā ar Covid-19 uzliesmojumu un seku novēršanu laikposmā no 2020. gada 1. decembra līdz 2020. gada 31. decembrim</t>
  </si>
  <si>
    <t>Nr.__
18.02.2021
(prot. Nr.18 __.§)</t>
  </si>
  <si>
    <t>Piešķirt Iekšlietu ministrijai (Iekšlietu ministrijas Informācijas centram) finansējumu ne vairāk kā 819 650 euro apmērā, lai ieviestu drošus tehnoloģiskos rīkus un risinājumu izmantošanu robežu pārvaldības stiprināšanai un epidemioloģisko risku mazināšanai (ViedX).</t>
  </si>
  <si>
    <t>Nr.56
28.01.2021
(prot. Nr.10 55.§)</t>
  </si>
  <si>
    <t xml:space="preserve">Piešķirt Izglītības un zinātnes ministrijai 523 718 euro, piemaksas piešķiršanai pirmsskolas izglītības iestāžu  un speciālās izglītības iestāžu pedagogiem, tai skaitā pedagogu palīgiem, par darbu Covid-19 pandēmijas laikā, 300,00 euro, ieskaitot darba devēja valsts sociālās apdrošināšanas obligātās iemaksas (VSAOI) par vienu likmi, un  piemaksas piešķiršanai personām, kuras sniedz aukles pakalpojumus pirmsskolas izglītības iestādēs un speciālās izglītības iestādēs (aukle, auklis, skolotāja palīgs), par darbu Covid-19 pandēmijas laikā, 300,00 euro, ieskaitot darba devēja valsts sociālās apdrošināšanas obligātās iemaksas (VSAOI) par slodzi. </t>
  </si>
  <si>
    <t>Piešķirt Izglītības un zinātnes ministrijai 682 804 euro, lai nodrošinātu finansējumu individuālo konsultāciju apmaksai vispārējās izglītības iestāžu skolotājiem un atbalsta personālam, kā arī profesionālās izglītības iestāžu vispārizglītojošo mācību priekšmetu skolotājiem, kas sagatavo izglītojamos valsts pārbaudes darbiem, Covid-19 pandēmijas laikā</t>
  </si>
  <si>
    <t xml:space="preserve">Nr.96
17.02.2021
(prot. Nr.15 24.§)  
</t>
  </si>
  <si>
    <t>Piešķirt Zemkopības ministrijai finansējumu, kas nepārsniedz 45 500 000 euro, tai skaitā:
1. atbalstam ražotājiem cūkkopības nozarē, lai stiprinātu saimniecību dzīvotspēju un mazinātu Covid-19 izplatības negatīvo ietekmi – finansējumu, kas nepārsniedz 14 500 000 euro;
2. atbalstam ražotājiem mājputnu nozarē, lai daļēji kompensētu Covid-19 izplatības ietekmē radīto ieņēmumu samazinājumu – finansējumu, kas nepārsniedz 11 000 000 euro; 
3. uzņēmumu likviditātes un naudas plūsmas saglabāšanai, kredītsaistību izpildes nodrošināšanai un finansiālā sloga mazināšanai lauku saimniecībām un uzņēmumiem – finansējumu, kas nepārsniedz  12 000 000 euro; 
4. lauksaimniecības, zivsaimniecības un lauku attīstības garantiju programmas īstenošanai, nodrošinot nozares uzņēmumiem finanšu līdzekļu aizņemšanās iespējas kredītiestādēs – finansējumu, kas nepārsniedz 7 000 000 euro;
5. sadarbības formu attīstībai, stiprinot mazo un vidējo kooperatīvo sabiedrību tirgus varu, administratīvo un ekonomisko kapacitāti, kā arī atbalstam īso piegādes ķēžu digitālās platformas pieejamībai – finansējumu, kas nepārsniedz 1 000 000 euro</t>
  </si>
  <si>
    <t>Piešķirt Zemkopības ministrijai 2 602 euro, lai nodrošinātu finansējumu individuālo konsultāciju apmaksai vispārējās izglītības iestāžu skolotājiem un atbalsta personālam, kā arī profesionālās izglītības iestāžu vispārizglītojošo mācību priekšmetu skolotājiem, kas sagatavo izglītojamos valsts pārbaudes darbiem, Covid-19 pandēmijas laikā</t>
  </si>
  <si>
    <t>Nr.12
11.01.2021
(prot. Nr.2 35.§)</t>
  </si>
  <si>
    <t>Piešķirt Labklājības ministrijai (Valsts sociālās apdrošināšanas aģentūrai) finansējumu 308 000 euro, lai atbilstoši likuma "Par maternitātes un slimības apdrošināšanu" pārejas noteikumu 43. punktam personām, kurām piešķirts vecāku pabalsts, nodrošinātu piešķirtā vecāku pabalsta izmaksas turpināšanu pēc tam, kad bērns sasniedzis viena gada vai pusotra gada vecumu, par laikposmu no 2020. gada 9. novembra līdz dienai, kad persona sāk gūt ienākumus kā darba ņēmējs vai pašnodarbinātais, bet ne ilgāk kā līdz 2020. gada 9. novembrī izsludinātās ārkārtējās situācijas beigām.</t>
  </si>
  <si>
    <t>Nr.11
11.01.2021
(prot. Nr.2 34.§)</t>
  </si>
  <si>
    <t xml:space="preserve">Piešķirt Labklājības ministrijai finansējumu, kas nepārsniedz 375 000 euro, lai laikā, kamēr visā valstī ir izsludināta ārkārtējā situācija sakarā ar Covid-19 izplatību, un vienu kalendāra mēnesi pēc ārkārtējās situācijas beigām atbilstoši Sociālo pakalpojumu un sociālās palīdzības likuma pārejas noteikumu 37. punktam kompensētu pašvaldībām izdevumus 50 procentu apmērā no ģimenei (personai) izmaksātā pabalsta krīzes situācijā, bet ne vairāk kā 40 euro mēnesī vienai personai, un atbilstoši 39. punktam kompensētu pašvaldībām izdevumus 100 procentu apmērā no ģimenei (personai), tai skaitā audžuģimenei un aizbildnim, kam ir tiesības uz pabalstu krīzes situācijā, izmaksātā pabalsta – 50 euro mēnesī par katru aprūpē esošu bērnu līdz 18 gadu vecumam.
</t>
  </si>
  <si>
    <t>Nr.14
11.01.2021
(prot. Nr.2 37.§)</t>
  </si>
  <si>
    <t>Piešķirt Labklājības ministrijai (Valsts sociālās apdrošināšanas aģentūrai) finansējumu, kas nepārsniedz 217 080 euro, lai atbilstoši Covid-19 infekcijas izplatības seku pārvarēšanas likuma 19. pantam nodrošinātu jaunā speciālista pabalsta izmaksu pirmos divus mēnešus 500 euro apmērā, trešajā un ceturtajā mēnesī 375 euro apmērā personām, kuras gada laikā pirms ārkārtējās situācijas izsludināšanas ir beigušas mācības augstskolā vai koledžā, kur ir ieguvušas augstāko izglītību, un ir ieguvušas bezdarbnieka statusu ārkārtējās situācijas laikā vai triju mēnešu laikā pēc tās beigām.</t>
  </si>
  <si>
    <t>Nr.13
11.01.2021
(prot. Nr.2 36.§)</t>
  </si>
  <si>
    <t xml:space="preserve">Piešķirt Labklājības ministrijai (Valsts sociālās apdrošināšanas aģentūrai) finansējumu, kas nepārsniedz 67 554 834 euro, tai skaitā:
1.1.  67 531 239 euro, lai atbilstoši likuma "Par maternitātes un slimības apdrošināšanu" pārejas noteikumu 48. un 49. punktam izmaksātu slimības palīdzības pabalstu laikposmā no 2021. gada 1. janvāra līdz 2021. gada 30. jūnijam;
1.2.  23 595 euro, lai segtu izdevumus saistībā ar sociālās apdrošināšanas informācijas sistēmas (SAIS) funkcionalitātes nodrošināšanu. 
</t>
  </si>
  <si>
    <t>Nr.17
11.01.2021
(prot. Nr.2 40.§)</t>
  </si>
  <si>
    <t>Piešķirt Labklājības ministrijai finansējumu, kas nepārsniedz 8 223 856 euro, lai no 2020. gada 1. decembra līdz 2021. gada 30. jūnijam nodrošinātu piemaksu līdz 50 % no mēnešalgas personām, kas iesaistītas aprūpē paaugstināta riska apstākļos, ja institūcijā, kurā sociālos pakalpojumus ar izmitināšanu (tai skaitā sociālās aprūpes centrs, pansija, patversme, naktspatversme, krīzes centrs, dienas aprūpes centrs, aprūpe mājās, aprūpētā dzīvesvieta, grupu dzīvoklis, īslaicīga sociālā aprūpe, atelpas brīdis) sniedz pašvaldības vai valsts dibināts sociālo pakalpojumu sniedzējs vai pakalpojumu sniedzējs, kuram ir noslēgts līgums ar pašvaldību vai valsti par minēto pakalpojumu sniegšanu, klientiem ir konstatēta Covid-19 infekcija, tai skaitā: 
1.1. finansējumu, kas nepārsniedz 3 147 212 euro, institūcijām, kurās sociālos pakalpojumus sniedz pašvaldības dibināts sociālo pakalpojumu sniedzējs vai pakalpojumu sniedzējs, kuram noslēgts līgums ar pašvaldību par minēto pakalpojumu sniegšanu (50 % apmērā no pašvaldību faktiskajiem papildu atlīdzības izdevumiem); 
1.2. finansējumu, kas nepārsniedz 5 076 644 euro, valsts dibinātam sociālo pakalpojumu sniedzējam vai tādam pakalpojumu sniedzējam, kuram ir noslēgts līgums ar Labklājības ministriju par sociālo pakalpojumu sniegšanu (100 % apmērā no institūciju faktiskajiem papildu atlīdzības izdevumiem).</t>
  </si>
  <si>
    <t>Nr.15
11.01.2021
(prot. Nr.2 38.§)</t>
  </si>
  <si>
    <t>Piešķirt Labklājības ministrijai (Valsts sociālās apdrošināšanas aģentūrai) finansējumu, kas nepārsniedz 1 350 000 euro, lai izmaksātu piemaksu pie dīkstāves pabalsta 50 euro apmērā par katru apgādībā esošu bērnu vecumā līdz 24 gadiem, par kuru darbiniekam tiek piemērots iedzīvotāju ienākuma nodokļa atvieglojums.</t>
  </si>
  <si>
    <t>Nr.16
11.01.2021
(prot. Nr.2 39.§)</t>
  </si>
  <si>
    <t>Piešķirt Labklājības ministrijai (Valsts sociālās apdrošināšanas aģentūrai) finansējumu, kas nepārsniedz 3 314 520 euro, lai atbilstoši likuma "Par apdrošināšanu bezdarba gadījumam" pārejas noteikumu 23. un 24. punktam nodrošinātu bezdarbnieka palīdzības pabalsta izmaksu 180 euro  apmērā laikposmā no 2021. gada 1. janvāra līdz 2021. gada 30. jūnijam.</t>
  </si>
  <si>
    <t>Nr.83
12.02.2021
(prot. Nr.15 48.§)</t>
  </si>
  <si>
    <t>Piešķirt Labklājības ministrijai finansējumu, kas nepārsniedz 1 045 617 euro, lai no 2021.gada 1.janvāra līdz 2021.gada 31.martam institūcijās, kurās sociālos pakalpojumus ar izmitināšanu sniedz pašvaldības vai valsts dibināts sociālo pakalpojumu sniedzējs vai pakalpojumu sniedzējs, kuram ir noslēgts līgums ar pašvaldību vai valsti par minēto pakalpojumu sniegšanu, segtu izdevumus par  individuālajiem aizsarglīdzekļiem un dezinfekcijas līdzekļiem, kas iegādāti  Covid-19 infekcijas ierobežošanas pasākumiem, tai skaitā: 
1.         finansējumu, kas nepārsniedz 668 811 euro, institūcijām, kurās sociālos pakalpojumus sniedz pašvaldības dibināts sociālo pakalpojumu sniedzējs vai pakalpojumu sniedzējs, kuram noslēgts līgums ar pašvaldību par minēto pakalpojumu sniegšanu (50% apmērā no pašvaldību faktiskajiem papildu izdevumiem);
2.         finansējumu, kas nepārsniedz 376 806 euro, valsts dibinātam sociālo pakalpojumu sniedzējam vai tādam pakalpojumu sniedzējam, kuram ir noslēgts līgums ar Labklājības ministriju par sociālo pakalpojumu sniegšanu (100% apmērā no institūciju faktiskajiem papildu izdevumiem).</t>
  </si>
  <si>
    <t>Piešķirt Labklājības ministrijai 2 278 euro, lai nodrošinātu finansējumu individuālo konsultāciju apmaksai vispārējās izglītības iestāžu skolotājiem un atbalsta personālam, kā arī profesionālās izglītības iestāžu vispārizglītojošo mācību priekšmetu skolotājiem, kas sagatavo izglītojamos valsts pārbaudes darbiem, Covid-19 pandēmijas laikā</t>
  </si>
  <si>
    <t>Nr.60
29.01.2021
(prot. Nr.10 29.§)
17.12.2020
(prot. Nr.84 109.§)</t>
  </si>
  <si>
    <t>Nr.86
12.02.2021
(prot. Nr.15 25.§)</t>
  </si>
  <si>
    <t>Piešķirt Vides aizsardzības un reģionālās attīstības ministrijai (Valsts reģionālās attīstības aģentūrai) finansējumu 127 631 euro, lai segtu izdevumus, kas radušies saistībā ar fizisko personu elektroniskās identifikācijas rīka “Vienotais pieteikšanās modulis” pilnveidošanu vakcinācijas procesa nodrošināšanai pret Covid-19 infekciju</t>
  </si>
  <si>
    <t>Nr.21
14.01.2021
(prot. Nr.5 18.§)</t>
  </si>
  <si>
    <t>Piešķirt Kultūras ministrijai (Valsts kultūrkapitāla fondam) 3 000 000 euro mērķprogrammas "Covid-19 ietekmēto kultūras institūciju ilgtspēja" īstenošanai laikposmā no 2021. gada 1. janvāra līdz 2021. gada 30. jūnijam, lai mazinātu Covid-19 krīzes radīto negatīvo seku ietekmi uz kultūras nozari</t>
  </si>
  <si>
    <t>Piešķirt Kultūras ministrijai 6 000 000 euro pārskaitīšanai akciju sabiedrībai „Attīstības finanšu institūcija Altum” atbalsta piešķiršanai komersantiem, kuri organizē pastāvīgu publisku mākslas, izklaides un atpūtas pasākumu norisi, saskaņā ar Ministru kabineta 2021.gada 4.februāra noteikumiem Nr.86 „Noteikumi par atbalstu mākslas, izklaides un atpūtas nozaru komersantiem, kuru darbību ietekmējusi Covid-19 izplatība”, lai mazinātu Covid-19 krīzes radīto negatīvo seku ietekmi uz mākslas, izklaides un atpūtas nozarēm.</t>
  </si>
  <si>
    <t>Piešķirt Kultūras ministrijai (Valsts kultūrkapitāla fondam) 2 000 000 euro mērķprogrammas „Radošo personu nodarbinātības programma” īstenošanai – atbalsta sniegšanai radošām personām no 2021.gada 1.janvāra līdz 2021.gada 30.jūnijam, lai mazinātu Covid-19 krīzes radīto negatīvo seku ietekmi uz kultūras nozari</t>
  </si>
  <si>
    <t>Piešķirt  Kultūras ministrijai 67 368 euro, lai nodrošinātu finansējumu individuālo konsultāciju apmaksai vispārējās izglītības iestāžu skolotājiem un atbalsta personālam, kā arī profesionālās izglītības iestāžu vispārizglītojošo mācību priekšmetu skolotājiem, kas sagatavo izglītojamos valsts pārbaudes darbiem, Covid-19 pandēmijas laikā</t>
  </si>
  <si>
    <t>Nr.2
05.01.2021
(prot. Nr.1 10.§)</t>
  </si>
  <si>
    <t>Piešķirt Veselības ministrijai (Nacionālajam veselības dienestam)  finansējumu, kas nepārsniedz 6 976 175 euro, medicīnisko iekārtu un papildaprīkojuma iegādei.</t>
  </si>
  <si>
    <t>Nr.22
14.01.2021
(prot. Nr.5 34.§)</t>
  </si>
  <si>
    <t>Piešķirt Veselības ministrijai (Nacionālajam veselības dienestam) finansējumu 2 431 560 euro apmērā, lai nodrošinātu medikamenta Veclury (ar aktīvo vielu remdesivīrs) pieejamību Covid-19 medikamentozās ārstēšanas procesā laikposmā no 2021. gada janvāra līdz 2021. gada 30.jūnijam</t>
  </si>
  <si>
    <t>Nr.34
19.01.2021
(prot. Nr.6 3.§)</t>
  </si>
  <si>
    <r>
      <t>Piešķirt Veselības ministrijai finansējumu ne vairāk kā 641 806 </t>
    </r>
    <r>
      <rPr>
        <i/>
        <sz val="10"/>
        <color theme="1"/>
        <rFont val="Times New Roman"/>
        <family val="1"/>
        <charset val="186"/>
      </rPr>
      <t>euro</t>
    </r>
    <r>
      <rPr>
        <sz val="10"/>
        <color theme="1"/>
        <rFont val="Times New Roman"/>
        <family val="1"/>
        <charset val="186"/>
      </rPr>
      <t xml:space="preserve"> apmērā, lai nodrošinātu Vakcinācijas projekta biroja darbību</t>
    </r>
  </si>
  <si>
    <t>Nr.35
19.01.2021
(prot. Nr.7 5.§)</t>
  </si>
  <si>
    <t>Nr.37
21.01.2021
(prot. Nr.8 46.§)</t>
  </si>
  <si>
    <t>Piešķirt Veselības ministrijai finansējumu, kas nepārsniedz 69 341 604 euro, lai nodrošinātu piemaksas no 2021.gada 1.janvāra līdz 2021.gada 31.martam atbildīgo institūciju ārstniecības personām un citiem nodarbinātajiem par darbu paaugstināta riska un slodzes apstākļos sabiedrības veselības apdraudējuma situācijā saistībā ar Covid-19 uzliesmojumu un seku novēršanu.</t>
  </si>
  <si>
    <t>Nr.55
28.01.2021
(prot. Nr.10 52.§)</t>
  </si>
  <si>
    <t>Piešķirt Veselības ministrijai finansējumu ne vairāk kā 366 300 euro apmērā, lai nodrošinātu Slimību profilakses un kontroles centra kapacitātes stiprināšanu Covid-19 gadījumu efektīvai epidemioloģiskajai pārvaldīšanai no 2021.gada 1.februāra līdz 2021.gada 30.jūnijam</t>
  </si>
  <si>
    <t>Nr.75
08.02.2021
(prot. Nr.12 47.§)</t>
  </si>
  <si>
    <t>Nr.81
11.02.2021
(prot. Nr.14 7.§)</t>
  </si>
  <si>
    <t>Piešķirt Veselības ministrijai (Nacionālajam veselības dienestam)  finansējumu, kas nepārsniedz 40 254 832 euro, medicīnisko iekārtu un papildaprīkojuma iegādei, operatīvā datu paneļa izveidei, kā arī, lai nodrošinātu piemaksas observācijas gultām un intensīvās terapijas gultām</t>
  </si>
  <si>
    <t>Nr.99
19.02.2021
(prot. Nr.18 51.§)</t>
  </si>
  <si>
    <t>Piešķirt Veselības ministrijai finansējumu  48 400 euro apmērā, lai nodrošinātu teorētiskās un praktiskās mācības ārstniecības personām par vakcināciju pret Covid – 19</t>
  </si>
  <si>
    <t>Nr.100
19.02.2021
(prot. Nr.18 52.§)</t>
  </si>
  <si>
    <t>Piešķirt Veselības ministrijai (Nacionālajam veselības dienestam)  finansējumu, kas nepārsniedz 83 040 420  euro, Covid-19 testēšanas politikas mērķu sasniegšanai, veicinot esošās Covid-19 testēšanas jaudas palielināšanu Latvijā, ņemot vērā laboratoriju kopējo testēšanas kapacitāti, tai skaitā:
1.esošās Covid-19 testēšanas jaudas palielināšanai, kas nepārsniedz 79 443 301  euro;
2. savlaicīgu jaunu infekcijas vīrusu celmu vai paveidu agrīnu atklāšanai, līdz ar to pilnveidojot un attīstot vīrusa sekvencēšanas metodi, kas nepārsniedz 3 597 119  euro.</t>
  </si>
  <si>
    <t>62. Mērķdotācijas pašvaldībām</t>
  </si>
  <si>
    <t xml:space="preserve">Piešķirt 62. resoram "Mērķdotācijas pašvaldībām" 5 816 300 euro, piemaksas piešķiršanai pirmsskolas izglītības iestāžu  un speciālās izglītības iestāžu pedagogiem, tai skaitā pedagogu palīgiem, par darbu Covid-19 pandēmijas laikā, 300,00 euro, ieskaitot darba devēja valsts sociālās apdrošināšanas obligātās iemaksas (VSAOI) par vienu likmi, un  piemaksas piešķiršanai personām, kuras sniedz aukles pakalpojumus pirmsskolas izglītības iestādēs un speciālās izglītības iestādēs (aukle, auklis, skolotāja palīgs), par darbu Covid-19 pandēmijas laikā, 300,00 euro, ieskaitot darba devēja valsts sociālās apdrošināšanas obligātās iemaksas (VSAOI) par slodzi. </t>
  </si>
  <si>
    <t>Piešķirt 62. resoram "Mērķdotācijas pašvaldībām 11 556 824 euro, lai nodrošinātu finansējumu individuālo konsultāciju apmaksai vispārējās izglītības iestāžu skolotājiem un atbalsta personālam, kā arī profesionālās izglītības iestāžu vispārizglītojošo mācību priekšmetu skolotājiem, kas sagatavo izglītojamos valsts pārbaudes darbiem, Covid-19 pandēmijas.</t>
  </si>
  <si>
    <t>64. Dotācijas pašvaldībām</t>
  </si>
  <si>
    <t>Nr.54
28.01.2021
(prot. Nr.10 50.§)</t>
  </si>
  <si>
    <t>Nr.3
 05.01.2021
(prot. Nr.1 2.§)</t>
  </si>
  <si>
    <t>Atbilstoši likuma "Par valsts budžetu 2021. gadam" 55. pantam atļaut finanšu ministram 2021. gadā palielināt apropriāciju budžeta resora "74. Gadskārtējā valsts budžeta izpildes procesā pārdalāmais finansējums" programmā 02.00.00 "Līdzekļi neparedzētiem gadījumiem" 300 000 000 euro apmērā, lai nodrošinātu finansējumu valsts apdraudējuma un tā seku novēršanas un pārvarēšanas pasākumiem sakarā ar Covid-19 izplatību.</t>
  </si>
  <si>
    <t>Nr.97
17.02.2021
(prot. Nr.17 8.§)</t>
  </si>
  <si>
    <t>Atbilstoši likuma "Par valsts budžetu 2021. gadam" 55. pantam atļaut finanšu ministram 2021. gadā palielināt apropriāciju budžeta resora "74. Gadskārtējā valsts budžeta izpildes procesā pārdalāmais finansējums" programmā 02.00.00 "Līdzekļi neparedzētiem gadījumiem" 500 000 000 euro apmērā, lai nodrošinātu finansējumu valsts apdraudējuma un tā seku novēršanas un pārvarēšanas pasākumiem sakarā ar Covid-19 izplatību.</t>
  </si>
  <si>
    <t>izdevumi no LNG</t>
  </si>
  <si>
    <t>Pamatkapitāls</t>
  </si>
  <si>
    <t>LNG + kapitāls</t>
  </si>
  <si>
    <t>Pielikums</t>
  </si>
  <si>
    <t>Piešķirts no LNG resoru un MK rīkojumu sadalījumā:</t>
  </si>
  <si>
    <t>Piešķirts no līdzekļiem neparedzētiem gadījumiem ar MK rīkojumiem Covid-19 ierobežošanas pasākumiem, tajā skaitā resoru sadalījumā:</t>
  </si>
  <si>
    <t>Palielinātā apropriācija programmā 02.00.00 "Līdzekļi neparedzētiem gdījumiem" ar MK rīkojumiem - KOPĀ</t>
  </si>
  <si>
    <t>Budžeta resora nosaukums</t>
  </si>
  <si>
    <t>II.</t>
  </si>
  <si>
    <t>III.(I. - II.)</t>
  </si>
  <si>
    <t>Līdzekļu neparedzētiem gadījumiem atlikums,  ņemot vērā ar MK rīkojumiem pārdalīto</t>
  </si>
  <si>
    <t>Finanšu ministra p. i.</t>
  </si>
  <si>
    <t>Zane.Adijane@fm.gov.lv</t>
  </si>
  <si>
    <r>
      <t>Pieejamie finanšu resursi valsts budžeta programmā “Līdzekļi neparedzētiem gadījumiem” Covid-19 ierobežošanas vienreizēju pasākumu finansēšanai un to izlietojums,</t>
    </r>
    <r>
      <rPr>
        <b/>
        <i/>
        <sz val="14"/>
        <color theme="1"/>
        <rFont val="Times New Roman"/>
        <family val="1"/>
        <charset val="186"/>
      </rPr>
      <t xml:space="preserve"> euro</t>
    </r>
  </si>
  <si>
    <t>Informatīvajam ziņojumam “Par pieejamiem finanšu resursiem valsts budžeta programmā “Līdzekļi neparedzētiem gadījumiem” Covid-19 ierobežošanas vienreizēju pasākumu finansēšanai 2021.gadā un to izlietojumu, valsts parāda un plānotā deficīta līmeni”</t>
  </si>
  <si>
    <t>Piešķirt Valsts kancelejai finansējumu, kas nepārsniedz 85 000 euro, lai segtu izdevumus par vienotā informatīvā tālruņa 8345 darbību, nodrošinot personu informēšanu par Latvijā noteiktajiem epidemioloģiskās drošības pasākumiem Covid-19 izplatības ierobežošanai</t>
  </si>
  <si>
    <t>Piešķirt Ekonomikas ministrijai ne vairāk kā 2 435 000  euro aizdevumu procentu likmju subsīdijām</t>
  </si>
  <si>
    <t>Piešķirt Ekonomikas ministrijai (Latvijas Investīciju un attīstības aģentūrai) finansējumu, kas nepārsniedz 2 555 465 euro, lai atbalstītu tūrisma nozares saimnieciskās darbības veicējus, kuru darbību ietekmējusi Covid-19 izplatība</t>
  </si>
  <si>
    <t>Piešķirt Tieslietu ministrija finansējumu 46 948 euro apmērā (biedrībai "Latvijas Raidorganizāciju asociācija") par Ziemassvētku dievkalpojumu translācijas nodrošināšanu komerciālajos medijos</t>
  </si>
  <si>
    <t>Piešķirt Veselības ministrijai finansējumu 7 111 208 euro, lai mazinātu Covid-19 krīzes radīto ilglaicīgo negatīvo ietekmi uz sabiedrības psihisko veselību, tai skaitā:
1. Nacionālajam veselības dienestam 7 057 226 euro;
2. Neatliekamās medicīniskās palīdzības dienestam psihoemocionālā atbalsta komandas izveidei 53 982 euro.</t>
  </si>
  <si>
    <t>Piešķirt Veselības ministrijai (Nacionālajam veselības dienestam) finansējumu, kas nepārsniedz 1 450 330 euro, lai izveidotu speciālu informācijas tehnoloģiju (IT) risinājumu vakcinācijas procesa pārvaldībai un tādējādi nodrošinātu vakcinācijas sistēmas efektīvu darbību un ērtu un elastīgu vakcinācijas procesu.</t>
  </si>
  <si>
    <t>Piešķirt Izglītības un zinātnes ministrijai finansējumu, kas nepārsniedz 2 110 000 euro, individuālo aizsardzības līdzekļu un medicīnisko sejas masku testēšanas laboratorijas izveidei uz Rīgas Tehniskās universitātes pētniecības infrastruktūras bāzes un laboratorijas akreditācijai, lai steidzamības kārtībā sniegtu ieguldījumu Covid-19 krīzes pārvarēšanai un ekonomikas atlabšanai, kā arī nodrošinātu speciālo aizsargtērpu un speciālā apģērba testēšanu Latvijā.</t>
  </si>
  <si>
    <t>Ministru prezidenta biedrs, aizsardzības ministrs</t>
  </si>
  <si>
    <t>A. Pabriks</t>
  </si>
  <si>
    <t>* Saskaņā ar Covid-19 infekcijas izplatības seku pārvarēšanas likumu (stājās spēkā 10.06.20.) visi pieprasījumi apropriāciju izmaiņām starp resoriem pēc MK lēmuma pieņemšanas vēl ir jāskaņo ar Saeimas Budžeta un finanšu (nodokļu) komisiju.</t>
  </si>
  <si>
    <r>
      <t>Piešķirt 64.resoram "Dotācijas pašvaldībām" 5 000 000 euro, lai Covid-19 izraisītās krīzes pārvarēšanas un seku novēršanas pasākumu īstenošanai nodrošinātu vienreizējas papildu dotācijas piešķiršanu pašvaldībām, kurām izlīdzinātie ieņēmumi ir vismaz par 10 procentiem zemāki salīdzinājumā ar vidējiem izlīdzinātiem ieņēmumiem valstī un bezdarba līmenis ir augstāks par vidējo valstī (Covid-19 infekcijas izplatības seku pārvarēšanas likuma 24.</t>
    </r>
    <r>
      <rPr>
        <sz val="10"/>
        <color theme="1"/>
        <rFont val="Calibri"/>
        <family val="2"/>
        <charset val="186"/>
      </rPr>
      <t>¹</t>
    </r>
    <r>
      <rPr>
        <sz val="10"/>
        <color theme="1"/>
        <rFont val="Times New Roman"/>
        <family val="1"/>
        <charset val="186"/>
      </rPr>
      <t xml:space="preserve"> pants)</t>
    </r>
  </si>
  <si>
    <t>Adijāne, 67095437</t>
  </si>
  <si>
    <t>Nr.91
16.02.2021
(prot. Nr.14 4.§)
15.12.2020
(prot. Nr.83 11.§)</t>
  </si>
  <si>
    <t>Nr.__
18.02.2021
(prot. Nr.18 __.§)
04.02.2021
(prot. Nr.12 46.§)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</si>
</sst>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0"/>
      <color theme="1"/>
      <name val="Arial"/>
      <family val="2"/>
      <charset val="186"/>
    </font>
    <font>
      <sz val="10"/>
      <color theme="1"/>
      <name val="Arial"/>
      <family val="2"/>
      <charset val="186"/>
    </font>
    <font>
      <sz val="10"/>
      <color theme="0" tint="-0.14999847407452621"/>
      <name val="Times New Roman"/>
      <family val="1"/>
      <charset val="186"/>
    </font>
    <font>
      <b/>
      <sz val="12"/>
      <color theme="1"/>
      <name val="Times New Roman"/>
      <family val="1"/>
      <charset val="186"/>
    </font>
    <font>
      <sz val="10"/>
      <color theme="1"/>
      <name val="Times New Roman"/>
      <family val="1"/>
      <charset val="186"/>
    </font>
    <font>
      <b/>
      <sz val="10"/>
      <color theme="1"/>
      <name val="Times New Roman"/>
      <family val="1"/>
      <charset val="186"/>
    </font>
    <font>
      <b/>
      <sz val="10"/>
      <color rgb="FF0070C0"/>
      <name val="Times New Roman"/>
      <family val="1"/>
      <charset val="186"/>
    </font>
    <font>
      <b/>
      <sz val="14"/>
      <color theme="1"/>
      <name val="Times New Roman"/>
      <family val="1"/>
      <charset val="186"/>
    </font>
    <font>
      <b/>
      <sz val="12"/>
      <name val="Times New Roman"/>
      <family val="1"/>
      <charset val="186"/>
    </font>
    <font>
      <b/>
      <sz val="12"/>
      <color theme="0" tint="-0.14999847407452621"/>
      <name val="Times New Roman"/>
      <family val="1"/>
      <charset val="186"/>
    </font>
    <font>
      <sz val="12"/>
      <name val="Times New Roman"/>
      <family val="1"/>
      <charset val="186"/>
    </font>
    <font>
      <sz val="12"/>
      <color theme="0" tint="-0.14999847407452621"/>
      <name val="Times New Roman"/>
      <family val="1"/>
      <charset val="186"/>
    </font>
    <font>
      <sz val="12"/>
      <color theme="1"/>
      <name val="Times New Roman"/>
      <family val="1"/>
      <charset val="186"/>
    </font>
    <font>
      <sz val="10"/>
      <name val="Times New Roman"/>
      <family val="1"/>
      <charset val="186"/>
    </font>
    <font>
      <sz val="10"/>
      <color rgb="FF000000"/>
      <name val="Times New Roman"/>
      <family val="1"/>
      <charset val="186"/>
    </font>
    <font>
      <sz val="10"/>
      <color theme="0" tint="-0.249977111117893"/>
      <name val="Times New Roman"/>
      <family val="1"/>
      <charset val="186"/>
    </font>
    <font>
      <i/>
      <sz val="10"/>
      <color theme="1"/>
      <name val="Times New Roman"/>
      <family val="1"/>
      <charset val="186"/>
    </font>
    <font>
      <i/>
      <sz val="12"/>
      <color theme="1"/>
      <name val="Times New Roman"/>
      <family val="1"/>
      <charset val="186"/>
    </font>
    <font>
      <sz val="14"/>
      <color theme="0" tint="-0.14999847407452621"/>
      <name val="Times New Roman"/>
      <family val="1"/>
      <charset val="186"/>
    </font>
    <font>
      <sz val="14"/>
      <color theme="1"/>
      <name val="Times New Roman"/>
      <family val="1"/>
      <charset val="186"/>
    </font>
    <font>
      <u/>
      <sz val="10"/>
      <color theme="10"/>
      <name val="Arial"/>
      <family val="2"/>
      <charset val="186"/>
    </font>
    <font>
      <b/>
      <i/>
      <sz val="14"/>
      <color theme="1"/>
      <name val="Times New Roman"/>
      <family val="1"/>
      <charset val="186"/>
    </font>
    <font>
      <sz val="10"/>
      <color theme="1"/>
      <name val="Calibri"/>
      <family val="2"/>
      <charset val="186"/>
    </font>
    <font>
      <u/>
      <sz val="10"/>
      <name val="Times New Roman"/>
      <family val="1"/>
      <charset val="186"/>
    </font>
  </fonts>
  <fills count="7">
    <fill>
      <patternFill patternType="none"/>
    </fill>
    <fill>
      <patternFill patternType="gray125"/>
    </fill>
    <fill>
      <patternFill patternType="solid">
        <fgColor theme="7" tint="0.7999816888943144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0"/>
        <bgColor indexed="64"/>
      </patternFill>
    </fill>
    <fill>
      <patternFill patternType="solid">
        <fgColor theme="9"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20" fillId="0" borderId="0" applyNumberFormat="0" applyFill="0" applyBorder="0" applyAlignment="0" applyProtection="0"/>
  </cellStyleXfs>
  <cellXfs count="95">
    <xf numFmtId="0" fontId="0" fillId="0" borderId="0" xfId="0"/>
    <xf numFmtId="0" fontId="2" fillId="0" borderId="0" xfId="0" applyFont="1" applyAlignment="1">
      <alignment vertical="top" wrapText="1"/>
    </xf>
    <xf numFmtId="0" fontId="4" fillId="0" borderId="0" xfId="0" applyFont="1" applyAlignment="1">
      <alignment vertical="top" wrapText="1"/>
    </xf>
    <xf numFmtId="0" fontId="4" fillId="0" borderId="0" xfId="0" applyFont="1" applyBorder="1" applyAlignment="1">
      <alignment vertical="center" wrapText="1"/>
    </xf>
    <xf numFmtId="0" fontId="4" fillId="0" borderId="0" xfId="0" applyFont="1" applyBorder="1" applyAlignment="1">
      <alignment horizontal="center" vertical="center" wrapText="1"/>
    </xf>
    <xf numFmtId="3" fontId="4" fillId="0" borderId="0" xfId="0" applyNumberFormat="1" applyFont="1" applyBorder="1" applyAlignment="1">
      <alignment horizontal="right"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3" fontId="5" fillId="0" borderId="1" xfId="0" applyNumberFormat="1" applyFont="1" applyFill="1" applyBorder="1" applyAlignment="1">
      <alignment horizontal="center" vertical="center" wrapText="1"/>
    </xf>
    <xf numFmtId="0" fontId="7" fillId="0" borderId="0" xfId="0" applyFont="1" applyAlignment="1">
      <alignment vertical="top" wrapText="1"/>
    </xf>
    <xf numFmtId="0" fontId="3" fillId="2" borderId="1" xfId="0" applyFont="1" applyFill="1" applyBorder="1" applyAlignment="1">
      <alignment horizontal="right" vertical="center"/>
    </xf>
    <xf numFmtId="0" fontId="3" fillId="3" borderId="1" xfId="0" applyFont="1" applyFill="1" applyBorder="1" applyAlignment="1">
      <alignment horizontal="center" vertical="center" wrapText="1"/>
    </xf>
    <xf numFmtId="0" fontId="3" fillId="3" borderId="1" xfId="0" applyFont="1" applyFill="1" applyBorder="1" applyAlignment="1">
      <alignment vertical="center" wrapText="1"/>
    </xf>
    <xf numFmtId="3" fontId="3" fillId="3" borderId="1" xfId="0" applyNumberFormat="1" applyFont="1" applyFill="1" applyBorder="1" applyAlignment="1">
      <alignment horizontal="right" wrapText="1"/>
    </xf>
    <xf numFmtId="0" fontId="9" fillId="0" borderId="0" xfId="0" applyFont="1" applyFill="1" applyBorder="1" applyAlignment="1">
      <alignment vertical="top" wrapText="1"/>
    </xf>
    <xf numFmtId="0" fontId="3" fillId="0" borderId="0" xfId="0" applyFont="1" applyFill="1" applyBorder="1" applyAlignment="1">
      <alignment vertical="top" wrapText="1"/>
    </xf>
    <xf numFmtId="0" fontId="3" fillId="4" borderId="1" xfId="0" applyFont="1" applyFill="1" applyBorder="1" applyAlignment="1">
      <alignment horizontal="center" vertical="center" wrapText="1"/>
    </xf>
    <xf numFmtId="0" fontId="3" fillId="4" borderId="1" xfId="0" applyFont="1" applyFill="1" applyBorder="1" applyAlignment="1">
      <alignment horizontal="right" vertical="center"/>
    </xf>
    <xf numFmtId="3" fontId="3" fillId="4" borderId="1" xfId="0" applyNumberFormat="1" applyFont="1" applyFill="1" applyBorder="1" applyAlignment="1">
      <alignment horizontal="right" wrapText="1"/>
    </xf>
    <xf numFmtId="0" fontId="8" fillId="4" borderId="1" xfId="0" applyFont="1" applyFill="1" applyBorder="1" applyAlignment="1">
      <alignment horizontal="right" vertical="center"/>
    </xf>
    <xf numFmtId="3" fontId="8" fillId="4" borderId="1" xfId="0" applyNumberFormat="1" applyFont="1" applyFill="1" applyBorder="1" applyAlignment="1">
      <alignment horizontal="right" wrapText="1"/>
    </xf>
    <xf numFmtId="0" fontId="3" fillId="3" borderId="1" xfId="0" applyFont="1" applyFill="1" applyBorder="1" applyAlignment="1">
      <alignment horizontal="left" vertical="center" wrapText="1"/>
    </xf>
    <xf numFmtId="0" fontId="12" fillId="0" borderId="0" xfId="0" applyFont="1" applyAlignment="1">
      <alignment vertical="top" wrapText="1"/>
    </xf>
    <xf numFmtId="0" fontId="11" fillId="0" borderId="0" xfId="0" applyFont="1" applyAlignment="1">
      <alignment vertical="top" wrapText="1"/>
    </xf>
    <xf numFmtId="0" fontId="3" fillId="2" borderId="1" xfId="0" applyFont="1" applyFill="1" applyBorder="1" applyAlignment="1">
      <alignment horizontal="right" vertical="center" wrapText="1"/>
    </xf>
    <xf numFmtId="0" fontId="12" fillId="2" borderId="1" xfId="0" applyFont="1" applyFill="1" applyBorder="1" applyAlignment="1">
      <alignment horizontal="right" vertical="center" wrapText="1"/>
    </xf>
    <xf numFmtId="3" fontId="3" fillId="2" borderId="1" xfId="0" applyNumberFormat="1" applyFont="1" applyFill="1" applyBorder="1" applyAlignment="1">
      <alignment horizontal="right" wrapText="1"/>
    </xf>
    <xf numFmtId="0" fontId="4" fillId="0" borderId="1" xfId="0" applyFont="1" applyFill="1" applyBorder="1" applyAlignment="1">
      <alignment vertical="center" wrapText="1"/>
    </xf>
    <xf numFmtId="0" fontId="4" fillId="0" borderId="1" xfId="0" applyFont="1" applyFill="1" applyBorder="1" applyAlignment="1">
      <alignment horizontal="left" vertical="center" wrapText="1"/>
    </xf>
    <xf numFmtId="3" fontId="13" fillId="0" borderId="1" xfId="0" applyNumberFormat="1" applyFont="1" applyFill="1" applyBorder="1" applyAlignment="1">
      <alignment vertical="center"/>
    </xf>
    <xf numFmtId="0" fontId="4"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0" applyFont="1" applyFill="1" applyBorder="1" applyAlignment="1">
      <alignment horizontal="justify" vertical="center" wrapText="1"/>
    </xf>
    <xf numFmtId="0" fontId="13" fillId="0" borderId="1" xfId="0" applyFont="1" applyFill="1" applyBorder="1" applyAlignment="1">
      <alignment vertical="center" wrapText="1"/>
    </xf>
    <xf numFmtId="0" fontId="8" fillId="2" borderId="1" xfId="0" applyFont="1" applyFill="1" applyBorder="1" applyAlignment="1">
      <alignment horizontal="right" vertical="center"/>
    </xf>
    <xf numFmtId="0" fontId="8" fillId="2" borderId="1" xfId="0" applyFont="1" applyFill="1" applyBorder="1" applyAlignment="1">
      <alignment horizontal="right" vertical="center" wrapText="1"/>
    </xf>
    <xf numFmtId="0" fontId="10" fillId="2" borderId="1" xfId="0" applyFont="1" applyFill="1" applyBorder="1" applyAlignment="1">
      <alignment horizontal="right" vertical="center" wrapText="1"/>
    </xf>
    <xf numFmtId="3" fontId="8" fillId="2"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3" fontId="4" fillId="0" borderId="1" xfId="0" applyNumberFormat="1" applyFont="1" applyFill="1" applyBorder="1" applyAlignment="1">
      <alignment horizontal="right" vertical="center" wrapText="1"/>
    </xf>
    <xf numFmtId="0" fontId="4" fillId="0" borderId="0" xfId="0" applyFont="1" applyFill="1" applyBorder="1" applyAlignment="1">
      <alignment vertical="center" wrapText="1"/>
    </xf>
    <xf numFmtId="0" fontId="4" fillId="0" borderId="0" xfId="0" applyFont="1" applyFill="1" applyAlignment="1">
      <alignment vertical="top" wrapText="1"/>
    </xf>
    <xf numFmtId="0" fontId="2" fillId="0" borderId="0" xfId="0" applyFont="1" applyFill="1" applyAlignment="1">
      <alignment vertical="top" wrapText="1"/>
    </xf>
    <xf numFmtId="0" fontId="13" fillId="0" borderId="1" xfId="0" applyFont="1" applyFill="1" applyBorder="1" applyAlignment="1">
      <alignment horizontal="center" vertical="center" wrapText="1"/>
    </xf>
    <xf numFmtId="0" fontId="17" fillId="3" borderId="1" xfId="0" applyFont="1" applyFill="1" applyBorder="1" applyAlignment="1">
      <alignment horizontal="left" vertical="center" wrapText="1"/>
    </xf>
    <xf numFmtId="3" fontId="3" fillId="3" borderId="1" xfId="0" applyNumberFormat="1" applyFont="1" applyFill="1" applyBorder="1" applyAlignment="1">
      <alignment horizontal="right" vertical="center" wrapText="1"/>
    </xf>
    <xf numFmtId="0" fontId="5" fillId="0" borderId="1" xfId="0" applyFont="1" applyFill="1" applyBorder="1" applyAlignment="1">
      <alignment vertical="center" wrapText="1"/>
    </xf>
    <xf numFmtId="3" fontId="4" fillId="0" borderId="1" xfId="0" applyNumberFormat="1" applyFont="1" applyFill="1" applyBorder="1" applyAlignment="1">
      <alignment vertical="center" wrapText="1"/>
    </xf>
    <xf numFmtId="0" fontId="4" fillId="0" borderId="1" xfId="0" quotePrefix="1" applyFont="1" applyFill="1" applyBorder="1" applyAlignment="1">
      <alignment vertical="center" wrapText="1"/>
    </xf>
    <xf numFmtId="0" fontId="8" fillId="3" borderId="1" xfId="0" applyFont="1" applyFill="1" applyBorder="1" applyAlignment="1">
      <alignment vertical="center" wrapText="1"/>
    </xf>
    <xf numFmtId="3" fontId="8" fillId="3" borderId="1" xfId="0" applyNumberFormat="1" applyFont="1" applyFill="1" applyBorder="1" applyAlignment="1">
      <alignment horizontal="right" vertical="center" wrapText="1"/>
    </xf>
    <xf numFmtId="3" fontId="18" fillId="0" borderId="0" xfId="0" applyNumberFormat="1" applyFont="1" applyAlignment="1">
      <alignment vertical="top" wrapText="1"/>
    </xf>
    <xf numFmtId="3" fontId="11" fillId="0" borderId="0" xfId="0" applyNumberFormat="1" applyFont="1" applyFill="1" applyBorder="1" applyAlignment="1">
      <alignment vertical="top" wrapText="1"/>
    </xf>
    <xf numFmtId="3" fontId="11" fillId="0" borderId="0" xfId="0" applyNumberFormat="1" applyFont="1" applyAlignment="1">
      <alignment vertical="top" wrapText="1"/>
    </xf>
    <xf numFmtId="3" fontId="13" fillId="0" borderId="1" xfId="0" applyNumberFormat="1" applyFont="1" applyFill="1" applyBorder="1" applyAlignment="1"/>
    <xf numFmtId="0" fontId="13" fillId="0" borderId="1" xfId="0" quotePrefix="1" applyFont="1" applyFill="1" applyBorder="1" applyAlignment="1">
      <alignment vertical="center" wrapText="1"/>
    </xf>
    <xf numFmtId="0" fontId="4" fillId="2" borderId="1" xfId="0" applyFont="1" applyFill="1" applyBorder="1" applyAlignment="1">
      <alignment vertical="center" wrapText="1"/>
    </xf>
    <xf numFmtId="0" fontId="13" fillId="2" borderId="1" xfId="0" applyFont="1" applyFill="1" applyBorder="1" applyAlignment="1">
      <alignment horizontal="center" vertical="center" wrapText="1"/>
    </xf>
    <xf numFmtId="0" fontId="4" fillId="0" borderId="1" xfId="1" applyFont="1" applyFill="1" applyBorder="1" applyAlignment="1">
      <alignment horizontal="left" vertical="center" wrapText="1"/>
    </xf>
    <xf numFmtId="3" fontId="13" fillId="0" borderId="1" xfId="0" applyNumberFormat="1" applyFont="1" applyFill="1" applyBorder="1" applyAlignment="1">
      <alignment wrapText="1"/>
    </xf>
    <xf numFmtId="0" fontId="2" fillId="0" borderId="0" xfId="0" applyFont="1" applyFill="1" applyBorder="1" applyAlignment="1">
      <alignment vertical="center" wrapText="1"/>
    </xf>
    <xf numFmtId="0" fontId="13" fillId="5" borderId="1" xfId="0" applyFont="1" applyFill="1" applyBorder="1" applyAlignment="1">
      <alignment horizontal="center" vertical="center" wrapText="1"/>
    </xf>
    <xf numFmtId="0" fontId="12" fillId="0" borderId="1" xfId="0" applyFont="1" applyFill="1" applyBorder="1" applyAlignment="1">
      <alignment horizontal="right" vertical="center" wrapText="1"/>
    </xf>
    <xf numFmtId="3" fontId="13" fillId="0" borderId="1" xfId="0" applyNumberFormat="1" applyFont="1" applyFill="1" applyBorder="1" applyAlignment="1">
      <alignment vertical="center" wrapText="1"/>
    </xf>
    <xf numFmtId="3" fontId="15" fillId="0" borderId="0" xfId="0" applyNumberFormat="1" applyFont="1" applyBorder="1" applyAlignment="1">
      <alignment horizontal="right" wrapText="1"/>
    </xf>
    <xf numFmtId="0" fontId="5" fillId="0" borderId="0" xfId="0" applyFont="1" applyBorder="1" applyAlignment="1">
      <alignment horizontal="right" vertical="center" wrapText="1"/>
    </xf>
    <xf numFmtId="3" fontId="5" fillId="0" borderId="0" xfId="0" applyNumberFormat="1" applyFont="1" applyBorder="1" applyAlignment="1">
      <alignment horizontal="right" wrapText="1"/>
    </xf>
    <xf numFmtId="0" fontId="13" fillId="0" borderId="0" xfId="0" applyFont="1" applyBorder="1" applyAlignment="1">
      <alignment vertical="center" wrapText="1"/>
    </xf>
    <xf numFmtId="0" fontId="13" fillId="0" borderId="0" xfId="0" applyFont="1" applyBorder="1" applyAlignment="1">
      <alignment horizontal="center" vertical="center" wrapText="1"/>
    </xf>
    <xf numFmtId="3" fontId="13" fillId="0" borderId="0" xfId="0" applyNumberFormat="1" applyFont="1" applyBorder="1" applyAlignment="1">
      <alignment horizontal="right" wrapText="1"/>
    </xf>
    <xf numFmtId="0" fontId="13" fillId="0" borderId="0" xfId="0" applyFont="1" applyAlignment="1">
      <alignment vertical="top" wrapText="1"/>
    </xf>
    <xf numFmtId="0" fontId="10" fillId="0" borderId="0" xfId="0" applyFont="1" applyBorder="1" applyAlignment="1">
      <alignment vertical="center" wrapText="1"/>
    </xf>
    <xf numFmtId="0" fontId="10" fillId="0" borderId="0" xfId="0" applyFont="1" applyBorder="1" applyAlignment="1">
      <alignment horizontal="center" vertical="center" wrapText="1"/>
    </xf>
    <xf numFmtId="3" fontId="10" fillId="0" borderId="0" xfId="0" applyNumberFormat="1" applyFont="1" applyBorder="1" applyAlignment="1">
      <alignment horizontal="right" wrapText="1"/>
    </xf>
    <xf numFmtId="0" fontId="10" fillId="0" borderId="0" xfId="0" applyFont="1" applyAlignment="1">
      <alignment vertical="top" wrapText="1"/>
    </xf>
    <xf numFmtId="0" fontId="7" fillId="0" borderId="1" xfId="0" applyFont="1" applyFill="1" applyBorder="1" applyAlignment="1">
      <alignment vertical="center" wrapText="1"/>
    </xf>
    <xf numFmtId="0" fontId="7" fillId="0" borderId="1" xfId="0" applyFont="1" applyFill="1" applyBorder="1" applyAlignment="1">
      <alignment horizontal="center" vertical="center" wrapText="1"/>
    </xf>
    <xf numFmtId="3" fontId="7" fillId="0" borderId="1" xfId="0" applyNumberFormat="1" applyFont="1" applyFill="1" applyBorder="1" applyAlignment="1">
      <alignment horizontal="right" wrapText="1"/>
    </xf>
    <xf numFmtId="0" fontId="3" fillId="6"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3" fillId="6" borderId="1" xfId="0" applyFont="1" applyFill="1" applyBorder="1" applyAlignment="1">
      <alignment horizontal="justify" vertical="center"/>
    </xf>
    <xf numFmtId="3" fontId="3" fillId="6" borderId="1" xfId="0" applyNumberFormat="1" applyFont="1" applyFill="1" applyBorder="1" applyAlignment="1">
      <alignment horizontal="right" wrapText="1"/>
    </xf>
    <xf numFmtId="0" fontId="19" fillId="0" borderId="0" xfId="0" applyFont="1" applyBorder="1" applyAlignment="1">
      <alignment vertical="center" wrapText="1"/>
    </xf>
    <xf numFmtId="0" fontId="19" fillId="0" borderId="0" xfId="0" applyFont="1" applyBorder="1" applyAlignment="1">
      <alignment horizontal="center" vertical="center" wrapText="1"/>
    </xf>
    <xf numFmtId="3" fontId="19" fillId="0" borderId="0" xfId="0" applyNumberFormat="1" applyFont="1" applyBorder="1" applyAlignment="1">
      <alignment horizontal="right" wrapText="1"/>
    </xf>
    <xf numFmtId="0" fontId="18" fillId="0" borderId="0" xfId="0" applyFont="1" applyAlignment="1">
      <alignment vertical="top" wrapText="1"/>
    </xf>
    <xf numFmtId="0" fontId="19" fillId="0" borderId="0" xfId="0" applyFont="1" applyAlignment="1">
      <alignment vertical="top" wrapText="1"/>
    </xf>
    <xf numFmtId="3" fontId="4" fillId="0" borderId="1" xfId="0" applyNumberFormat="1" applyFont="1" applyBorder="1" applyAlignment="1">
      <alignment horizontal="right" wrapText="1"/>
    </xf>
    <xf numFmtId="0" fontId="23" fillId="0" borderId="0" xfId="2" applyFont="1" applyBorder="1" applyAlignment="1">
      <alignment vertical="center" wrapText="1"/>
    </xf>
    <xf numFmtId="0" fontId="3" fillId="0" borderId="1" xfId="0" applyFont="1" applyFill="1" applyBorder="1" applyAlignment="1">
      <alignment horizontal="right" vertical="center"/>
    </xf>
    <xf numFmtId="14" fontId="13" fillId="0" borderId="1" xfId="0" applyNumberFormat="1" applyFont="1" applyFill="1" applyBorder="1" applyAlignment="1">
      <alignment horizontal="center" vertical="center" wrapText="1"/>
    </xf>
    <xf numFmtId="3" fontId="3" fillId="0" borderId="1" xfId="0" applyNumberFormat="1" applyFont="1" applyFill="1" applyBorder="1" applyAlignment="1">
      <alignment horizontal="right" wrapText="1"/>
    </xf>
    <xf numFmtId="0" fontId="7" fillId="0" borderId="0" xfId="0" applyFont="1" applyFill="1" applyBorder="1" applyAlignment="1">
      <alignment horizontal="center" vertical="center" wrapText="1"/>
    </xf>
    <xf numFmtId="0" fontId="17" fillId="0" borderId="0" xfId="0" applyFont="1" applyAlignment="1">
      <alignment horizontal="left" vertical="top" wrapText="1"/>
    </xf>
    <xf numFmtId="0" fontId="10" fillId="0" borderId="0" xfId="0" applyFont="1" applyBorder="1" applyAlignment="1">
      <alignment horizontal="right" vertical="center" wrapText="1"/>
    </xf>
  </cellXfs>
  <cellStyles count="3">
    <cellStyle name="Hyperlink" xfId="2" builtinId="8"/>
    <cellStyle name="Normal" xfId="0" builtinId="0"/>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Zane.Adijane@fm.gov.l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outlinePr summaryBelow="0"/>
    <pageSetUpPr fitToPage="1"/>
  </sheetPr>
  <dimension ref="A1:E116"/>
  <sheetViews>
    <sheetView tabSelected="1" topLeftCell="A85" zoomScale="70" zoomScaleNormal="70" zoomScaleSheetLayoutView="80" workbookViewId="0">
      <selection activeCell="C75" sqref="C75"/>
    </sheetView>
  </sheetViews>
  <sheetFormatPr defaultColWidth="9.109375" defaultRowHeight="13.2" x14ac:dyDescent="0.25"/>
  <cols>
    <col min="1" max="1" width="23.33203125" style="3" customWidth="1"/>
    <col min="2" max="2" width="16.88671875" style="4" customWidth="1"/>
    <col min="3" max="3" width="75" style="3" customWidth="1"/>
    <col min="4" max="4" width="18.109375" style="5" customWidth="1"/>
    <col min="5" max="5" width="9.109375" style="1"/>
    <col min="6" max="16384" width="9.109375" style="2"/>
  </cols>
  <sheetData>
    <row r="1" spans="1:5" s="74" customFormat="1" ht="15.6" x14ac:dyDescent="0.3">
      <c r="A1" s="71"/>
      <c r="B1" s="72"/>
      <c r="C1" s="71"/>
      <c r="D1" s="73" t="s">
        <v>112</v>
      </c>
    </row>
    <row r="2" spans="1:5" s="74" customFormat="1" ht="78" customHeight="1" x14ac:dyDescent="0.25">
      <c r="A2" s="71"/>
      <c r="B2" s="72"/>
      <c r="C2" s="94" t="s">
        <v>123</v>
      </c>
      <c r="D2" s="94"/>
    </row>
    <row r="3" spans="1:5" s="74" customFormat="1" ht="15.6" x14ac:dyDescent="0.3">
      <c r="A3" s="71"/>
      <c r="B3" s="72"/>
      <c r="C3" s="71"/>
      <c r="D3" s="73"/>
    </row>
    <row r="4" spans="1:5" s="74" customFormat="1" ht="15.6" x14ac:dyDescent="0.3">
      <c r="A4" s="71"/>
      <c r="B4" s="72"/>
      <c r="C4" s="71"/>
      <c r="D4" s="73"/>
    </row>
    <row r="5" spans="1:5" ht="40.799999999999997" customHeight="1" x14ac:dyDescent="0.25">
      <c r="A5" s="92" t="s">
        <v>122</v>
      </c>
      <c r="B5" s="92"/>
      <c r="C5" s="92"/>
      <c r="D5" s="92"/>
    </row>
    <row r="7" spans="1:5" ht="39.6" x14ac:dyDescent="0.25">
      <c r="A7" s="6" t="s">
        <v>116</v>
      </c>
      <c r="B7" s="7" t="s">
        <v>0</v>
      </c>
      <c r="C7" s="6"/>
      <c r="D7" s="8" t="s">
        <v>1</v>
      </c>
    </row>
    <row r="8" spans="1:5" x14ac:dyDescent="0.25">
      <c r="A8" s="6"/>
      <c r="B8" s="7"/>
      <c r="C8" s="6"/>
      <c r="D8" s="87"/>
    </row>
    <row r="9" spans="1:5" s="9" customFormat="1" ht="31.2" x14ac:dyDescent="0.25">
      <c r="A9" s="11" t="s">
        <v>2</v>
      </c>
      <c r="B9" s="44"/>
      <c r="C9" s="21" t="s">
        <v>115</v>
      </c>
      <c r="D9" s="45">
        <f>SUM(D10:D11)</f>
        <v>800000000</v>
      </c>
      <c r="E9" s="51"/>
    </row>
    <row r="10" spans="1:5" s="9" customFormat="1" ht="66" x14ac:dyDescent="0.25">
      <c r="A10" s="46"/>
      <c r="B10" s="43" t="s">
        <v>105</v>
      </c>
      <c r="C10" s="33" t="s">
        <v>106</v>
      </c>
      <c r="D10" s="63">
        <v>300000000</v>
      </c>
      <c r="E10" s="51"/>
    </row>
    <row r="11" spans="1:5" s="9" customFormat="1" ht="66" x14ac:dyDescent="0.25">
      <c r="A11" s="6"/>
      <c r="B11" s="43" t="s">
        <v>107</v>
      </c>
      <c r="C11" s="33" t="s">
        <v>108</v>
      </c>
      <c r="D11" s="63">
        <v>500000000</v>
      </c>
      <c r="E11" s="51"/>
    </row>
    <row r="12" spans="1:5" s="9" customFormat="1" ht="18" x14ac:dyDescent="0.3">
      <c r="A12" s="75"/>
      <c r="B12" s="76"/>
      <c r="C12" s="75"/>
      <c r="D12" s="77"/>
      <c r="E12" s="51"/>
    </row>
    <row r="13" spans="1:5" s="15" customFormat="1" ht="43.2" customHeight="1" x14ac:dyDescent="0.3">
      <c r="A13" s="11" t="s">
        <v>117</v>
      </c>
      <c r="B13" s="11"/>
      <c r="C13" s="12" t="s">
        <v>114</v>
      </c>
      <c r="D13" s="13">
        <f>D29</f>
        <v>533650880</v>
      </c>
      <c r="E13" s="52"/>
    </row>
    <row r="14" spans="1:5" s="15" customFormat="1" ht="15.6" x14ac:dyDescent="0.3">
      <c r="A14" s="16"/>
      <c r="B14" s="16"/>
      <c r="C14" s="17" t="s">
        <v>18</v>
      </c>
      <c r="D14" s="18">
        <f>D30</f>
        <v>85000</v>
      </c>
      <c r="E14" s="14"/>
    </row>
    <row r="15" spans="1:5" s="15" customFormat="1" ht="15.6" x14ac:dyDescent="0.3">
      <c r="A15" s="16"/>
      <c r="B15" s="16"/>
      <c r="C15" s="17" t="s">
        <v>19</v>
      </c>
      <c r="D15" s="18">
        <f>D32</f>
        <v>600000</v>
      </c>
      <c r="E15" s="14"/>
    </row>
    <row r="16" spans="1:5" s="15" customFormat="1" ht="15.6" x14ac:dyDescent="0.3">
      <c r="A16" s="16"/>
      <c r="B16" s="16"/>
      <c r="C16" s="17" t="s">
        <v>20</v>
      </c>
      <c r="D16" s="18">
        <f>D34</f>
        <v>12431357</v>
      </c>
      <c r="E16" s="14"/>
    </row>
    <row r="17" spans="1:5" s="15" customFormat="1" ht="15.6" x14ac:dyDescent="0.3">
      <c r="A17" s="16"/>
      <c r="B17" s="16"/>
      <c r="C17" s="17" t="s">
        <v>21</v>
      </c>
      <c r="D17" s="18">
        <f>D36</f>
        <v>32163965</v>
      </c>
      <c r="E17" s="14"/>
    </row>
    <row r="18" spans="1:5" s="15" customFormat="1" ht="15.6" x14ac:dyDescent="0.3">
      <c r="A18" s="16"/>
      <c r="B18" s="16"/>
      <c r="C18" s="17" t="s">
        <v>22</v>
      </c>
      <c r="D18" s="18">
        <f>D41</f>
        <v>110000000</v>
      </c>
      <c r="E18" s="14"/>
    </row>
    <row r="19" spans="1:5" s="15" customFormat="1" ht="15.6" x14ac:dyDescent="0.3">
      <c r="A19" s="16"/>
      <c r="B19" s="16"/>
      <c r="C19" s="17" t="s">
        <v>23</v>
      </c>
      <c r="D19" s="18">
        <f>D44</f>
        <v>1882543</v>
      </c>
      <c r="E19" s="14"/>
    </row>
    <row r="20" spans="1:5" s="15" customFormat="1" ht="15.6" x14ac:dyDescent="0.3">
      <c r="A20" s="16"/>
      <c r="B20" s="16"/>
      <c r="C20" s="17" t="s">
        <v>24</v>
      </c>
      <c r="D20" s="18">
        <f>D47</f>
        <v>3316522</v>
      </c>
      <c r="E20" s="14"/>
    </row>
    <row r="21" spans="1:5" s="15" customFormat="1" ht="15.6" x14ac:dyDescent="0.3">
      <c r="A21" s="16"/>
      <c r="B21" s="16"/>
      <c r="C21" s="17" t="s">
        <v>25</v>
      </c>
      <c r="D21" s="18">
        <f>D51</f>
        <v>45502602</v>
      </c>
      <c r="E21" s="14"/>
    </row>
    <row r="22" spans="1:5" s="15" customFormat="1" ht="15.6" x14ac:dyDescent="0.3">
      <c r="A22" s="16"/>
      <c r="B22" s="16"/>
      <c r="C22" s="19" t="s">
        <v>26</v>
      </c>
      <c r="D22" s="20">
        <f>D54</f>
        <v>82391185</v>
      </c>
      <c r="E22" s="14"/>
    </row>
    <row r="23" spans="1:5" s="15" customFormat="1" ht="15.6" x14ac:dyDescent="0.3">
      <c r="A23" s="16"/>
      <c r="B23" s="16"/>
      <c r="C23" s="19" t="s">
        <v>27</v>
      </c>
      <c r="D23" s="20">
        <f>D64</f>
        <v>46948</v>
      </c>
      <c r="E23" s="14"/>
    </row>
    <row r="24" spans="1:5" s="15" customFormat="1" ht="15.6" x14ac:dyDescent="0.3">
      <c r="A24" s="16"/>
      <c r="B24" s="16"/>
      <c r="C24" s="17" t="s">
        <v>28</v>
      </c>
      <c r="D24" s="18">
        <f>D66</f>
        <v>127631</v>
      </c>
      <c r="E24" s="14"/>
    </row>
    <row r="25" spans="1:5" s="15" customFormat="1" ht="15.6" x14ac:dyDescent="0.3">
      <c r="A25" s="16"/>
      <c r="B25" s="16"/>
      <c r="C25" s="17" t="s">
        <v>29</v>
      </c>
      <c r="D25" s="18">
        <f>D68</f>
        <v>11067368</v>
      </c>
      <c r="E25" s="14"/>
    </row>
    <row r="26" spans="1:5" s="15" customFormat="1" ht="15.6" x14ac:dyDescent="0.3">
      <c r="A26" s="16"/>
      <c r="B26" s="16"/>
      <c r="C26" s="17" t="s">
        <v>30</v>
      </c>
      <c r="D26" s="18">
        <f>D73</f>
        <v>211662635</v>
      </c>
      <c r="E26" s="14"/>
    </row>
    <row r="27" spans="1:5" s="15" customFormat="1" ht="15.6" x14ac:dyDescent="0.3">
      <c r="A27" s="16"/>
      <c r="B27" s="16"/>
      <c r="C27" s="17" t="s">
        <v>31</v>
      </c>
      <c r="D27" s="18">
        <f>D84</f>
        <v>17373124</v>
      </c>
      <c r="E27" s="14"/>
    </row>
    <row r="28" spans="1:5" s="15" customFormat="1" ht="15.6" x14ac:dyDescent="0.3">
      <c r="A28" s="16"/>
      <c r="B28" s="16"/>
      <c r="C28" s="17" t="s">
        <v>32</v>
      </c>
      <c r="D28" s="18">
        <f>D87</f>
        <v>5000000</v>
      </c>
      <c r="E28" s="14"/>
    </row>
    <row r="29" spans="1:5" s="22" customFormat="1" ht="37.200000000000003" customHeight="1" x14ac:dyDescent="0.3">
      <c r="A29" s="78"/>
      <c r="B29" s="79"/>
      <c r="C29" s="80" t="s">
        <v>113</v>
      </c>
      <c r="D29" s="81">
        <f>D30+D32+D34+D36+D41+D44+D47+D51+D54+D64+D66+D68+D73+D84+D87</f>
        <v>533650880</v>
      </c>
      <c r="E29" s="53"/>
    </row>
    <row r="30" spans="1:5" s="22" customFormat="1" ht="21" customHeight="1" x14ac:dyDescent="0.3">
      <c r="A30" s="24"/>
      <c r="B30" s="25"/>
      <c r="C30" s="10" t="s">
        <v>18</v>
      </c>
      <c r="D30" s="26">
        <f>D31</f>
        <v>85000</v>
      </c>
      <c r="E30" s="23"/>
    </row>
    <row r="31" spans="1:5" ht="39.6" x14ac:dyDescent="0.25">
      <c r="A31" s="27" t="s">
        <v>3</v>
      </c>
      <c r="B31" s="43" t="s">
        <v>33</v>
      </c>
      <c r="C31" s="28" t="s">
        <v>124</v>
      </c>
      <c r="D31" s="29">
        <v>85000</v>
      </c>
    </row>
    <row r="32" spans="1:5" ht="15.6" x14ac:dyDescent="0.3">
      <c r="A32" s="24"/>
      <c r="B32" s="25"/>
      <c r="C32" s="89" t="s">
        <v>19</v>
      </c>
      <c r="D32" s="26">
        <f>SUM(D33:D33)</f>
        <v>600000</v>
      </c>
    </row>
    <row r="33" spans="1:5" ht="66" x14ac:dyDescent="0.25">
      <c r="A33" s="48" t="s">
        <v>34</v>
      </c>
      <c r="B33" s="43" t="s">
        <v>35</v>
      </c>
      <c r="C33" s="28" t="s">
        <v>36</v>
      </c>
      <c r="D33" s="29">
        <v>600000</v>
      </c>
    </row>
    <row r="34" spans="1:5" ht="15.6" x14ac:dyDescent="0.3">
      <c r="A34" s="24"/>
      <c r="B34" s="25"/>
      <c r="C34" s="89" t="s">
        <v>20</v>
      </c>
      <c r="D34" s="26">
        <f t="shared" ref="D34" si="0">D35</f>
        <v>12431357</v>
      </c>
    </row>
    <row r="35" spans="1:5" ht="66" x14ac:dyDescent="0.25">
      <c r="A35" s="27" t="s">
        <v>4</v>
      </c>
      <c r="B35" s="43" t="s">
        <v>37</v>
      </c>
      <c r="C35" s="28" t="s">
        <v>38</v>
      </c>
      <c r="D35" s="29">
        <v>12431357</v>
      </c>
    </row>
    <row r="36" spans="1:5" s="41" customFormat="1" ht="20.25" customHeight="1" x14ac:dyDescent="0.3">
      <c r="A36" s="24"/>
      <c r="B36" s="25"/>
      <c r="C36" s="89" t="s">
        <v>21</v>
      </c>
      <c r="D36" s="26">
        <f>SUM(D37:D40)</f>
        <v>32163965</v>
      </c>
      <c r="E36" s="42"/>
    </row>
    <row r="37" spans="1:5" s="41" customFormat="1" ht="38.25" customHeight="1" x14ac:dyDescent="0.25">
      <c r="A37" s="27" t="s">
        <v>5</v>
      </c>
      <c r="B37" s="43" t="s">
        <v>6</v>
      </c>
      <c r="C37" s="32" t="s">
        <v>39</v>
      </c>
      <c r="D37" s="29">
        <v>25000000</v>
      </c>
      <c r="E37" s="42"/>
    </row>
    <row r="38" spans="1:5" s="41" customFormat="1" ht="41.25" customHeight="1" x14ac:dyDescent="0.25">
      <c r="A38" s="27" t="s">
        <v>5</v>
      </c>
      <c r="B38" s="43" t="s">
        <v>7</v>
      </c>
      <c r="C38" s="27" t="s">
        <v>125</v>
      </c>
      <c r="D38" s="29">
        <v>2435000</v>
      </c>
      <c r="E38" s="42"/>
    </row>
    <row r="39" spans="1:5" s="41" customFormat="1" ht="105.75" customHeight="1" x14ac:dyDescent="0.25">
      <c r="A39" s="27" t="s">
        <v>5</v>
      </c>
      <c r="B39" s="43" t="s">
        <v>40</v>
      </c>
      <c r="C39" s="27" t="s">
        <v>41</v>
      </c>
      <c r="D39" s="29">
        <v>2173500</v>
      </c>
      <c r="E39" s="42"/>
    </row>
    <row r="40" spans="1:5" s="41" customFormat="1" ht="46.5" customHeight="1" x14ac:dyDescent="0.25">
      <c r="A40" s="27" t="s">
        <v>5</v>
      </c>
      <c r="B40" s="43" t="s">
        <v>42</v>
      </c>
      <c r="C40" s="28" t="s">
        <v>126</v>
      </c>
      <c r="D40" s="29">
        <v>2555465</v>
      </c>
      <c r="E40" s="42"/>
    </row>
    <row r="41" spans="1:5" ht="15.6" x14ac:dyDescent="0.3">
      <c r="A41" s="24"/>
      <c r="B41" s="25"/>
      <c r="C41" s="10" t="s">
        <v>22</v>
      </c>
      <c r="D41" s="26">
        <f>SUM(D42:D43)</f>
        <v>110000000</v>
      </c>
    </row>
    <row r="42" spans="1:5" ht="84" customHeight="1" x14ac:dyDescent="0.25">
      <c r="A42" s="27" t="s">
        <v>8</v>
      </c>
      <c r="B42" s="43" t="s">
        <v>43</v>
      </c>
      <c r="C42" s="28" t="s">
        <v>44</v>
      </c>
      <c r="D42" s="54">
        <v>10000000</v>
      </c>
    </row>
    <row r="43" spans="1:5" ht="66" customHeight="1" x14ac:dyDescent="0.25">
      <c r="A43" s="27" t="s">
        <v>8</v>
      </c>
      <c r="B43" s="43" t="s">
        <v>45</v>
      </c>
      <c r="C43" s="28" t="s">
        <v>46</v>
      </c>
      <c r="D43" s="29">
        <v>100000000</v>
      </c>
    </row>
    <row r="44" spans="1:5" ht="18.75" customHeight="1" x14ac:dyDescent="0.3">
      <c r="A44" s="24"/>
      <c r="B44" s="25"/>
      <c r="C44" s="10" t="s">
        <v>23</v>
      </c>
      <c r="D44" s="26">
        <f>SUM(D45:D46)</f>
        <v>1882543</v>
      </c>
    </row>
    <row r="45" spans="1:5" ht="132" x14ac:dyDescent="0.25">
      <c r="A45" s="33" t="s">
        <v>9</v>
      </c>
      <c r="B45" s="43" t="s">
        <v>47</v>
      </c>
      <c r="C45" s="33" t="s">
        <v>48</v>
      </c>
      <c r="D45" s="39">
        <v>1062893</v>
      </c>
    </row>
    <row r="46" spans="1:5" ht="39.6" x14ac:dyDescent="0.25">
      <c r="A46" s="27" t="s">
        <v>9</v>
      </c>
      <c r="B46" s="43" t="s">
        <v>49</v>
      </c>
      <c r="C46" s="31" t="s">
        <v>50</v>
      </c>
      <c r="D46" s="29">
        <v>819650</v>
      </c>
    </row>
    <row r="47" spans="1:5" ht="18" customHeight="1" x14ac:dyDescent="0.3">
      <c r="A47" s="56"/>
      <c r="B47" s="57"/>
      <c r="C47" s="10" t="s">
        <v>24</v>
      </c>
      <c r="D47" s="26">
        <f>SUM(D48:D50)</f>
        <v>3316522</v>
      </c>
    </row>
    <row r="48" spans="1:5" ht="105" customHeight="1" x14ac:dyDescent="0.25">
      <c r="A48" s="27" t="s">
        <v>10</v>
      </c>
      <c r="B48" s="43" t="s">
        <v>51</v>
      </c>
      <c r="C48" s="58" t="s">
        <v>52</v>
      </c>
      <c r="D48" s="29">
        <v>523718</v>
      </c>
    </row>
    <row r="49" spans="1:4" ht="76.5" customHeight="1" x14ac:dyDescent="0.25">
      <c r="A49" s="27" t="s">
        <v>10</v>
      </c>
      <c r="B49" s="90" t="s">
        <v>136</v>
      </c>
      <c r="C49" s="27" t="s">
        <v>130</v>
      </c>
      <c r="D49" s="29">
        <v>2110000</v>
      </c>
    </row>
    <row r="50" spans="1:4" ht="63.75" customHeight="1" x14ac:dyDescent="0.25">
      <c r="A50" s="27" t="s">
        <v>10</v>
      </c>
      <c r="B50" s="43" t="s">
        <v>49</v>
      </c>
      <c r="C50" s="31" t="s">
        <v>53</v>
      </c>
      <c r="D50" s="29">
        <v>682804</v>
      </c>
    </row>
    <row r="51" spans="1:4" ht="15.6" x14ac:dyDescent="0.3">
      <c r="A51" s="24"/>
      <c r="B51" s="25"/>
      <c r="C51" s="10" t="s">
        <v>25</v>
      </c>
      <c r="D51" s="26">
        <f>SUM(D52:D53)</f>
        <v>45502602</v>
      </c>
    </row>
    <row r="52" spans="1:4" ht="184.8" x14ac:dyDescent="0.25">
      <c r="A52" s="33" t="s">
        <v>11</v>
      </c>
      <c r="B52" s="43" t="s">
        <v>54</v>
      </c>
      <c r="C52" s="33" t="s">
        <v>55</v>
      </c>
      <c r="D52" s="59">
        <v>45500000</v>
      </c>
    </row>
    <row r="53" spans="1:4" ht="52.8" x14ac:dyDescent="0.25">
      <c r="A53" s="27" t="s">
        <v>11</v>
      </c>
      <c r="B53" s="43" t="s">
        <v>49</v>
      </c>
      <c r="C53" s="31" t="s">
        <v>56</v>
      </c>
      <c r="D53" s="29">
        <v>2602</v>
      </c>
    </row>
    <row r="54" spans="1:4" ht="18" customHeight="1" x14ac:dyDescent="0.3">
      <c r="A54" s="35"/>
      <c r="B54" s="36"/>
      <c r="C54" s="34" t="s">
        <v>26</v>
      </c>
      <c r="D54" s="37">
        <f>SUM(D55:D63)</f>
        <v>82391185</v>
      </c>
    </row>
    <row r="55" spans="1:4" ht="92.4" x14ac:dyDescent="0.25">
      <c r="A55" s="27" t="s">
        <v>13</v>
      </c>
      <c r="B55" s="43" t="s">
        <v>57</v>
      </c>
      <c r="C55" s="28" t="s">
        <v>58</v>
      </c>
      <c r="D55" s="29">
        <v>308000</v>
      </c>
    </row>
    <row r="56" spans="1:4" ht="132" x14ac:dyDescent="0.25">
      <c r="A56" s="27" t="s">
        <v>13</v>
      </c>
      <c r="B56" s="43" t="s">
        <v>59</v>
      </c>
      <c r="C56" s="28" t="s">
        <v>60</v>
      </c>
      <c r="D56" s="29">
        <v>375000</v>
      </c>
    </row>
    <row r="57" spans="1:4" ht="92.4" x14ac:dyDescent="0.25">
      <c r="A57" s="27" t="s">
        <v>13</v>
      </c>
      <c r="B57" s="43" t="s">
        <v>61</v>
      </c>
      <c r="C57" s="28" t="s">
        <v>62</v>
      </c>
      <c r="D57" s="29">
        <v>217080</v>
      </c>
    </row>
    <row r="58" spans="1:4" ht="105.6" x14ac:dyDescent="0.25">
      <c r="A58" s="27" t="s">
        <v>13</v>
      </c>
      <c r="B58" s="43" t="s">
        <v>63</v>
      </c>
      <c r="C58" s="28" t="s">
        <v>64</v>
      </c>
      <c r="D58" s="29">
        <v>67554834</v>
      </c>
    </row>
    <row r="59" spans="1:4" ht="211.2" x14ac:dyDescent="0.25">
      <c r="A59" s="27" t="s">
        <v>13</v>
      </c>
      <c r="B59" s="43" t="s">
        <v>65</v>
      </c>
      <c r="C59" s="28" t="s">
        <v>66</v>
      </c>
      <c r="D59" s="29">
        <v>8223856</v>
      </c>
    </row>
    <row r="60" spans="1:4" ht="52.8" x14ac:dyDescent="0.25">
      <c r="A60" s="48" t="s">
        <v>13</v>
      </c>
      <c r="B60" s="43" t="s">
        <v>67</v>
      </c>
      <c r="C60" s="33" t="s">
        <v>68</v>
      </c>
      <c r="D60" s="39">
        <v>1350000</v>
      </c>
    </row>
    <row r="61" spans="1:4" ht="52.8" x14ac:dyDescent="0.25">
      <c r="A61" s="48" t="s">
        <v>13</v>
      </c>
      <c r="B61" s="43" t="s">
        <v>69</v>
      </c>
      <c r="C61" s="33" t="s">
        <v>70</v>
      </c>
      <c r="D61" s="39">
        <v>3314520</v>
      </c>
    </row>
    <row r="62" spans="1:4" ht="184.8" x14ac:dyDescent="0.25">
      <c r="A62" s="27" t="s">
        <v>13</v>
      </c>
      <c r="B62" s="43" t="s">
        <v>71</v>
      </c>
      <c r="C62" s="31" t="s">
        <v>72</v>
      </c>
      <c r="D62" s="29">
        <v>1045617</v>
      </c>
    </row>
    <row r="63" spans="1:4" ht="52.8" x14ac:dyDescent="0.25">
      <c r="A63" s="27" t="s">
        <v>13</v>
      </c>
      <c r="B63" s="43" t="s">
        <v>49</v>
      </c>
      <c r="C63" s="31" t="s">
        <v>73</v>
      </c>
      <c r="D63" s="29">
        <v>2278</v>
      </c>
    </row>
    <row r="64" spans="1:4" ht="18" customHeight="1" x14ac:dyDescent="0.3">
      <c r="A64" s="35"/>
      <c r="B64" s="36"/>
      <c r="C64" s="34" t="s">
        <v>27</v>
      </c>
      <c r="D64" s="37">
        <f>SUM(D65:D65)</f>
        <v>46948</v>
      </c>
    </row>
    <row r="65" spans="1:5" s="41" customFormat="1" ht="69.75" customHeight="1" x14ac:dyDescent="0.25">
      <c r="A65" s="27"/>
      <c r="B65" s="43" t="s">
        <v>74</v>
      </c>
      <c r="C65" s="27" t="s">
        <v>127</v>
      </c>
      <c r="D65" s="29">
        <v>46948</v>
      </c>
      <c r="E65" s="42"/>
    </row>
    <row r="66" spans="1:5" ht="15.6" x14ac:dyDescent="0.3">
      <c r="A66" s="24"/>
      <c r="B66" s="25"/>
      <c r="C66" s="10" t="s">
        <v>28</v>
      </c>
      <c r="D66" s="26">
        <f>SUM(D67:D67)</f>
        <v>127631</v>
      </c>
    </row>
    <row r="67" spans="1:5" ht="52.8" x14ac:dyDescent="0.25">
      <c r="A67" s="33" t="s">
        <v>14</v>
      </c>
      <c r="B67" s="43" t="s">
        <v>75</v>
      </c>
      <c r="C67" s="31" t="s">
        <v>76</v>
      </c>
      <c r="D67" s="29">
        <v>127631</v>
      </c>
    </row>
    <row r="68" spans="1:5" ht="15.6" x14ac:dyDescent="0.3">
      <c r="A68" s="24"/>
      <c r="B68" s="25"/>
      <c r="C68" s="10" t="s">
        <v>29</v>
      </c>
      <c r="D68" s="26">
        <f>SUM(D69:D72)</f>
        <v>11067368</v>
      </c>
    </row>
    <row r="69" spans="1:5" s="40" customFormat="1" ht="52.8" x14ac:dyDescent="0.25">
      <c r="A69" s="27" t="s">
        <v>15</v>
      </c>
      <c r="B69" s="30" t="s">
        <v>77</v>
      </c>
      <c r="C69" s="27" t="s">
        <v>78</v>
      </c>
      <c r="D69" s="47">
        <v>3000000</v>
      </c>
      <c r="E69" s="60"/>
    </row>
    <row r="70" spans="1:5" ht="79.2" x14ac:dyDescent="0.25">
      <c r="A70" s="33" t="s">
        <v>15</v>
      </c>
      <c r="B70" s="61" t="s">
        <v>137</v>
      </c>
      <c r="C70" s="27" t="s">
        <v>79</v>
      </c>
      <c r="D70" s="47">
        <v>6000000</v>
      </c>
    </row>
    <row r="71" spans="1:5" ht="52.8" x14ac:dyDescent="0.25">
      <c r="A71" s="27" t="s">
        <v>15</v>
      </c>
      <c r="B71" s="43" t="s">
        <v>49</v>
      </c>
      <c r="C71" s="31" t="s">
        <v>80</v>
      </c>
      <c r="D71" s="29">
        <v>2000000</v>
      </c>
    </row>
    <row r="72" spans="1:5" ht="52.8" x14ac:dyDescent="0.25">
      <c r="A72" s="27" t="s">
        <v>15</v>
      </c>
      <c r="B72" s="43" t="s">
        <v>49</v>
      </c>
      <c r="C72" s="31" t="s">
        <v>81</v>
      </c>
      <c r="D72" s="29">
        <v>67368</v>
      </c>
    </row>
    <row r="73" spans="1:5" ht="16.5" customHeight="1" x14ac:dyDescent="0.3">
      <c r="A73" s="24"/>
      <c r="B73" s="25"/>
      <c r="C73" s="10" t="s">
        <v>30</v>
      </c>
      <c r="D73" s="26">
        <f>SUM(D74:D83)</f>
        <v>211662635</v>
      </c>
    </row>
    <row r="74" spans="1:5" ht="57" customHeight="1" x14ac:dyDescent="0.25">
      <c r="A74" s="27" t="s">
        <v>16</v>
      </c>
      <c r="B74" s="43" t="s">
        <v>82</v>
      </c>
      <c r="C74" s="28" t="s">
        <v>83</v>
      </c>
      <c r="D74" s="29">
        <v>6976175</v>
      </c>
    </row>
    <row r="75" spans="1:5" s="41" customFormat="1" ht="50.25" customHeight="1" x14ac:dyDescent="0.25">
      <c r="A75" s="27" t="s">
        <v>16</v>
      </c>
      <c r="B75" s="43" t="s">
        <v>84</v>
      </c>
      <c r="C75" s="28" t="s">
        <v>85</v>
      </c>
      <c r="D75" s="29">
        <v>2431560</v>
      </c>
      <c r="E75" s="42"/>
    </row>
    <row r="76" spans="1:5" s="41" customFormat="1" ht="39.6" x14ac:dyDescent="0.25">
      <c r="A76" s="33" t="s">
        <v>16</v>
      </c>
      <c r="B76" s="43" t="s">
        <v>86</v>
      </c>
      <c r="C76" s="33" t="s">
        <v>87</v>
      </c>
      <c r="D76" s="59">
        <v>641806</v>
      </c>
      <c r="E76" s="42"/>
    </row>
    <row r="77" spans="1:5" s="41" customFormat="1" ht="66" x14ac:dyDescent="0.25">
      <c r="A77" s="27" t="s">
        <v>16</v>
      </c>
      <c r="B77" s="43" t="s">
        <v>88</v>
      </c>
      <c r="C77" s="28" t="s">
        <v>128</v>
      </c>
      <c r="D77" s="29">
        <v>7111208</v>
      </c>
      <c r="E77" s="42"/>
    </row>
    <row r="78" spans="1:5" s="41" customFormat="1" ht="66" x14ac:dyDescent="0.25">
      <c r="A78" s="33" t="s">
        <v>16</v>
      </c>
      <c r="B78" s="43" t="s">
        <v>89</v>
      </c>
      <c r="C78" s="33" t="s">
        <v>90</v>
      </c>
      <c r="D78" s="59">
        <v>69341604</v>
      </c>
      <c r="E78" s="42"/>
    </row>
    <row r="79" spans="1:5" s="41" customFormat="1" ht="39.6" x14ac:dyDescent="0.25">
      <c r="A79" s="55" t="s">
        <v>16</v>
      </c>
      <c r="B79" s="43" t="s">
        <v>91</v>
      </c>
      <c r="C79" s="27" t="s">
        <v>92</v>
      </c>
      <c r="D79" s="39">
        <v>366300</v>
      </c>
      <c r="E79" s="42"/>
    </row>
    <row r="80" spans="1:5" s="41" customFormat="1" ht="52.8" x14ac:dyDescent="0.25">
      <c r="A80" s="27" t="s">
        <v>16</v>
      </c>
      <c r="B80" s="43" t="s">
        <v>93</v>
      </c>
      <c r="C80" s="28" t="s">
        <v>129</v>
      </c>
      <c r="D80" s="29">
        <v>1450330</v>
      </c>
      <c r="E80" s="42"/>
    </row>
    <row r="81" spans="1:5" s="41" customFormat="1" ht="52.8" x14ac:dyDescent="0.25">
      <c r="A81" s="27" t="s">
        <v>16</v>
      </c>
      <c r="B81" s="43" t="s">
        <v>94</v>
      </c>
      <c r="C81" s="28" t="s">
        <v>95</v>
      </c>
      <c r="D81" s="29">
        <v>40254832</v>
      </c>
      <c r="E81" s="42"/>
    </row>
    <row r="82" spans="1:5" s="41" customFormat="1" ht="39.6" x14ac:dyDescent="0.25">
      <c r="A82" s="27" t="s">
        <v>16</v>
      </c>
      <c r="B82" s="43" t="s">
        <v>96</v>
      </c>
      <c r="C82" s="28" t="s">
        <v>97</v>
      </c>
      <c r="D82" s="29">
        <v>48400</v>
      </c>
      <c r="E82" s="42"/>
    </row>
    <row r="83" spans="1:5" s="41" customFormat="1" ht="92.4" x14ac:dyDescent="0.25">
      <c r="A83" s="27" t="s">
        <v>16</v>
      </c>
      <c r="B83" s="43" t="s">
        <v>98</v>
      </c>
      <c r="C83" s="31" t="s">
        <v>99</v>
      </c>
      <c r="D83" s="29">
        <v>83040420</v>
      </c>
      <c r="E83" s="42"/>
    </row>
    <row r="84" spans="1:5" ht="15.6" x14ac:dyDescent="0.3">
      <c r="A84" s="24"/>
      <c r="B84" s="25"/>
      <c r="C84" s="10" t="s">
        <v>31</v>
      </c>
      <c r="D84" s="26">
        <f>SUM(D85:D86)</f>
        <v>17373124</v>
      </c>
    </row>
    <row r="85" spans="1:5" ht="105.6" x14ac:dyDescent="0.25">
      <c r="A85" s="27" t="s">
        <v>100</v>
      </c>
      <c r="B85" s="43" t="s">
        <v>51</v>
      </c>
      <c r="C85" s="58" t="s">
        <v>101</v>
      </c>
      <c r="D85" s="29">
        <v>5816300</v>
      </c>
    </row>
    <row r="86" spans="1:5" ht="52.8" x14ac:dyDescent="0.25">
      <c r="A86" s="27" t="s">
        <v>100</v>
      </c>
      <c r="B86" s="43" t="s">
        <v>49</v>
      </c>
      <c r="C86" s="31" t="s">
        <v>102</v>
      </c>
      <c r="D86" s="29">
        <v>11556824</v>
      </c>
    </row>
    <row r="87" spans="1:5" ht="15.6" x14ac:dyDescent="0.3">
      <c r="A87" s="24"/>
      <c r="B87" s="25"/>
      <c r="C87" s="89" t="s">
        <v>32</v>
      </c>
      <c r="D87" s="91">
        <f>SUM(D88:D88)</f>
        <v>5000000</v>
      </c>
    </row>
    <row r="88" spans="1:5" ht="66.599999999999994" x14ac:dyDescent="0.25">
      <c r="A88" s="62" t="s">
        <v>103</v>
      </c>
      <c r="B88" s="43" t="s">
        <v>104</v>
      </c>
      <c r="C88" s="28" t="s">
        <v>134</v>
      </c>
      <c r="D88" s="29">
        <v>5000000</v>
      </c>
    </row>
    <row r="89" spans="1:5" x14ac:dyDescent="0.25">
      <c r="A89" s="27"/>
      <c r="B89" s="7"/>
      <c r="C89" s="6"/>
      <c r="D89" s="87"/>
    </row>
    <row r="90" spans="1:5" x14ac:dyDescent="0.25">
      <c r="A90" s="6"/>
      <c r="B90" s="43"/>
      <c r="C90" s="27"/>
      <c r="D90" s="38"/>
    </row>
    <row r="91" spans="1:5" ht="42" customHeight="1" x14ac:dyDescent="0.25">
      <c r="A91" s="11" t="s">
        <v>118</v>
      </c>
      <c r="B91" s="11"/>
      <c r="C91" s="49" t="s">
        <v>119</v>
      </c>
      <c r="D91" s="50">
        <f>D9-D13</f>
        <v>266349120</v>
      </c>
    </row>
    <row r="92" spans="1:5" ht="42.6" customHeight="1" x14ac:dyDescent="0.25">
      <c r="A92" s="93" t="s">
        <v>133</v>
      </c>
      <c r="B92" s="93"/>
      <c r="C92" s="93"/>
      <c r="D92" s="93"/>
    </row>
    <row r="93" spans="1:5" x14ac:dyDescent="0.25">
      <c r="A93" s="2"/>
      <c r="B93" s="2"/>
      <c r="C93" s="2"/>
      <c r="D93" s="64"/>
    </row>
    <row r="94" spans="1:5" hidden="1" x14ac:dyDescent="0.25"/>
    <row r="95" spans="1:5" hidden="1" x14ac:dyDescent="0.25">
      <c r="C95" s="65" t="s">
        <v>17</v>
      </c>
      <c r="D95" s="66" t="e">
        <f>D29+#REF!</f>
        <v>#REF!</v>
      </c>
    </row>
    <row r="96" spans="1:5" hidden="1" x14ac:dyDescent="0.25">
      <c r="C96" s="65" t="s">
        <v>109</v>
      </c>
      <c r="D96" s="66">
        <f>D29</f>
        <v>533650880</v>
      </c>
    </row>
    <row r="97" spans="1:5" hidden="1" x14ac:dyDescent="0.25">
      <c r="C97" s="65" t="s">
        <v>110</v>
      </c>
      <c r="D97" s="66" t="e">
        <f>#REF!</f>
        <v>#REF!</v>
      </c>
    </row>
    <row r="98" spans="1:5" hidden="1" x14ac:dyDescent="0.25"/>
    <row r="99" spans="1:5" hidden="1" x14ac:dyDescent="0.25">
      <c r="C99" s="65" t="s">
        <v>111</v>
      </c>
      <c r="D99" s="66"/>
    </row>
    <row r="100" spans="1:5" hidden="1" x14ac:dyDescent="0.25">
      <c r="C100" s="65" t="s">
        <v>5</v>
      </c>
      <c r="D100" s="66" t="e">
        <f>D36+#REF!</f>
        <v>#REF!</v>
      </c>
    </row>
    <row r="101" spans="1:5" hidden="1" x14ac:dyDescent="0.25">
      <c r="C101" s="65" t="s">
        <v>12</v>
      </c>
      <c r="D101" s="66" t="e">
        <f>#REF!+#REF!</f>
        <v>#REF!</v>
      </c>
    </row>
    <row r="102" spans="1:5" hidden="1" x14ac:dyDescent="0.25">
      <c r="C102" s="65" t="s">
        <v>16</v>
      </c>
      <c r="D102" s="66" t="e">
        <f>D73+#REF!</f>
        <v>#REF!</v>
      </c>
    </row>
    <row r="103" spans="1:5" ht="22.5" hidden="1" customHeight="1" x14ac:dyDescent="0.25"/>
    <row r="104" spans="1:5" ht="20.25" hidden="1" customHeight="1" x14ac:dyDescent="0.25"/>
    <row r="107" spans="1:5" s="86" customFormat="1" ht="36" x14ac:dyDescent="0.35">
      <c r="A107" s="82" t="s">
        <v>120</v>
      </c>
      <c r="B107" s="83"/>
      <c r="C107" s="82"/>
      <c r="D107" s="84"/>
      <c r="E107" s="85"/>
    </row>
    <row r="108" spans="1:5" s="86" customFormat="1" ht="54" x14ac:dyDescent="0.35">
      <c r="A108" s="82" t="s">
        <v>131</v>
      </c>
      <c r="B108" s="83"/>
      <c r="C108" s="82"/>
      <c r="D108" s="84" t="s">
        <v>132</v>
      </c>
      <c r="E108" s="85"/>
    </row>
    <row r="114" spans="1:4" s="70" customFormat="1" x14ac:dyDescent="0.25">
      <c r="A114" s="67" t="s">
        <v>135</v>
      </c>
      <c r="B114" s="68"/>
      <c r="C114" s="67"/>
      <c r="D114" s="69"/>
    </row>
    <row r="115" spans="1:4" s="70" customFormat="1" x14ac:dyDescent="0.25">
      <c r="A115" s="88" t="s">
        <v>121</v>
      </c>
      <c r="B115" s="68"/>
      <c r="C115" s="67"/>
      <c r="D115" s="69"/>
    </row>
    <row r="116" spans="1:4" s="70" customFormat="1" x14ac:dyDescent="0.25">
      <c r="A116" s="67"/>
      <c r="B116" s="68"/>
      <c r="C116" s="67"/>
      <c r="D116" s="69"/>
    </row>
  </sheetData>
  <autoFilter ref="A5:A7"/>
  <mergeCells count="3">
    <mergeCell ref="A5:D5"/>
    <mergeCell ref="A92:D92"/>
    <mergeCell ref="C2:D2"/>
  </mergeCells>
  <hyperlinks>
    <hyperlink ref="A115" r:id="rId1"/>
  </hyperlinks>
  <pageMargins left="0.39370078740157483" right="0.47244094488188981" top="0.70866141732283472" bottom="0.51181102362204722" header="0.39370078740157483" footer="0.15748031496062992"/>
  <pageSetup paperSize="9" scale="72" fitToHeight="0" orientation="portrait" r:id="rId2"/>
  <headerFooter>
    <oddFooter>&amp;L&amp;F&amp;C&amp;P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Covid-19_2021_LNG</vt:lpstr>
      <vt:lpstr>'Covid-19_2021_LNG'!Print_Titles</vt:lpstr>
    </vt:vector>
  </TitlesOfParts>
  <Company>Finanšu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Informatīvais ziņojums "Par pieejamiem finanšu resursiem valsts budžeta programmā "Līdzekļi neparedzētiem gadījumiem" Covid-19 ierobežošanas vienreizēju pasākumu finansēšanai 2021.gadā un to izlietojumu, valsts parāda un plānotā deficīta līmeni"</dc:title>
  <dc:subject>Informatīvā ziņojuma pielikums</dc:subject>
  <dc:creator>Zane Adijāne</dc:creator>
  <dc:description>Zane.Adijane@fm.gov.lv;_x000d_
67095437</dc:description>
  <cp:lastModifiedBy>Zane Adijāne</cp:lastModifiedBy>
  <cp:lastPrinted>2021-02-22T08:04:19Z</cp:lastPrinted>
  <dcterms:created xsi:type="dcterms:W3CDTF">2021-02-19T12:32:27Z</dcterms:created>
  <dcterms:modified xsi:type="dcterms:W3CDTF">2021-02-22T10:32:24Z</dcterms:modified>
</cp:coreProperties>
</file>