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30" windowHeight="7185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J12" i="2" l="1"/>
  <c r="D9" i="2"/>
  <c r="B21" i="2" s="1"/>
  <c r="F11" i="2" l="1"/>
  <c r="J11" i="2" s="1"/>
  <c r="F10" i="2"/>
  <c r="D12" i="2"/>
  <c r="G12" i="2" s="1"/>
  <c r="K12" i="2" s="1"/>
  <c r="D11" i="2"/>
  <c r="D10" i="2"/>
  <c r="G9" i="2"/>
  <c r="K9" i="2" s="1"/>
  <c r="C21" i="2" s="1"/>
  <c r="D21" i="2" s="1"/>
  <c r="E12" i="2" l="1"/>
  <c r="I12" i="2" s="1"/>
  <c r="J10" i="2"/>
  <c r="F9" i="2"/>
  <c r="J9" i="2" s="1"/>
  <c r="G11" i="2"/>
  <c r="K11" i="2" s="1"/>
  <c r="G10" i="2"/>
  <c r="E10" i="2" s="1"/>
  <c r="I10" i="2" l="1"/>
  <c r="H10" i="2"/>
  <c r="K10" i="2"/>
  <c r="E11" i="2"/>
  <c r="E9" i="2"/>
  <c r="I9" i="2" s="1"/>
  <c r="G21" i="2"/>
  <c r="I11" i="2" l="1"/>
  <c r="H11" i="2"/>
  <c r="H9" i="2" s="1"/>
  <c r="I14" i="2"/>
</calcChain>
</file>

<file path=xl/sharedStrings.xml><?xml version="1.0" encoding="utf-8"?>
<sst xmlns="http://schemas.openxmlformats.org/spreadsheetml/2006/main" count="36" uniqueCount="26">
  <si>
    <t>Kopā</t>
  </si>
  <si>
    <t>ERAF</t>
  </si>
  <si>
    <t>VB</t>
  </si>
  <si>
    <t>Nacionālais privātais līdzfinansējums</t>
  </si>
  <si>
    <t>VIAA kā 1.1.1.2.pasākuma finansējuma saņēmēja projekta finansējums</t>
  </si>
  <si>
    <t>Šobrīd spēkā esošajos MK noteikumos</t>
  </si>
  <si>
    <t>MK noteikumu grozījumos plānotais finansējums, atlikumu novirzot 1.1.1.1.pasākuma īstenošanai</t>
  </si>
  <si>
    <t>1.1.1.2.pasākuma finansējums, t.sk.</t>
  </si>
  <si>
    <t>Pētniecības pieteikumu īstenošanai pieejamais finansējums</t>
  </si>
  <si>
    <t xml:space="preserve">Samazinājums  attiecībā pret spēkā esošajiem MK noteikumiem </t>
  </si>
  <si>
    <t>samazinās</t>
  </si>
  <si>
    <t>palielinās</t>
  </si>
  <si>
    <t>Finansējuma avots</t>
  </si>
  <si>
    <t>Pārdale uz 1.1.1.1. pasākumu</t>
  </si>
  <si>
    <t>1.1.1.2.pasākuma finansējums</t>
  </si>
  <si>
    <t>Pārbaude:</t>
  </si>
  <si>
    <t>1. tabula</t>
  </si>
  <si>
    <t>Finansējuma atlikuma aprēķins</t>
  </si>
  <si>
    <t>1.Pielikums</t>
  </si>
  <si>
    <t>T.sk. uzraudzībai</t>
  </si>
  <si>
    <t>T.sk. Ekspertīzei</t>
  </si>
  <si>
    <t>VIAA kā 1.1.1.2.pasākuma finansējuma saņēmēja projekta finansējums (šobrīd spēkā esošajos MKN)</t>
  </si>
  <si>
    <t>2. tabula</t>
  </si>
  <si>
    <t>VIAA kā 1.1.1.2.pasākuma finansējuma saņēmēja projekta finansējuma atlikums</t>
  </si>
  <si>
    <t>Pārējās VIAA izmaksas, lai nodrošinātu MK Noteikumu 32.punktā noteikto darbību īstenošanu.</t>
  </si>
  <si>
    <t>VIAA kā 1.1.1.2.pasākuma finansējuma saņēmēja projekta finansējums (MKN projekts)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</si>
</sst>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165" fontId="0" fillId="0" borderId="0" xfId="0" applyNumberFormat="1" applyAlignment="1">
      <alignment vertical="top"/>
    </xf>
    <xf numFmtId="165" fontId="3" fillId="3" borderId="1" xfId="1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right" vertical="top"/>
    </xf>
    <xf numFmtId="165" fontId="5" fillId="0" borderId="0" xfId="0" applyNumberFormat="1" applyFont="1" applyAlignment="1">
      <alignment vertical="top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/>
    <xf numFmtId="166" fontId="4" fillId="4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D6" zoomScale="80" zoomScaleNormal="80" workbookViewId="0">
      <selection activeCell="H17" sqref="H17"/>
    </sheetView>
  </sheetViews>
  <sheetFormatPr defaultColWidth="8.85546875" defaultRowHeight="15" x14ac:dyDescent="0.25"/>
  <cols>
    <col min="1" max="1" width="18.85546875" style="6" customWidth="1"/>
    <col min="2" max="2" width="17.7109375" style="5" customWidth="1"/>
    <col min="3" max="3" width="20.85546875" style="5" customWidth="1"/>
    <col min="4" max="4" width="21.140625" style="5" customWidth="1"/>
    <col min="5" max="5" width="18.7109375" style="5" customWidth="1"/>
    <col min="6" max="6" width="20.7109375" style="5" customWidth="1"/>
    <col min="7" max="8" width="21.28515625" style="5" customWidth="1"/>
    <col min="9" max="10" width="19.7109375" style="5" customWidth="1"/>
    <col min="11" max="11" width="21.28515625" style="5" customWidth="1"/>
    <col min="12" max="12" width="11.85546875" style="5" customWidth="1"/>
    <col min="13" max="22" width="8.85546875" style="5"/>
    <col min="23" max="23" width="13" style="5" bestFit="1" customWidth="1"/>
    <col min="24" max="16384" width="8.85546875" style="5"/>
  </cols>
  <sheetData>
    <row r="1" spans="1:12" x14ac:dyDescent="0.25">
      <c r="K1" s="23" t="s">
        <v>18</v>
      </c>
    </row>
    <row r="3" spans="1:12" x14ac:dyDescent="0.25">
      <c r="A3" s="5"/>
      <c r="K3" s="23" t="s">
        <v>16</v>
      </c>
    </row>
    <row r="4" spans="1:12" x14ac:dyDescent="0.25">
      <c r="A4" s="5"/>
      <c r="K4" s="26"/>
    </row>
    <row r="5" spans="1:12" x14ac:dyDescent="0.25">
      <c r="A5" s="5"/>
      <c r="K5" s="27" t="s">
        <v>17</v>
      </c>
    </row>
    <row r="7" spans="1:12" s="1" customFormat="1" ht="45.6" customHeight="1" x14ac:dyDescent="0.25">
      <c r="A7" s="39" t="s">
        <v>12</v>
      </c>
      <c r="B7" s="36" t="s">
        <v>5</v>
      </c>
      <c r="C7" s="37"/>
      <c r="D7" s="38"/>
      <c r="E7" s="34" t="s">
        <v>6</v>
      </c>
      <c r="F7" s="34"/>
      <c r="G7" s="34"/>
      <c r="H7" s="20" t="s">
        <v>13</v>
      </c>
      <c r="I7" s="35" t="s">
        <v>9</v>
      </c>
      <c r="J7" s="35"/>
      <c r="K7" s="35"/>
    </row>
    <row r="8" spans="1:12" s="2" customFormat="1" ht="78.75" x14ac:dyDescent="0.25">
      <c r="A8" s="40"/>
      <c r="B8" s="18" t="s">
        <v>7</v>
      </c>
      <c r="C8" s="12" t="s">
        <v>8</v>
      </c>
      <c r="D8" s="12" t="s">
        <v>4</v>
      </c>
      <c r="E8" s="16" t="s">
        <v>7</v>
      </c>
      <c r="F8" s="11" t="s">
        <v>8</v>
      </c>
      <c r="G8" s="11" t="s">
        <v>4</v>
      </c>
      <c r="H8" s="22" t="s">
        <v>14</v>
      </c>
      <c r="I8" s="14" t="s">
        <v>7</v>
      </c>
      <c r="J8" s="13" t="s">
        <v>8</v>
      </c>
      <c r="K8" s="13" t="s">
        <v>4</v>
      </c>
    </row>
    <row r="9" spans="1:12" s="1" customFormat="1" ht="15.75" x14ac:dyDescent="0.25">
      <c r="A9" s="10" t="s">
        <v>0</v>
      </c>
      <c r="B9" s="19">
        <v>51029231</v>
      </c>
      <c r="C9" s="3">
        <v>47913758</v>
      </c>
      <c r="D9" s="3">
        <f>B9-C9</f>
        <v>3115473</v>
      </c>
      <c r="E9" s="17">
        <f>F9+G9</f>
        <v>47910415.379999995</v>
      </c>
      <c r="F9" s="4">
        <f>F10+F11+F12</f>
        <v>44925282.379999995</v>
      </c>
      <c r="G9" s="4">
        <f>D9-130340</f>
        <v>2985133</v>
      </c>
      <c r="H9" s="33">
        <f>H10+H11</f>
        <v>3358394.459999999</v>
      </c>
      <c r="I9" s="15">
        <f t="shared" ref="I9:K11" si="0">B9-E9</f>
        <v>3118815.6200000048</v>
      </c>
      <c r="J9" s="9">
        <f t="shared" si="0"/>
        <v>2988475.6200000048</v>
      </c>
      <c r="K9" s="9">
        <f t="shared" si="0"/>
        <v>130340</v>
      </c>
    </row>
    <row r="10" spans="1:12" s="1" customFormat="1" ht="15.75" x14ac:dyDescent="0.25">
      <c r="A10" s="10" t="s">
        <v>1</v>
      </c>
      <c r="B10" s="19">
        <v>43374846</v>
      </c>
      <c r="C10" s="3">
        <v>40726694</v>
      </c>
      <c r="D10" s="3">
        <f>B10-C10</f>
        <v>2648152</v>
      </c>
      <c r="E10" s="17">
        <f>F10+G10</f>
        <v>40399189.390000001</v>
      </c>
      <c r="F10" s="4">
        <f>C10-2864867.61</f>
        <v>37861826.390000001</v>
      </c>
      <c r="G10" s="4">
        <f>D10-110789</f>
        <v>2537363</v>
      </c>
      <c r="H10" s="33">
        <f>B10-E10</f>
        <v>2975656.6099999994</v>
      </c>
      <c r="I10" s="15">
        <f t="shared" si="0"/>
        <v>2975656.6099999994</v>
      </c>
      <c r="J10" s="9">
        <f t="shared" si="0"/>
        <v>2864867.6099999994</v>
      </c>
      <c r="K10" s="9">
        <f t="shared" si="0"/>
        <v>110789</v>
      </c>
      <c r="L10" s="1" t="s">
        <v>10</v>
      </c>
    </row>
    <row r="11" spans="1:12" s="1" customFormat="1" ht="15.75" x14ac:dyDescent="0.25">
      <c r="A11" s="10" t="s">
        <v>2</v>
      </c>
      <c r="B11" s="19">
        <v>5136885</v>
      </c>
      <c r="C11" s="3">
        <v>4669564</v>
      </c>
      <c r="D11" s="3">
        <f>B11-C11</f>
        <v>467321</v>
      </c>
      <c r="E11" s="17">
        <f>F11+G11</f>
        <v>4754147.1500000004</v>
      </c>
      <c r="F11" s="4">
        <f>C11-363186.85</f>
        <v>4306377.1500000004</v>
      </c>
      <c r="G11" s="4">
        <f>D11-19551</f>
        <v>447770</v>
      </c>
      <c r="H11" s="33">
        <f>B11-E11</f>
        <v>382737.84999999963</v>
      </c>
      <c r="I11" s="15">
        <f t="shared" si="0"/>
        <v>382737.84999999963</v>
      </c>
      <c r="J11" s="9">
        <f t="shared" si="0"/>
        <v>363186.84999999963</v>
      </c>
      <c r="K11" s="9">
        <f t="shared" si="0"/>
        <v>19551</v>
      </c>
      <c r="L11" s="1" t="s">
        <v>10</v>
      </c>
    </row>
    <row r="12" spans="1:12" s="1" customFormat="1" ht="62.25" customHeight="1" x14ac:dyDescent="0.25">
      <c r="A12" s="10" t="s">
        <v>3</v>
      </c>
      <c r="B12" s="19">
        <v>2517500</v>
      </c>
      <c r="C12" s="3">
        <v>2517500</v>
      </c>
      <c r="D12" s="3">
        <f>B12-C12</f>
        <v>0</v>
      </c>
      <c r="E12" s="17">
        <f>F12+G12</f>
        <v>2757078.84</v>
      </c>
      <c r="F12" s="4">
        <v>2757078.84</v>
      </c>
      <c r="G12" s="4">
        <f>D12</f>
        <v>0</v>
      </c>
      <c r="H12" s="21"/>
      <c r="I12" s="15">
        <f>B12-E12</f>
        <v>-239578.83999999985</v>
      </c>
      <c r="J12" s="9">
        <f>C12-F12</f>
        <v>-239578.83999999985</v>
      </c>
      <c r="K12" s="9">
        <f>G12</f>
        <v>0</v>
      </c>
      <c r="L12" s="1" t="s">
        <v>11</v>
      </c>
    </row>
    <row r="14" spans="1:12" x14ac:dyDescent="0.25">
      <c r="H14" s="24" t="s">
        <v>15</v>
      </c>
      <c r="I14" s="25">
        <f>I10+I11+I12</f>
        <v>3118815.6199999992</v>
      </c>
    </row>
    <row r="15" spans="1:12" ht="18.75" x14ac:dyDescent="0.25">
      <c r="A15" s="8"/>
      <c r="C15" s="7"/>
      <c r="I15" s="8"/>
      <c r="J15" s="8"/>
      <c r="K15" s="8"/>
    </row>
    <row r="16" spans="1:12" x14ac:dyDescent="0.25">
      <c r="A16" s="5"/>
      <c r="G16" s="23" t="s">
        <v>22</v>
      </c>
    </row>
    <row r="17" spans="1:9" x14ac:dyDescent="0.25">
      <c r="A17" s="5"/>
      <c r="G17" s="26"/>
    </row>
    <row r="18" spans="1:9" ht="15.75" x14ac:dyDescent="0.25">
      <c r="A18" s="5"/>
      <c r="G18" s="27" t="s">
        <v>23</v>
      </c>
      <c r="I18" s="32"/>
    </row>
    <row r="19" spans="1:9" ht="15.75" x14ac:dyDescent="0.25">
      <c r="A19" s="5"/>
      <c r="I19" s="32"/>
    </row>
    <row r="20" spans="1:9" ht="126" x14ac:dyDescent="0.25">
      <c r="A20" s="30" t="s">
        <v>12</v>
      </c>
      <c r="B20" s="20" t="s">
        <v>21</v>
      </c>
      <c r="C20" s="20" t="s">
        <v>13</v>
      </c>
      <c r="D20" s="20" t="s">
        <v>25</v>
      </c>
      <c r="E20" s="28" t="s">
        <v>19</v>
      </c>
      <c r="F20" s="28" t="s">
        <v>20</v>
      </c>
      <c r="G20" s="31" t="s">
        <v>24</v>
      </c>
    </row>
    <row r="21" spans="1:9" ht="14.45" customHeight="1" x14ac:dyDescent="0.25">
      <c r="A21" s="29" t="s">
        <v>0</v>
      </c>
      <c r="B21" s="3">
        <f>D9</f>
        <v>3115473</v>
      </c>
      <c r="C21" s="3">
        <f>K9</f>
        <v>130340</v>
      </c>
      <c r="D21" s="3">
        <f>B21-C21</f>
        <v>2985133</v>
      </c>
      <c r="E21" s="3">
        <v>167700</v>
      </c>
      <c r="F21" s="3">
        <v>690900</v>
      </c>
      <c r="G21" s="3">
        <f>D21-E21-F21</f>
        <v>2126533</v>
      </c>
    </row>
    <row r="22" spans="1:9" x14ac:dyDescent="0.25">
      <c r="A22" s="5"/>
    </row>
    <row r="23" spans="1:9" x14ac:dyDescent="0.25">
      <c r="A23" s="5"/>
    </row>
    <row r="24" spans="1:9" x14ac:dyDescent="0.25">
      <c r="A24" s="5"/>
    </row>
    <row r="25" spans="1:9" x14ac:dyDescent="0.25">
      <c r="A25" s="5"/>
    </row>
    <row r="26" spans="1:9" x14ac:dyDescent="0.25">
      <c r="A26" s="5"/>
    </row>
    <row r="27" spans="1:9" x14ac:dyDescent="0.25">
      <c r="A27" s="5"/>
    </row>
    <row r="28" spans="1:9" x14ac:dyDescent="0.25">
      <c r="A28" s="5"/>
    </row>
    <row r="29" spans="1:9" x14ac:dyDescent="0.25">
      <c r="A29" s="5"/>
    </row>
    <row r="30" spans="1:9" x14ac:dyDescent="0.25">
      <c r="A30" s="5"/>
    </row>
    <row r="31" spans="1:9" x14ac:dyDescent="0.25">
      <c r="A31" s="5"/>
    </row>
    <row r="32" spans="1:9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</sheetData>
  <mergeCells count="4">
    <mergeCell ref="E7:G7"/>
    <mergeCell ref="I7:K7"/>
    <mergeCell ref="B7:D7"/>
    <mergeCell ref="A7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2021-03-18T12:20:18Z</dcterms:modified>
</cp:coreProperties>
</file>