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8.12.2020\LNG\Covid_19_piemaksas_aprīlis_jūnijs\UZ_VK\"/>
    </mc:Choice>
  </mc:AlternateContent>
  <xr:revisionPtr revIDLastSave="0" documentId="8_{43798D85-1AF3-4F3C-98E3-094FFF18A689}" xr6:coauthVersionLast="46" xr6:coauthVersionMax="46" xr10:uidLastSave="{00000000-0000-0000-0000-000000000000}"/>
  <bookViews>
    <workbookView xWindow="-120" yWindow="-120" windowWidth="29040" windowHeight="15840" xr2:uid="{DAF6873B-8899-4D0C-9EEF-91A28D6F8F96}"/>
  </bookViews>
  <sheets>
    <sheet name="Pieliku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G17" i="1"/>
  <c r="F17" i="1"/>
  <c r="H17" i="1" s="1"/>
  <c r="G16" i="1"/>
  <c r="F16" i="1"/>
  <c r="H16" i="1" s="1"/>
  <c r="G14" i="1"/>
  <c r="F14" i="1"/>
  <c r="H14" i="1" s="1"/>
  <c r="J14" i="1" s="1"/>
  <c r="G13" i="1"/>
  <c r="F13" i="1"/>
  <c r="H13" i="1" s="1"/>
  <c r="J13" i="1" s="1"/>
  <c r="H12" i="1"/>
  <c r="J12" i="1" s="1"/>
  <c r="G12" i="1"/>
  <c r="F12" i="1"/>
  <c r="G11" i="1"/>
  <c r="F11" i="1"/>
  <c r="H11" i="1" s="1"/>
  <c r="J11" i="1" s="1"/>
  <c r="H10" i="1"/>
  <c r="J10" i="1" s="1"/>
  <c r="G10" i="1"/>
  <c r="F10" i="1"/>
  <c r="G9" i="1"/>
  <c r="F9" i="1"/>
  <c r="H9" i="1" s="1"/>
  <c r="J9" i="1" s="1"/>
  <c r="H8" i="1"/>
  <c r="G8" i="1"/>
  <c r="F8" i="1"/>
  <c r="K7" i="1"/>
  <c r="G7" i="1"/>
  <c r="F7" i="1"/>
  <c r="E7" i="1"/>
  <c r="D7" i="1"/>
  <c r="C7" i="1"/>
  <c r="J7" i="1" l="1"/>
  <c r="H7" i="1"/>
  <c r="I7" i="1" s="1"/>
  <c r="L7" i="1" l="1"/>
</calcChain>
</file>

<file path=xl/sharedStrings.xml><?xml version="1.0" encoding="utf-8"?>
<sst xmlns="http://schemas.openxmlformats.org/spreadsheetml/2006/main" count="33" uniqueCount="24">
  <si>
    <t>Ministru kabineta rīkojuma projekta “Par finanšu līdzekļu piešķiršanu no valsts budžeta programmas “Līdzekļi neparedzētiem gadījumiem”” anotācijas pielikums</t>
  </si>
  <si>
    <t xml:space="preserve"> 2021.GADA JANVĀRIS</t>
  </si>
  <si>
    <t>2021.GADA FEBRUĀRIS</t>
  </si>
  <si>
    <t>2021.GADA MARTS</t>
  </si>
  <si>
    <t>KOPĀ</t>
  </si>
  <si>
    <t>Rezerve (Stacionāri un NMPD + 3 dienas (marts salīdzinot ar februāri), pārējiem +5% februārim)</t>
  </si>
  <si>
    <t>KOPĀ JANVĀRIS - MARTS, ieskaitot Rezervi</t>
  </si>
  <si>
    <t>Atlikums no 2021.gada 21.janvāra rīkojumā Nr.37 piešķirtā finansējuma</t>
  </si>
  <si>
    <t xml:space="preserve">Uzkrājums atvaļinājuma rezervei par periodu 2021.gada janvāris - marts - 8.33% </t>
  </si>
  <si>
    <t>Aprēķinātā kopsumma piemaksām un atvaļinājuma rezervei 2021.gada aprīlis-jūnijs</t>
  </si>
  <si>
    <t>Papildus no valsts budžeta programmas 02.00.00 "Līdzekļi neparedzētiem gadījumiem"</t>
  </si>
  <si>
    <t>Stacionārās ārstniecības iestādes</t>
  </si>
  <si>
    <t>Neatliekamās medicīniskās palīdzības dienests</t>
  </si>
  <si>
    <t>Ģimenes ārstu prakses</t>
  </si>
  <si>
    <t>Nacionālais veselības dienests</t>
  </si>
  <si>
    <t>Slimību profilakses un kontroles centrs</t>
  </si>
  <si>
    <t>Veselības ministrija</t>
  </si>
  <si>
    <t>Valsts asinsdonoru centrs</t>
  </si>
  <si>
    <t>Veselības inspekcija</t>
  </si>
  <si>
    <t>-</t>
  </si>
  <si>
    <t>Farmaceiti</t>
  </si>
  <si>
    <t>Ambulatoro pakalpojumu sniedzējiem (samaksa caur manipulāciju)</t>
  </si>
  <si>
    <r>
      <t>Indikatīvs aprēķins par nepieciešamo finansējumu Covid-19 piemaksu kompensēšanai ārstniecības personām un citiem nodarbinātajiem, kuri iesaistīti Covid-19 jautājumu risināšanā, par laika periodu 2021.gada 1.janvāris - 2021.gada 31.marts, neizmantotā finansējuma prognoze un atvaļinājuma rezerves uzkrājuma aprēķins atbilstoši aprēķinātajai piemaksu kopsummai par šo periodu 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  <charset val="186"/>
      </rPr>
      <t>)</t>
    </r>
  </si>
  <si>
    <r>
      <t>Ar MK rīkojumu Nr.37 papildus piešķirtais finsnējums Covid-19 piemaksu nodrošināšanai 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</si>
</sst>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/>
    <xf numFmtId="3" fontId="5" fillId="2" borderId="5" xfId="0" applyNumberFormat="1" applyFont="1" applyFill="1" applyBorder="1"/>
    <xf numFmtId="3" fontId="4" fillId="3" borderId="5" xfId="0" applyNumberFormat="1" applyFont="1" applyFill="1" applyBorder="1"/>
    <xf numFmtId="3" fontId="8" fillId="3" borderId="6" xfId="0" applyNumberFormat="1" applyFont="1" applyFill="1" applyBorder="1"/>
    <xf numFmtId="0" fontId="6" fillId="0" borderId="4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3" fontId="9" fillId="0" borderId="5" xfId="0" applyNumberFormat="1" applyFont="1" applyBorder="1"/>
    <xf numFmtId="3" fontId="5" fillId="0" borderId="5" xfId="0" applyNumberFormat="1" applyFont="1" applyBorder="1"/>
    <xf numFmtId="3" fontId="4" fillId="0" borderId="5" xfId="0" applyNumberFormat="1" applyFont="1" applyBorder="1"/>
    <xf numFmtId="3" fontId="10" fillId="0" borderId="5" xfId="0" applyNumberFormat="1" applyFont="1" applyBorder="1" applyAlignment="1">
      <alignment wrapText="1"/>
    </xf>
    <xf numFmtId="3" fontId="10" fillId="0" borderId="5" xfId="0" applyNumberFormat="1" applyFont="1" applyBorder="1"/>
    <xf numFmtId="0" fontId="1" fillId="0" borderId="6" xfId="0" applyFont="1" applyBorder="1"/>
    <xf numFmtId="3" fontId="7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3" fontId="8" fillId="0" borderId="5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wrapText="1"/>
    </xf>
    <xf numFmtId="3" fontId="9" fillId="0" borderId="7" xfId="0" applyNumberFormat="1" applyFont="1" applyBorder="1"/>
    <xf numFmtId="3" fontId="5" fillId="0" borderId="7" xfId="0" applyNumberFormat="1" applyFont="1" applyBorder="1"/>
    <xf numFmtId="3" fontId="4" fillId="0" borderId="7" xfId="0" applyNumberFormat="1" applyFont="1" applyBorder="1"/>
    <xf numFmtId="3" fontId="8" fillId="0" borderId="7" xfId="0" applyNumberFormat="1" applyFont="1" applyBorder="1" applyAlignment="1">
      <alignment horizontal="right" wrapText="1"/>
    </xf>
    <xf numFmtId="3" fontId="10" fillId="0" borderId="7" xfId="0" applyNumberFormat="1" applyFont="1" applyBorder="1"/>
    <xf numFmtId="0" fontId="1" fillId="0" borderId="8" xfId="0" applyFont="1" applyBorder="1"/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2F0F-8CF0-47E4-9EB5-0CB4BB012220}">
  <sheetPr>
    <pageSetUpPr fitToPage="1"/>
  </sheetPr>
  <dimension ref="A1:L21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5.42578125" style="1" customWidth="1"/>
    <col min="2" max="2" width="44.5703125" style="1" customWidth="1"/>
    <col min="3" max="3" width="11.42578125" style="1" customWidth="1"/>
    <col min="4" max="4" width="12" style="1" customWidth="1"/>
    <col min="5" max="6" width="11" style="1" customWidth="1"/>
    <col min="7" max="7" width="19" style="1" customWidth="1"/>
    <col min="8" max="8" width="13.5703125" style="1" customWidth="1"/>
    <col min="9" max="9" width="12.5703125" style="1" customWidth="1"/>
    <col min="10" max="10" width="13.140625" style="1" customWidth="1"/>
    <col min="11" max="11" width="14.28515625" style="1" customWidth="1"/>
    <col min="12" max="12" width="14.7109375" style="1" customWidth="1"/>
    <col min="13" max="16384" width="9.140625" style="1"/>
  </cols>
  <sheetData>
    <row r="1" spans="1:12" ht="15" customHeight="1" x14ac:dyDescent="0.2">
      <c r="G1" s="2" t="s">
        <v>0</v>
      </c>
      <c r="H1" s="2"/>
      <c r="I1" s="2"/>
      <c r="J1" s="2"/>
      <c r="K1" s="2"/>
      <c r="L1" s="2"/>
    </row>
    <row r="2" spans="1:12" ht="27.75" customHeight="1" x14ac:dyDescent="0.2">
      <c r="G2" s="2"/>
      <c r="H2" s="2"/>
      <c r="I2" s="2"/>
      <c r="J2" s="2"/>
      <c r="K2" s="2"/>
      <c r="L2" s="2"/>
    </row>
    <row r="3" spans="1:12" ht="15.75" customHeight="1" x14ac:dyDescent="0.2">
      <c r="G3" s="3"/>
      <c r="H3" s="3"/>
      <c r="I3" s="3"/>
      <c r="J3" s="3"/>
    </row>
    <row r="4" spans="1:12" ht="48.7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89.25" x14ac:dyDescent="0.2">
      <c r="A6" s="6"/>
      <c r="B6" s="7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9" t="s">
        <v>10</v>
      </c>
    </row>
    <row r="7" spans="1:12" ht="13.5" x14ac:dyDescent="0.25">
      <c r="A7" s="10" t="s">
        <v>4</v>
      </c>
      <c r="B7" s="11"/>
      <c r="C7" s="12">
        <f t="shared" ref="C7:H7" si="0">SUM(C8:C17)</f>
        <v>15899822</v>
      </c>
      <c r="D7" s="12">
        <f t="shared" si="0"/>
        <v>14606084</v>
      </c>
      <c r="E7" s="12">
        <f t="shared" si="0"/>
        <v>14606084</v>
      </c>
      <c r="F7" s="13">
        <f t="shared" si="0"/>
        <v>45111990</v>
      </c>
      <c r="G7" s="12">
        <f t="shared" si="0"/>
        <v>1205704</v>
      </c>
      <c r="H7" s="12">
        <f t="shared" si="0"/>
        <v>46317694</v>
      </c>
      <c r="I7" s="12">
        <f>C20-H7</f>
        <v>23023910</v>
      </c>
      <c r="J7" s="14">
        <f>SUM(J8:J17)</f>
        <v>3776919</v>
      </c>
      <c r="K7" s="14">
        <f>SUM(K8:K17)</f>
        <v>50873876</v>
      </c>
      <c r="L7" s="15">
        <f>J7+K7-I7</f>
        <v>31626885</v>
      </c>
    </row>
    <row r="8" spans="1:12" ht="13.5" x14ac:dyDescent="0.25">
      <c r="A8" s="16">
        <v>1</v>
      </c>
      <c r="B8" s="17" t="s">
        <v>11</v>
      </c>
      <c r="C8" s="18">
        <v>7096532</v>
      </c>
      <c r="D8" s="18">
        <v>6591119</v>
      </c>
      <c r="E8" s="18">
        <v>6591119</v>
      </c>
      <c r="F8" s="19">
        <f>SUM(C8:E8)</f>
        <v>20278770</v>
      </c>
      <c r="G8" s="18">
        <f>ROUNDUP(E8/28*31-E8,0)</f>
        <v>706192</v>
      </c>
      <c r="H8" s="20">
        <f>F8+G8</f>
        <v>20984962</v>
      </c>
      <c r="I8" s="20"/>
      <c r="J8" s="21">
        <f>ROUND(H8*0.0833,0)</f>
        <v>1748047</v>
      </c>
      <c r="K8" s="22">
        <v>24061359</v>
      </c>
      <c r="L8" s="23"/>
    </row>
    <row r="9" spans="1:12" ht="13.5" x14ac:dyDescent="0.25">
      <c r="A9" s="16">
        <v>2</v>
      </c>
      <c r="B9" s="24" t="s">
        <v>12</v>
      </c>
      <c r="C9" s="18">
        <v>2470319</v>
      </c>
      <c r="D9" s="18">
        <v>1728304</v>
      </c>
      <c r="E9" s="18">
        <v>1728304</v>
      </c>
      <c r="F9" s="19">
        <f t="shared" ref="F9:F17" si="1">SUM(C9:E9)</f>
        <v>5926927</v>
      </c>
      <c r="G9" s="18">
        <f>ROUNDUP(E9/28*31-E9,0)</f>
        <v>185176</v>
      </c>
      <c r="H9" s="20">
        <f t="shared" ref="H9:H17" si="2">F9+G9</f>
        <v>6112103</v>
      </c>
      <c r="I9" s="20"/>
      <c r="J9" s="21">
        <f t="shared" ref="J9:J14" si="3">ROUND(H9*0.0833,0)</f>
        <v>509138</v>
      </c>
      <c r="K9" s="22">
        <v>8031575</v>
      </c>
      <c r="L9" s="23"/>
    </row>
    <row r="10" spans="1:12" ht="13.5" x14ac:dyDescent="0.25">
      <c r="A10" s="16">
        <v>3</v>
      </c>
      <c r="B10" s="24" t="s">
        <v>13</v>
      </c>
      <c r="C10" s="18">
        <v>5795099</v>
      </c>
      <c r="D10" s="18">
        <v>5795099</v>
      </c>
      <c r="E10" s="18">
        <v>5795099</v>
      </c>
      <c r="F10" s="19">
        <f>SUM(C10:E10)</f>
        <v>17385297</v>
      </c>
      <c r="G10" s="18">
        <f>ROUNDUP(E10*0.05,0)</f>
        <v>289755</v>
      </c>
      <c r="H10" s="20">
        <f>F10+G10</f>
        <v>17675052</v>
      </c>
      <c r="I10" s="20"/>
      <c r="J10" s="21">
        <f>ROUND(H10*0.0833,0)</f>
        <v>1472332</v>
      </c>
      <c r="K10" s="22">
        <v>17120518</v>
      </c>
      <c r="L10" s="23"/>
    </row>
    <row r="11" spans="1:12" ht="13.5" x14ac:dyDescent="0.25">
      <c r="A11" s="16">
        <v>4</v>
      </c>
      <c r="B11" s="24" t="s">
        <v>14</v>
      </c>
      <c r="C11" s="18">
        <v>55232</v>
      </c>
      <c r="D11" s="18">
        <v>60360</v>
      </c>
      <c r="E11" s="18">
        <v>60360</v>
      </c>
      <c r="F11" s="19">
        <f t="shared" si="1"/>
        <v>175952</v>
      </c>
      <c r="G11" s="18">
        <f t="shared" ref="G11:G17" si="4">ROUNDUP(E11*0.05,0)</f>
        <v>3018</v>
      </c>
      <c r="H11" s="20">
        <f t="shared" si="2"/>
        <v>178970</v>
      </c>
      <c r="I11" s="20"/>
      <c r="J11" s="21">
        <f t="shared" si="3"/>
        <v>14908</v>
      </c>
      <c r="K11" s="22">
        <v>131715</v>
      </c>
      <c r="L11" s="23"/>
    </row>
    <row r="12" spans="1:12" ht="18" customHeight="1" x14ac:dyDescent="0.25">
      <c r="A12" s="16">
        <v>5</v>
      </c>
      <c r="B12" s="24" t="s">
        <v>15</v>
      </c>
      <c r="C12" s="18">
        <v>116088</v>
      </c>
      <c r="D12" s="18">
        <v>105073</v>
      </c>
      <c r="E12" s="18">
        <v>105073</v>
      </c>
      <c r="F12" s="19">
        <f t="shared" si="1"/>
        <v>326234</v>
      </c>
      <c r="G12" s="18">
        <f t="shared" si="4"/>
        <v>5254</v>
      </c>
      <c r="H12" s="20">
        <f t="shared" si="2"/>
        <v>331488</v>
      </c>
      <c r="I12" s="20"/>
      <c r="J12" s="21">
        <f t="shared" si="3"/>
        <v>27613</v>
      </c>
      <c r="K12" s="22">
        <v>340827</v>
      </c>
      <c r="L12" s="23"/>
    </row>
    <row r="13" spans="1:12" ht="13.5" x14ac:dyDescent="0.25">
      <c r="A13" s="16">
        <v>6</v>
      </c>
      <c r="B13" s="24" t="s">
        <v>16</v>
      </c>
      <c r="C13" s="18">
        <v>18471</v>
      </c>
      <c r="D13" s="18">
        <v>15403</v>
      </c>
      <c r="E13" s="18">
        <v>15403</v>
      </c>
      <c r="F13" s="19">
        <f t="shared" si="1"/>
        <v>49277</v>
      </c>
      <c r="G13" s="18">
        <f t="shared" si="4"/>
        <v>771</v>
      </c>
      <c r="H13" s="20">
        <f t="shared" si="2"/>
        <v>50048</v>
      </c>
      <c r="I13" s="20"/>
      <c r="J13" s="21">
        <f t="shared" si="3"/>
        <v>4169</v>
      </c>
      <c r="K13" s="22">
        <v>44035</v>
      </c>
      <c r="L13" s="23"/>
    </row>
    <row r="14" spans="1:12" ht="13.5" x14ac:dyDescent="0.25">
      <c r="A14" s="16">
        <v>7</v>
      </c>
      <c r="B14" s="24" t="s">
        <v>17</v>
      </c>
      <c r="C14" s="18">
        <v>2758</v>
      </c>
      <c r="D14" s="18">
        <v>2824</v>
      </c>
      <c r="E14" s="18">
        <v>2824</v>
      </c>
      <c r="F14" s="19">
        <f t="shared" si="1"/>
        <v>8406</v>
      </c>
      <c r="G14" s="18">
        <f t="shared" si="4"/>
        <v>142</v>
      </c>
      <c r="H14" s="20">
        <f t="shared" si="2"/>
        <v>8548</v>
      </c>
      <c r="I14" s="20"/>
      <c r="J14" s="21">
        <f t="shared" si="3"/>
        <v>712</v>
      </c>
      <c r="K14" s="22">
        <v>6627</v>
      </c>
      <c r="L14" s="23"/>
    </row>
    <row r="15" spans="1:12" x14ac:dyDescent="0.2">
      <c r="A15" s="16">
        <v>8</v>
      </c>
      <c r="B15" s="24" t="s">
        <v>18</v>
      </c>
      <c r="C15" s="25" t="s">
        <v>19</v>
      </c>
      <c r="D15" s="25" t="s">
        <v>19</v>
      </c>
      <c r="E15" s="25" t="s">
        <v>19</v>
      </c>
      <c r="F15" s="25" t="s">
        <v>19</v>
      </c>
      <c r="G15" s="25" t="s">
        <v>19</v>
      </c>
      <c r="H15" s="25" t="s">
        <v>19</v>
      </c>
      <c r="I15" s="26"/>
      <c r="J15" s="25" t="s">
        <v>19</v>
      </c>
      <c r="K15" s="22">
        <v>110020</v>
      </c>
      <c r="L15" s="23"/>
    </row>
    <row r="16" spans="1:12" ht="13.5" x14ac:dyDescent="0.25">
      <c r="A16" s="16">
        <v>9</v>
      </c>
      <c r="B16" s="24" t="s">
        <v>20</v>
      </c>
      <c r="C16" s="18">
        <v>330727</v>
      </c>
      <c r="D16" s="18">
        <v>293306</v>
      </c>
      <c r="E16" s="18">
        <v>293306</v>
      </c>
      <c r="F16" s="19">
        <f t="shared" si="1"/>
        <v>917339</v>
      </c>
      <c r="G16" s="18">
        <f t="shared" si="4"/>
        <v>14666</v>
      </c>
      <c r="H16" s="20">
        <f t="shared" si="2"/>
        <v>932005</v>
      </c>
      <c r="I16" s="20"/>
      <c r="J16" s="27" t="s">
        <v>19</v>
      </c>
      <c r="K16" s="22">
        <v>992184</v>
      </c>
      <c r="L16" s="23"/>
    </row>
    <row r="17" spans="1:12" ht="27" thickBot="1" x14ac:dyDescent="0.3">
      <c r="A17" s="16">
        <v>10</v>
      </c>
      <c r="B17" s="28" t="s">
        <v>21</v>
      </c>
      <c r="C17" s="29">
        <v>14596</v>
      </c>
      <c r="D17" s="29">
        <v>14596</v>
      </c>
      <c r="E17" s="29">
        <v>14596</v>
      </c>
      <c r="F17" s="30">
        <f t="shared" si="1"/>
        <v>43788</v>
      </c>
      <c r="G17" s="29">
        <f t="shared" si="4"/>
        <v>730</v>
      </c>
      <c r="H17" s="31">
        <f t="shared" si="2"/>
        <v>44518</v>
      </c>
      <c r="I17" s="31"/>
      <c r="J17" s="32" t="s">
        <v>19</v>
      </c>
      <c r="K17" s="33">
        <v>35016</v>
      </c>
      <c r="L17" s="34"/>
    </row>
    <row r="19" spans="1:12" ht="13.5" thickBot="1" x14ac:dyDescent="0.25"/>
    <row r="20" spans="1:12" ht="16.5" customHeight="1" x14ac:dyDescent="0.2">
      <c r="B20" s="37" t="s">
        <v>23</v>
      </c>
      <c r="C20" s="35">
        <v>69341604</v>
      </c>
    </row>
    <row r="21" spans="1:12" ht="27" customHeight="1" thickBot="1" x14ac:dyDescent="0.25">
      <c r="B21" s="37"/>
      <c r="C21" s="36"/>
    </row>
  </sheetData>
  <mergeCells count="6">
    <mergeCell ref="G1:L2"/>
    <mergeCell ref="A6:B6"/>
    <mergeCell ref="A7:B7"/>
    <mergeCell ref="B20:B21"/>
    <mergeCell ref="C20:C21"/>
    <mergeCell ref="A4:L4"/>
  </mergeCells>
  <pageMargins left="0.25" right="0.25" top="0.75" bottom="0.75" header="0.3" footer="0.3"/>
  <pageSetup scale="56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Ābola</dc:creator>
  <cp:lastModifiedBy>Liene Ābola</cp:lastModifiedBy>
  <cp:lastPrinted>2021-04-19T11:58:10Z</cp:lastPrinted>
  <dcterms:created xsi:type="dcterms:W3CDTF">2021-04-16T10:01:18Z</dcterms:created>
  <dcterms:modified xsi:type="dcterms:W3CDTF">2021-04-19T11:59:11Z</dcterms:modified>
</cp:coreProperties>
</file>