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VM_Sandra_Kasparenko\My Documents\MK_rikojumi (gatavotie)\2021\par_NVD_45.01_atlikuma_iestradi_budzetaa_1.dala_lidz_100T\uz_saskanosanu elektroniski prec 14.05.2021\"/>
    </mc:Choice>
  </mc:AlternateContent>
  <xr:revisionPtr revIDLastSave="0" documentId="13_ncr:1_{6C7034CE-C7D2-43FC-94DB-EFA7016AB574}" xr6:coauthVersionLast="46" xr6:coauthVersionMax="46" xr10:uidLastSave="{00000000-0000-0000-0000-000000000000}"/>
  <bookViews>
    <workbookView xWindow="9450" yWindow="75" windowWidth="19215" windowHeight="14190" tabRatio="734" xr2:uid="{B19CC885-3D20-4FEE-832D-B4341EFF4A29}"/>
  </bookViews>
  <sheets>
    <sheet name="aprēķins  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_2_d_NMP_lim">#REF!</definedName>
    <definedName name="aa">#REF!</definedName>
    <definedName name="_xlnm.Auto_Open">#REF!</definedName>
    <definedName name="b">#REF!</definedName>
    <definedName name="BEx3ATHHUCGCIRND8KLAREDV3L40" hidden="1">[1]HEADER!#REF!</definedName>
    <definedName name="BEx3QB2RILYEXIROLAFCWQMOJXMN" hidden="1">[1]HEADER!#REF!</definedName>
    <definedName name="BEx3RIJ9LXPXWNF4BFBFA4ILG6AY" hidden="1">[1]HEADER!#REF!</definedName>
    <definedName name="BEx3T3XEKJ0I8634YNR6MPN3OBQL" hidden="1">[1]HEADER!#REF!</definedName>
    <definedName name="BEx73MBHXPGN5MLC2IC6RCMRLO6D" hidden="1">[1]HEADER!#REF!</definedName>
    <definedName name="BEx7KKYHXVDNTR0VZKUAIUQCSOP9" hidden="1">[1]HEADER!#REF!</definedName>
    <definedName name="BEx9EDPXWEPLE7S1KH5K8GGFZKC0" hidden="1">[1]HEADER!#REF!</definedName>
    <definedName name="BExBE9K6C6Q27ZVX3WOCP2J41BHY" hidden="1">[1]HEADER!#REF!</definedName>
    <definedName name="BExCQGR4Z3D1E5XRGMT5VWBAFBXW" hidden="1">[1]ZQZBC_PLN__04_03_10!#REF!</definedName>
    <definedName name="BExMP7OQLL0R8VO1CGH6H677G4ZU" hidden="1">[1]HEADER!#REF!</definedName>
    <definedName name="BExO50CMJCMLOGHRH7OH9FMGVTSS" hidden="1">[1]HEADER!#REF!</definedName>
    <definedName name="BExOA3RQ9DFFMJC5QYZ23ZT9RUN8" hidden="1">[1]HEADER!#REF!</definedName>
    <definedName name="BExS6S40JMF44ZTMXW3UE4WW9B54" hidden="1">[1]HEADER!#REF!</definedName>
    <definedName name="BExU5I577AMALET6AIZ4P1LRV9CU" hidden="1">[1]ZQZBC_PLN__04_03_10!#REF!</definedName>
    <definedName name="BExU7EBQBMZVYUSS9YS0I4JESH9L" hidden="1">[1]HEADER!#REF!</definedName>
    <definedName name="BExUC9I2YXGSCVE8W0KZ56D3E9UX" hidden="1">[1]HEADER!#REF!</definedName>
    <definedName name="BExZJQJI4H09EC94GXCLZDAB05VB" hidden="1">[1]HEADER!#REF!</definedName>
    <definedName name="bt">#REF!</definedName>
    <definedName name="BX">#REF!</definedName>
    <definedName name="CalendarYear">#REF!</definedName>
    <definedName name="ccc">#REF!</definedName>
    <definedName name="d">#REF!</definedName>
    <definedName name="D_Evija3">#REF!</definedName>
    <definedName name="DaysAndWeeks">{0,1,2,3,4,5,6} + {0;1;2;3;4;5}*7</definedName>
    <definedName name="de">#REF!</definedName>
    <definedName name="dff">#NAME?</definedName>
    <definedName name="DRGNAMES">#REF!</definedName>
    <definedName name="e">#REF!</definedName>
    <definedName name="ee">#REF!</definedName>
    <definedName name="Excel_BuiltIn__FilterDatabase_2">#REF!</definedName>
    <definedName name="Excel_BuiltIn__FilterDatabase_3">#REF!</definedName>
    <definedName name="Excel_BuiltIn_Print_Titles_2">#REF!</definedName>
    <definedName name="Excel_BuiltIn_Print_Titles_3">#REF!</definedName>
    <definedName name="gad_skaits">#REF!</definedName>
    <definedName name="gad_skaits_1">#REF!</definedName>
    <definedName name="gggg">#REF!</definedName>
    <definedName name="ghy">#REF!</definedName>
    <definedName name="h">#REF!</definedName>
    <definedName name="hh">#REF!</definedName>
    <definedName name="hjh">#REF!</definedName>
    <definedName name="hyh">#REF!</definedName>
    <definedName name="i">#REF!</definedName>
    <definedName name="izm.kods">#REF!</definedName>
    <definedName name="izm.kods_1">[2]izm.posteni!$A$2:$A$216</definedName>
    <definedName name="izm.nos">#REF!</definedName>
    <definedName name="izm.nos_1">[2]izm.posteni!$B$2:$B$216</definedName>
    <definedName name="jhg">#REF!</definedName>
    <definedName name="kk">#REF!</definedName>
    <definedName name="l">#REF!</definedName>
    <definedName name="Limeni_7_9group">#REF!</definedName>
    <definedName name="mmm" hidden="1">[1]ZQZBC_PLN__04_03_10!#REF!</definedName>
    <definedName name="n">#REF!</definedName>
    <definedName name="P_Dati_rikojums">#REF!</definedName>
    <definedName name="pp">#REF!</definedName>
    <definedName name="Recover">[3]Macro1!$A$80</definedName>
    <definedName name="Rikojums2222">[4]Macro1!$A$106</definedName>
    <definedName name="rr">#REF!</definedName>
    <definedName name="rt">#REF!</definedName>
    <definedName name="rty">#REF!</definedName>
    <definedName name="S5\">#REF!</definedName>
    <definedName name="ss">#REF!</definedName>
    <definedName name="Str.">#REF!</definedName>
    <definedName name="Str.vien.nos.">#REF!</definedName>
    <definedName name="Struktura">#REF!</definedName>
    <definedName name="Struktūrvien.kodi2">#REF!</definedName>
    <definedName name="Struktūrvien.kodi2_1">[2]strukturkodi!$B$2:$B$232</definedName>
    <definedName name="Struktūrvien.kods">#REF!</definedName>
    <definedName name="Struktūrvien.kods_1">[2]strukturkodi!$A$2:$A$232</definedName>
    <definedName name="T13l6">[5]ATSKAITE_2v!#REF!</definedName>
    <definedName name="TableName">"Dummy"</definedName>
    <definedName name="TWO_LINKS">'[6]8.1.'!$C$5</definedName>
    <definedName name="ty">#REF!</definedName>
    <definedName name="tyuj">#REF!</definedName>
    <definedName name="u">#REF!</definedName>
    <definedName name="U_N_A">#REF!</definedName>
    <definedName name="wedr">#REF!</definedName>
    <definedName name="WeekStart">#REF!</definedName>
    <definedName name="x">#REF!</definedName>
    <definedName name="XBD">[7]Dati!$B$6</definedName>
    <definedName name="XDD">[7]Dati!$B$4</definedName>
    <definedName name="XDS">[7]Dati!$B$5</definedName>
    <definedName name="XSVD">[7]Dati!$B$7</definedName>
    <definedName name="xxxx">#REF!</definedName>
    <definedName name="yuh">#REF!</definedName>
    <definedName name="yyy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4" l="1"/>
  <c r="M6" i="14"/>
  <c r="O6" i="14" s="1"/>
  <c r="L6" i="14"/>
  <c r="N7" i="14"/>
  <c r="N8" i="14"/>
  <c r="N9" i="14"/>
  <c r="N10" i="14"/>
  <c r="L7" i="14"/>
  <c r="K6" i="14"/>
  <c r="J7" i="14"/>
  <c r="J8" i="14"/>
  <c r="J9" i="14"/>
  <c r="J10" i="14"/>
  <c r="J6" i="14"/>
  <c r="F12" i="14"/>
  <c r="I6" i="14"/>
  <c r="H6" i="14"/>
  <c r="G6" i="14"/>
  <c r="A12" i="14" l="1"/>
  <c r="B12" i="14"/>
  <c r="I10" i="14"/>
  <c r="H10" i="14"/>
  <c r="G10" i="14"/>
  <c r="I9" i="14"/>
  <c r="H9" i="14"/>
  <c r="G9" i="14"/>
  <c r="I8" i="14"/>
  <c r="H8" i="14"/>
  <c r="G8" i="14"/>
  <c r="I7" i="14"/>
  <c r="H7" i="14"/>
  <c r="G7" i="14"/>
  <c r="G12" i="14" l="1"/>
  <c r="M9" i="14"/>
  <c r="H12" i="14"/>
  <c r="K7" i="14"/>
  <c r="I12" i="14"/>
  <c r="M10" i="14"/>
  <c r="M8" i="14"/>
  <c r="M7" i="14"/>
  <c r="O9" i="14" l="1"/>
  <c r="O8" i="14"/>
  <c r="O10" i="14"/>
  <c r="M12" i="14"/>
  <c r="K9" i="14"/>
  <c r="L9" i="14" s="1"/>
  <c r="K8" i="14"/>
  <c r="L8" i="14" s="1"/>
  <c r="K10" i="14"/>
  <c r="L10" i="14" s="1"/>
  <c r="O7" i="14"/>
  <c r="J12" i="14"/>
  <c r="O12" i="14" l="1"/>
  <c r="N12" i="14"/>
  <c r="K12" i="14"/>
  <c r="L12" i="14"/>
</calcChain>
</file>

<file path=xl/sharedStrings.xml><?xml version="1.0" encoding="utf-8"?>
<sst xmlns="http://schemas.openxmlformats.org/spreadsheetml/2006/main" count="36" uniqueCount="34">
  <si>
    <t>Slodžu skaits</t>
  </si>
  <si>
    <t>Saime 
(apakšsaime)</t>
  </si>
  <si>
    <t>Līmenis</t>
  </si>
  <si>
    <t>Mēnešalgu grupa</t>
  </si>
  <si>
    <t>Amata vietai plānotā  mēnešalga</t>
  </si>
  <si>
    <t>Kopā mēnesī</t>
  </si>
  <si>
    <t xml:space="preserve">KOPĀ atlīdzībai </t>
  </si>
  <si>
    <t>Valsts sociālās apdrošināšanas obligātās iemaksas, 23.59%</t>
  </si>
  <si>
    <t>7=6*10%</t>
  </si>
  <si>
    <t>8=6*10%</t>
  </si>
  <si>
    <t>9=6*5%</t>
  </si>
  <si>
    <t>III B</t>
  </si>
  <si>
    <r>
      <t xml:space="preserve">Piemaksa
10%
</t>
    </r>
    <r>
      <rPr>
        <sz val="10"/>
        <rFont val="Times New Roman"/>
        <family val="1"/>
      </rPr>
      <t>(EKK 1147)</t>
    </r>
  </si>
  <si>
    <r>
      <t xml:space="preserve">Prēmijas un naudas balvas 10%
</t>
    </r>
    <r>
      <rPr>
        <sz val="10"/>
        <rFont val="Times New Roman"/>
        <family val="1"/>
      </rPr>
      <t>(EKK 1148)</t>
    </r>
  </si>
  <si>
    <r>
      <t xml:space="preserve">Sociālā garantija 5%
</t>
    </r>
    <r>
      <rPr>
        <sz val="10"/>
        <rFont val="Times New Roman"/>
        <family val="1"/>
      </rPr>
      <t>(EKK 1220)</t>
    </r>
  </si>
  <si>
    <t>Amats</t>
  </si>
  <si>
    <t>Informācijas sistēmu administrators</t>
  </si>
  <si>
    <t>IVB</t>
  </si>
  <si>
    <t>IIIA</t>
  </si>
  <si>
    <t>Projekta vadītājs (zaļais sertifikāts)</t>
  </si>
  <si>
    <t>Kopā 7.5 mēnešiem (1000)**</t>
  </si>
  <si>
    <t>Kopā 7.5 mēnešiem (1100)**</t>
  </si>
  <si>
    <t>Kopā 7.5 mēnešiem (1200)**</t>
  </si>
  <si>
    <t>Datu analītiķis/ eksperts</t>
  </si>
  <si>
    <t>III</t>
  </si>
  <si>
    <t>Covid-19 izplatības ierobežošanai saistīto  pasākumu nodrošināšanai Nacionālajam veselības dienestam  papildus nepieciešamo piecu darbinieku atlīdzības aprēķins no 2021.gada 15.maija līdz 2021.gada 31.decembrim</t>
  </si>
  <si>
    <t>Pielikums Nr.1</t>
  </si>
  <si>
    <t>10=(6+7+8+9)*23.59%</t>
  </si>
  <si>
    <t>11=6+7+8+9+10</t>
  </si>
  <si>
    <t>12=11*7.5 mēn.</t>
  </si>
  <si>
    <t>13=(6+7+8)*7.5 mēn</t>
  </si>
  <si>
    <t>14=(9+10)* 7.5 mēn</t>
  </si>
  <si>
    <t>15=13+14</t>
  </si>
  <si>
    <t>Vadošais eksperts vakcinēšanas procesa jautājumos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</si>
</sst>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10"/>
      <name val="Tahoma"/>
      <family val="2"/>
      <charset val="186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Times New Roman"/>
      <family val="1"/>
    </font>
    <font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 pivotButton="1"/>
    <xf numFmtId="0" fontId="6" fillId="0" borderId="0"/>
    <xf numFmtId="0" fontId="8" fillId="0" borderId="0"/>
  </cellStyleXfs>
  <cellXfs count="51">
    <xf numFmtId="0" fontId="0" fillId="0" borderId="0" xfId="0"/>
    <xf numFmtId="0" fontId="7" fillId="0" borderId="4" xfId="3" applyFont="1" applyBorder="1" applyAlignment="1">
      <alignment horizontal="center" vertical="center" wrapText="1"/>
    </xf>
    <xf numFmtId="49" fontId="7" fillId="0" borderId="4" xfId="3" applyNumberFormat="1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textRotation="90" wrapText="1"/>
    </xf>
    <xf numFmtId="0" fontId="10" fillId="0" borderId="4" xfId="3" applyFont="1" applyBorder="1" applyAlignment="1">
      <alignment horizontal="center" vertical="center" wrapText="1"/>
    </xf>
    <xf numFmtId="3" fontId="10" fillId="3" borderId="4" xfId="3" applyNumberFormat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7" fillId="0" borderId="4" xfId="3" applyNumberFormat="1" applyFont="1" applyBorder="1" applyAlignment="1">
      <alignment horizontal="center" vertical="center" wrapText="1"/>
    </xf>
    <xf numFmtId="4" fontId="7" fillId="0" borderId="4" xfId="3" applyNumberFormat="1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7" fillId="0" borderId="1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3" fontId="7" fillId="4" borderId="7" xfId="3" applyNumberFormat="1" applyFont="1" applyFill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9" fillId="0" borderId="6" xfId="3" applyFont="1" applyBorder="1"/>
    <xf numFmtId="4" fontId="7" fillId="0" borderId="6" xfId="3" applyNumberFormat="1" applyFont="1" applyBorder="1" applyAlignment="1">
      <alignment horizontal="center" vertical="center"/>
    </xf>
    <xf numFmtId="49" fontId="7" fillId="4" borderId="5" xfId="3" applyNumberFormat="1" applyFont="1" applyFill="1" applyBorder="1" applyAlignment="1">
      <alignment horizontal="center"/>
    </xf>
    <xf numFmtId="0" fontId="7" fillId="4" borderId="5" xfId="3" applyFont="1" applyFill="1" applyBorder="1" applyAlignment="1">
      <alignment horizontal="center"/>
    </xf>
    <xf numFmtId="3" fontId="10" fillId="3" borderId="6" xfId="3" applyNumberFormat="1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2" xfId="4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10" fontId="3" fillId="0" borderId="4" xfId="3" applyNumberFormat="1" applyFont="1" applyBorder="1" applyAlignment="1">
      <alignment horizontal="center" vertical="center" wrapText="1"/>
    </xf>
    <xf numFmtId="3" fontId="13" fillId="3" borderId="4" xfId="3" applyNumberFormat="1" applyFont="1" applyFill="1" applyBorder="1" applyAlignment="1">
      <alignment horizontal="center" vertical="center" wrapText="1"/>
    </xf>
    <xf numFmtId="3" fontId="10" fillId="3" borderId="4" xfId="3" applyNumberFormat="1" applyFont="1" applyFill="1" applyBorder="1" applyAlignment="1">
      <alignment horizontal="center" vertical="center"/>
    </xf>
    <xf numFmtId="2" fontId="3" fillId="0" borderId="4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 wrapText="1"/>
    </xf>
    <xf numFmtId="2" fontId="3" fillId="2" borderId="4" xfId="3" applyNumberFormat="1" applyFont="1" applyFill="1" applyBorder="1" applyAlignment="1">
      <alignment horizontal="center" vertical="center"/>
    </xf>
    <xf numFmtId="2" fontId="7" fillId="2" borderId="4" xfId="3" applyNumberFormat="1" applyFont="1" applyFill="1" applyBorder="1" applyAlignment="1">
      <alignment horizontal="center" vertical="center"/>
    </xf>
    <xf numFmtId="4" fontId="7" fillId="2" borderId="4" xfId="3" applyNumberFormat="1" applyFont="1" applyFill="1" applyBorder="1" applyAlignment="1">
      <alignment horizontal="center" vertical="center"/>
    </xf>
    <xf numFmtId="4" fontId="7" fillId="2" borderId="6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/>
    </xf>
    <xf numFmtId="0" fontId="11" fillId="0" borderId="0" xfId="0" applyFont="1" applyFill="1"/>
    <xf numFmtId="0" fontId="3" fillId="0" borderId="0" xfId="0" applyFont="1" applyFill="1" applyBorder="1" applyAlignment="1">
      <alignment wrapText="1"/>
    </xf>
    <xf numFmtId="4" fontId="2" fillId="4" borderId="5" xfId="3" applyNumberFormat="1" applyFont="1" applyFill="1" applyBorder="1" applyAlignment="1">
      <alignment horizontal="center" vertical="center" wrapText="1"/>
    </xf>
    <xf numFmtId="4" fontId="9" fillId="4" borderId="5" xfId="3" applyNumberFormat="1" applyFont="1" applyFill="1" applyBorder="1" applyAlignment="1">
      <alignment horizontal="center" vertical="center" wrapText="1"/>
    </xf>
    <xf numFmtId="4" fontId="9" fillId="4" borderId="8" xfId="3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3" fillId="0" borderId="10" xfId="0" applyFont="1" applyFill="1" applyBorder="1" applyAlignment="1">
      <alignment wrapText="1"/>
    </xf>
  </cellXfs>
  <cellStyles count="5">
    <cellStyle name="Normal" xfId="0" builtinId="0"/>
    <cellStyle name="Normal 2" xfId="2" xr:uid="{6B25FD3C-3CA9-4218-9361-71A39D8E9045}"/>
    <cellStyle name="Normal 2 2" xfId="3" xr:uid="{93F61AF8-F61E-4156-8DE6-2C5ED7C9825E}"/>
    <cellStyle name="Normal 2 3" xfId="4" xr:uid="{01186161-DD80-477D-B8CB-D8D6D3239602}"/>
    <cellStyle name="Normal 2 3 3" xfId="1" xr:uid="{FF633122-9462-4340-B2C6-9F4BAD040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selibasministrija-my.sharepoint.com/profile_redirect$/Documents%20and%20Settings/bd-adija/Local%20Settings/Temporary%20Internet%20Files/Content.Outlook/U63RD855/MK_izdev_samaz_2las_2009_31%2010%2008_arE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selibasministrija-my.sharepoint.com/Documents%20and%20Settings/SilvijaJ/Local%20Settings/Temporary%20Internet%20Files/Content.IE5/F51GHD5U/KristineS/My%20Documents/Bud&#382;ets%202012/Budzeta%20forma%2014_05%2001%202012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veselibasministrija-my.sharepoint.com/Documents%20and%20Settings/Svetlana.Supulniece/Local%20Settings/Temporary%20Internet%20Files/Content.Outlook/J21U5MYL/LIC%20PP%20parrekins%20pec%202012%209m%20DB/LIC%20laboratorija/R0032%20-LIC%20darbs%20laboratorija%20citam%20ar%20palidz%20veidu%20AI%2031102012.xls?504E799B" TargetMode="External"/><Relationship Id="rId1" Type="http://schemas.openxmlformats.org/officeDocument/2006/relationships/externalLinkPath" Target="file:///\\504E799B\R0032%20-LIC%20darbs%20laboratorija%20citam%20ar%20palidz%20veidu%20AI%20311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selibasministrija-my.sharepoint.com/Ambulatoro_pakalpojumu_nodala/Planosana_2012/SAVA/!_Grozijumi%202012.gada%20laikaa/Egija_Grozijumi%20ar%2001.10.2012_NEPIENEMTIE/Apaksas%20SAVA%20rikojum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ems.visiem\faili\Finansu_planosanas_nodala\BUD&#381;ETS\2019\33_finansejums_2018_2021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selibasministrija-my.sharepoint.com/Users/andris.skrastins/Desktop/Ivita/8_centralizeto_medikamentu_aprekin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selibasministrija-my.sharepoint.com/Users/liga.citskovska/Documents/2016/Aknu_transp_04.2016/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  <sheetName val="pec_str__PL"/>
      <sheetName val="pec_str__PL1"/>
      <sheetName val="pēc_izm_p__PL"/>
      <sheetName val="CITO_PL"/>
      <sheetName val="pamatlidzekli_(2)"/>
      <sheetName val="PT_mazv_inv_"/>
      <sheetName val="pēc_izm_p__MI"/>
      <sheetName val="pec_str_MI"/>
      <sheetName val="mazv_inventars"/>
      <sheetName val="CITO_MI"/>
      <sheetName val="mazv_inventars_(2)"/>
      <sheetName val="izm_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noZinojuma"/>
      <sheetName val="detalizēti"/>
      <sheetName val="ATSKAITE_likums_par_budžetu"/>
      <sheetName val="ATSKAITE_2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"/>
      <sheetName val="8.2."/>
      <sheetName val="8.3."/>
      <sheetName val="8.4."/>
      <sheetName val="8.5."/>
      <sheetName val="Sheet9"/>
      <sheetName val="Sheet10"/>
      <sheetName val="Sheet11"/>
      <sheetName val="Sheet1"/>
    </sheetNames>
    <sheetDataSet>
      <sheetData sheetId="0">
        <row r="5">
          <cell r="C5">
            <v>36540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6A766-5035-4B30-9FA0-E24C62AB6F53}">
  <sheetPr>
    <pageSetUpPr fitToPage="1"/>
  </sheetPr>
  <dimension ref="A1:O19"/>
  <sheetViews>
    <sheetView tabSelected="1" zoomScale="80" zoomScaleNormal="80" zoomScaleSheetLayoutView="51" workbookViewId="0">
      <selection activeCell="E22" sqref="E22"/>
    </sheetView>
  </sheetViews>
  <sheetFormatPr defaultRowHeight="15" x14ac:dyDescent="0.25"/>
  <cols>
    <col min="1" max="1" width="35" style="10" customWidth="1"/>
    <col min="2" max="2" width="15.140625" style="10" customWidth="1"/>
    <col min="3" max="3" width="12.42578125" style="10" customWidth="1"/>
    <col min="4" max="4" width="8.5703125" style="10" customWidth="1"/>
    <col min="5" max="5" width="12.7109375" style="10" customWidth="1"/>
    <col min="6" max="6" width="15.85546875" style="10" customWidth="1"/>
    <col min="7" max="7" width="13.7109375" style="10" customWidth="1"/>
    <col min="8" max="8" width="17.42578125" style="10" customWidth="1"/>
    <col min="9" max="9" width="9.28515625" style="10" customWidth="1"/>
    <col min="10" max="10" width="13.85546875" style="10" customWidth="1"/>
    <col min="11" max="11" width="12.42578125" style="10" bestFit="1" customWidth="1"/>
    <col min="12" max="12" width="12.28515625" style="10" customWidth="1"/>
    <col min="13" max="13" width="13.7109375" style="10" bestFit="1" customWidth="1"/>
    <col min="14" max="14" width="9.5703125" style="10" customWidth="1"/>
    <col min="15" max="15" width="14.140625" style="10" customWidth="1"/>
    <col min="16" max="16384" width="9.140625" style="10"/>
  </cols>
  <sheetData>
    <row r="1" spans="1:15" ht="22.5" customHeight="1" x14ac:dyDescent="0.25">
      <c r="E1" s="12"/>
      <c r="F1" s="12"/>
      <c r="G1" s="12"/>
      <c r="O1" s="11" t="s">
        <v>26</v>
      </c>
    </row>
    <row r="2" spans="1:15" s="44" customFormat="1" ht="37.5" customHeight="1" thickBot="1" x14ac:dyDescent="0.3">
      <c r="A2" s="26" t="s">
        <v>25</v>
      </c>
      <c r="C2" s="26"/>
      <c r="D2" s="26"/>
      <c r="E2" s="26"/>
      <c r="F2" s="26"/>
      <c r="G2" s="26"/>
    </row>
    <row r="3" spans="1:15" ht="73.5" customHeight="1" x14ac:dyDescent="0.25">
      <c r="A3" s="13" t="s">
        <v>15</v>
      </c>
      <c r="B3" s="13" t="s">
        <v>0</v>
      </c>
      <c r="C3" s="18" t="s">
        <v>1</v>
      </c>
      <c r="D3" s="14" t="s">
        <v>2</v>
      </c>
      <c r="E3" s="14" t="s">
        <v>3</v>
      </c>
      <c r="F3" s="19" t="s">
        <v>4</v>
      </c>
      <c r="G3" s="27" t="s">
        <v>12</v>
      </c>
      <c r="H3" s="27" t="s">
        <v>13</v>
      </c>
      <c r="I3" s="27" t="s">
        <v>14</v>
      </c>
      <c r="J3" s="19" t="s">
        <v>7</v>
      </c>
      <c r="K3" s="14" t="s">
        <v>5</v>
      </c>
      <c r="L3" s="28" t="s">
        <v>20</v>
      </c>
      <c r="M3" s="14" t="s">
        <v>21</v>
      </c>
      <c r="N3" s="14" t="s">
        <v>22</v>
      </c>
      <c r="O3" s="20" t="s">
        <v>6</v>
      </c>
    </row>
    <row r="4" spans="1:15" ht="15" customHeight="1" x14ac:dyDescent="0.25">
      <c r="A4" s="15"/>
      <c r="B4" s="15"/>
      <c r="C4" s="2"/>
      <c r="D4" s="3"/>
      <c r="E4" s="1"/>
      <c r="F4" s="1"/>
      <c r="G4" s="29">
        <v>0.1</v>
      </c>
      <c r="H4" s="29">
        <v>0.1</v>
      </c>
      <c r="I4" s="29">
        <v>0.05</v>
      </c>
      <c r="J4" s="1"/>
      <c r="K4" s="1"/>
      <c r="L4" s="1">
        <v>7.5</v>
      </c>
      <c r="M4" s="1">
        <v>7.5</v>
      </c>
      <c r="N4" s="1">
        <v>7.5</v>
      </c>
      <c r="O4" s="21"/>
    </row>
    <row r="5" spans="1:15" ht="22.5" x14ac:dyDescent="0.25">
      <c r="A5" s="16">
        <v>1</v>
      </c>
      <c r="B5" s="16">
        <v>2</v>
      </c>
      <c r="C5" s="4">
        <v>3</v>
      </c>
      <c r="D5" s="4">
        <v>4</v>
      </c>
      <c r="E5" s="4">
        <v>5</v>
      </c>
      <c r="F5" s="5">
        <v>6</v>
      </c>
      <c r="G5" s="30" t="s">
        <v>8</v>
      </c>
      <c r="H5" s="30" t="s">
        <v>9</v>
      </c>
      <c r="I5" s="30" t="s">
        <v>10</v>
      </c>
      <c r="J5" s="5" t="s">
        <v>27</v>
      </c>
      <c r="K5" s="5" t="s">
        <v>28</v>
      </c>
      <c r="L5" s="31" t="s">
        <v>29</v>
      </c>
      <c r="M5" s="5" t="s">
        <v>30</v>
      </c>
      <c r="N5" s="5" t="s">
        <v>31</v>
      </c>
      <c r="O5" s="25" t="s">
        <v>32</v>
      </c>
    </row>
    <row r="6" spans="1:15" x14ac:dyDescent="0.25">
      <c r="A6" s="33" t="s">
        <v>16</v>
      </c>
      <c r="B6" s="15">
        <v>1</v>
      </c>
      <c r="C6" s="1">
        <v>19.5</v>
      </c>
      <c r="D6" s="1" t="s">
        <v>17</v>
      </c>
      <c r="E6" s="1">
        <v>13</v>
      </c>
      <c r="F6" s="6">
        <v>1888</v>
      </c>
      <c r="G6" s="34">
        <f>F6*$G$4</f>
        <v>188.8</v>
      </c>
      <c r="H6" s="34">
        <f>F6*$H$4</f>
        <v>188.8</v>
      </c>
      <c r="I6" s="34">
        <f>F6*$I$4</f>
        <v>94.4</v>
      </c>
      <c r="J6" s="35">
        <f>(F6+G6+H6+I6)*0.2359</f>
        <v>556.72400000000016</v>
      </c>
      <c r="K6" s="36">
        <f>SUM(F6:J6)</f>
        <v>2916.7240000000006</v>
      </c>
      <c r="L6" s="36">
        <f>K6*$L$4</f>
        <v>21875.430000000004</v>
      </c>
      <c r="M6" s="36">
        <f>SUM(F6+G6+H6)*$M$4</f>
        <v>16992.000000000004</v>
      </c>
      <c r="N6" s="36">
        <f>SUM(I6+J6)*$N$4</f>
        <v>4883.4300000000012</v>
      </c>
      <c r="O6" s="37">
        <f>(M6+N6)</f>
        <v>21875.430000000004</v>
      </c>
    </row>
    <row r="7" spans="1:15" x14ac:dyDescent="0.25">
      <c r="A7" s="33" t="s">
        <v>16</v>
      </c>
      <c r="B7" s="15">
        <v>1</v>
      </c>
      <c r="C7" s="1">
        <v>19.5</v>
      </c>
      <c r="D7" s="1" t="s">
        <v>17</v>
      </c>
      <c r="E7" s="1">
        <v>13</v>
      </c>
      <c r="F7" s="6">
        <v>1887</v>
      </c>
      <c r="G7" s="34">
        <f>F7*$G$4</f>
        <v>188.70000000000002</v>
      </c>
      <c r="H7" s="34">
        <f>F7*$H$4</f>
        <v>188.70000000000002</v>
      </c>
      <c r="I7" s="34">
        <f>F7*$I$4</f>
        <v>94.350000000000009</v>
      </c>
      <c r="J7" s="35">
        <f t="shared" ref="J7:J10" si="0">(F7+G7+H7+I7)*0.2359</f>
        <v>556.42912499999989</v>
      </c>
      <c r="K7" s="36">
        <f>SUM(F7:J7)</f>
        <v>2915.1791249999997</v>
      </c>
      <c r="L7" s="36">
        <f>K7*$L$4</f>
        <v>21863.843437499996</v>
      </c>
      <c r="M7" s="36">
        <f>SUM(F7+G7+H7)*$M$4</f>
        <v>16982.999999999996</v>
      </c>
      <c r="N7" s="36">
        <f t="shared" ref="N7:N10" si="1">SUM(I7+J7)*$N$4</f>
        <v>4880.8434374999997</v>
      </c>
      <c r="O7" s="37">
        <f t="shared" ref="O7:O10" si="2">(M7+N7)</f>
        <v>21863.843437499996</v>
      </c>
    </row>
    <row r="8" spans="1:15" x14ac:dyDescent="0.25">
      <c r="A8" s="33" t="s">
        <v>19</v>
      </c>
      <c r="B8" s="15">
        <v>1</v>
      </c>
      <c r="C8" s="38">
        <v>32</v>
      </c>
      <c r="D8" s="38" t="s">
        <v>11</v>
      </c>
      <c r="E8" s="38">
        <v>12</v>
      </c>
      <c r="F8" s="39">
        <v>1647</v>
      </c>
      <c r="G8" s="34">
        <f>F8*$G$4</f>
        <v>164.70000000000002</v>
      </c>
      <c r="H8" s="34">
        <f>F8*$H$4</f>
        <v>164.70000000000002</v>
      </c>
      <c r="I8" s="34">
        <f>F8*$I$4</f>
        <v>82.350000000000009</v>
      </c>
      <c r="J8" s="35">
        <f t="shared" si="0"/>
        <v>485.65912500000002</v>
      </c>
      <c r="K8" s="36">
        <f>SUM(F8:J8)</f>
        <v>2544.4091250000001</v>
      </c>
      <c r="L8" s="36">
        <f>K8*$L$4</f>
        <v>19083.068437500002</v>
      </c>
      <c r="M8" s="36">
        <f>SUM(F8+G8+H8)*$M$4</f>
        <v>14823</v>
      </c>
      <c r="N8" s="36">
        <f t="shared" si="1"/>
        <v>4260.0684375000001</v>
      </c>
      <c r="O8" s="37">
        <f t="shared" si="2"/>
        <v>19083.068437499998</v>
      </c>
    </row>
    <row r="9" spans="1:15" x14ac:dyDescent="0.25">
      <c r="A9" s="40" t="s">
        <v>23</v>
      </c>
      <c r="B9" s="41">
        <v>1</v>
      </c>
      <c r="C9" s="42">
        <v>19.399999999999999</v>
      </c>
      <c r="D9" s="42" t="s">
        <v>24</v>
      </c>
      <c r="E9" s="42">
        <v>10</v>
      </c>
      <c r="F9" s="43">
        <v>1287</v>
      </c>
      <c r="G9" s="34">
        <f>F9*$G$4</f>
        <v>128.70000000000002</v>
      </c>
      <c r="H9" s="34">
        <f>F9*$H$4</f>
        <v>128.70000000000002</v>
      </c>
      <c r="I9" s="34">
        <f>F9*$I$4</f>
        <v>64.350000000000009</v>
      </c>
      <c r="J9" s="35">
        <f t="shared" si="0"/>
        <v>379.50412499999999</v>
      </c>
      <c r="K9" s="36">
        <f>SUM(F9:J9)</f>
        <v>1988.2541249999999</v>
      </c>
      <c r="L9" s="36">
        <f>K9*$L$4</f>
        <v>14911.9059375</v>
      </c>
      <c r="M9" s="36">
        <f>SUM(F9+G9+H9)*$M$4</f>
        <v>11583</v>
      </c>
      <c r="N9" s="36">
        <f t="shared" si="1"/>
        <v>3328.9059375000002</v>
      </c>
      <c r="O9" s="37">
        <f t="shared" si="2"/>
        <v>14911.9059375</v>
      </c>
    </row>
    <row r="10" spans="1:15" ht="30" x14ac:dyDescent="0.25">
      <c r="A10" s="40" t="s">
        <v>33</v>
      </c>
      <c r="B10" s="15">
        <v>1</v>
      </c>
      <c r="C10" s="1">
        <v>32</v>
      </c>
      <c r="D10" s="1" t="s">
        <v>18</v>
      </c>
      <c r="E10" s="1">
        <v>11</v>
      </c>
      <c r="F10" s="6">
        <v>1382</v>
      </c>
      <c r="G10" s="34">
        <f>F10*$G$4</f>
        <v>138.20000000000002</v>
      </c>
      <c r="H10" s="34">
        <f>F10*$H$4</f>
        <v>138.20000000000002</v>
      </c>
      <c r="I10" s="34">
        <f>F10*$I$4</f>
        <v>69.100000000000009</v>
      </c>
      <c r="J10" s="35">
        <f t="shared" si="0"/>
        <v>407.51724999999999</v>
      </c>
      <c r="K10" s="36">
        <f>SUM(F10:J10)</f>
        <v>2135.0172499999999</v>
      </c>
      <c r="L10" s="36">
        <f>K10*$L$4</f>
        <v>16012.629374999999</v>
      </c>
      <c r="M10" s="36">
        <f>SUM(F10+G10+H10)*$M$4</f>
        <v>12438</v>
      </c>
      <c r="N10" s="36">
        <f t="shared" si="1"/>
        <v>3574.629375</v>
      </c>
      <c r="O10" s="37">
        <f t="shared" si="2"/>
        <v>16012.629375</v>
      </c>
    </row>
    <row r="11" spans="1:15" ht="15" customHeight="1" x14ac:dyDescent="0.25">
      <c r="A11" s="15"/>
      <c r="B11" s="15"/>
      <c r="C11" s="1"/>
      <c r="D11" s="1"/>
      <c r="E11" s="1"/>
      <c r="F11" s="6"/>
      <c r="G11" s="32"/>
      <c r="H11" s="32"/>
      <c r="I11" s="32"/>
      <c r="J11" s="7"/>
      <c r="K11" s="7"/>
      <c r="L11" s="8"/>
      <c r="M11" s="9"/>
      <c r="N11" s="9"/>
      <c r="O11" s="22"/>
    </row>
    <row r="12" spans="1:15" ht="15.75" thickBot="1" x14ac:dyDescent="0.3">
      <c r="A12" s="17">
        <f>SUM(A6:A10)</f>
        <v>0</v>
      </c>
      <c r="B12" s="17">
        <f>SUM(B6:B10)</f>
        <v>5</v>
      </c>
      <c r="C12" s="23"/>
      <c r="D12" s="24"/>
      <c r="E12" s="24"/>
      <c r="F12" s="47">
        <f>SUM(F6:F10)</f>
        <v>8091</v>
      </c>
      <c r="G12" s="46">
        <f>SUM(G6:G10)</f>
        <v>809.10000000000014</v>
      </c>
      <c r="H12" s="46">
        <f t="shared" ref="H12:L12" si="3">SUM(H6:H10)</f>
        <v>809.10000000000014</v>
      </c>
      <c r="I12" s="46">
        <f t="shared" si="3"/>
        <v>404.55000000000007</v>
      </c>
      <c r="J12" s="47">
        <f t="shared" si="3"/>
        <v>2385.8336249999998</v>
      </c>
      <c r="K12" s="47">
        <f t="shared" si="3"/>
        <v>12499.583624999999</v>
      </c>
      <c r="L12" s="47">
        <f t="shared" si="3"/>
        <v>93746.877187499995</v>
      </c>
      <c r="M12" s="47">
        <f>SUM(M6:M10)</f>
        <v>72819</v>
      </c>
      <c r="N12" s="47">
        <f>SUM(N6:N10)</f>
        <v>20927.877187500002</v>
      </c>
      <c r="O12" s="48">
        <f>SUM(O6:O10)</f>
        <v>93746.877187499995</v>
      </c>
    </row>
    <row r="13" spans="1:15" ht="14.25" customHeight="1" x14ac:dyDescent="0.25">
      <c r="A13" s="44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35.25" customHeight="1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7" spans="15:15" x14ac:dyDescent="0.25">
      <c r="O17" s="49"/>
    </row>
    <row r="19" spans="15:15" x14ac:dyDescent="0.25">
      <c r="O19" s="49"/>
    </row>
  </sheetData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aprēķins 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Igors Belovs</dc:creator>
  <cp:keywords/>
  <dc:description/>
  <cp:lastModifiedBy>Sandra Kasparenko</cp:lastModifiedBy>
  <cp:revision/>
  <cp:lastPrinted>2021-05-14T07:50:37Z</cp:lastPrinted>
  <dcterms:created xsi:type="dcterms:W3CDTF">2020-10-19T13:25:09Z</dcterms:created>
  <dcterms:modified xsi:type="dcterms:W3CDTF">2021-05-14T08:21:50Z</dcterms:modified>
  <cp:category/>
  <cp:contentStatus/>
</cp:coreProperties>
</file>