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nikol\Downloads\"/>
    </mc:Choice>
  </mc:AlternateContent>
  <xr:revisionPtr revIDLastSave="0" documentId="8_{A5CE6841-7EB9-46CA-9398-14CD6498E944}" xr6:coauthVersionLast="46" xr6:coauthVersionMax="46" xr10:uidLastSave="{00000000-0000-0000-0000-000000000000}"/>
  <bookViews>
    <workbookView xWindow="-120" yWindow="-120" windowWidth="19440" windowHeight="10440" xr2:uid="{00000000-000D-0000-FFFF-FFFF00000000}"/>
  </bookViews>
  <sheets>
    <sheet name="A"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2" l="1"/>
  <c r="J6" i="2" s="1"/>
  <c r="I9" i="2" l="1"/>
  <c r="I8" i="2"/>
  <c r="M7" i="2" l="1"/>
  <c r="P7" i="2"/>
  <c r="U7" i="2"/>
  <c r="V7" i="2" s="1"/>
  <c r="S7" i="2"/>
  <c r="J7" i="2"/>
  <c r="C7" i="2"/>
  <c r="D7" i="2" l="1"/>
  <c r="U9" i="2"/>
  <c r="V9" i="2" s="1"/>
  <c r="R9" i="2"/>
  <c r="S9" i="2" s="1"/>
  <c r="O9" i="2"/>
  <c r="P9" i="2" s="1"/>
  <c r="L9" i="2"/>
  <c r="M9" i="2" s="1"/>
  <c r="J9" i="2"/>
  <c r="C9" i="2"/>
  <c r="D9" i="2" l="1"/>
  <c r="C8" i="2" l="1"/>
  <c r="C6" i="2"/>
  <c r="U8" i="2"/>
  <c r="R8" i="2"/>
  <c r="O8" i="2"/>
  <c r="L8" i="2"/>
  <c r="M6" i="2" l="1"/>
  <c r="O6" i="2"/>
  <c r="P6" i="2"/>
  <c r="S6" i="2"/>
  <c r="U6" i="2"/>
  <c r="V6" i="2" s="1"/>
  <c r="J8" i="2"/>
  <c r="M8" i="2"/>
  <c r="P8" i="2"/>
  <c r="S8" i="2"/>
  <c r="V8" i="2"/>
  <c r="H10" i="2"/>
  <c r="K10" i="2"/>
  <c r="N10" i="2"/>
  <c r="Q10" i="2"/>
  <c r="T10" i="2"/>
  <c r="D8" i="2" l="1"/>
  <c r="J10" i="2"/>
  <c r="D6" i="2"/>
  <c r="C10" i="2"/>
  <c r="P10" i="2"/>
  <c r="S10" i="2"/>
  <c r="V10" i="2"/>
  <c r="M10" i="2"/>
  <c r="D10" i="2" l="1"/>
</calcChain>
</file>

<file path=xl/sharedStrings.xml><?xml version="1.0" encoding="utf-8"?>
<sst xmlns="http://schemas.openxmlformats.org/spreadsheetml/2006/main" count="41" uniqueCount="26">
  <si>
    <t>KOPĀ:</t>
  </si>
  <si>
    <t>Ugunsdzēsības autocisterna 6x6</t>
  </si>
  <si>
    <t>Ugunsdzēsības autocisterna 4x4</t>
  </si>
  <si>
    <t>Summa, EUR</t>
  </si>
  <si>
    <t>Cena ar PVN, EUR</t>
  </si>
  <si>
    <t>Vienības</t>
  </si>
  <si>
    <t>2026.gads</t>
  </si>
  <si>
    <t>2025.gads</t>
  </si>
  <si>
    <t>2024.gads</t>
  </si>
  <si>
    <t>2023.gads</t>
  </si>
  <si>
    <t>2022.gads</t>
  </si>
  <si>
    <t>2020.g.</t>
  </si>
  <si>
    <t>Summa kopā, EUR</t>
  </si>
  <si>
    <t>Vienības kopā</t>
  </si>
  <si>
    <t>Transportlīdzekļa nosaukums</t>
  </si>
  <si>
    <t>Nr.p.k.</t>
  </si>
  <si>
    <t>Autokāpnes</t>
  </si>
  <si>
    <t>Ugunsdzēsības autocisterna 4x4 ar paaugstinātu caurgājamību</t>
  </si>
  <si>
    <t>Pielikums informatīvajam ziņojumam “Par finansējuma piešķiršanu Iekšlietu ministrijai speciālo ugunsdzēsības un glābšanas transportlīdzekļu iegādei”</t>
  </si>
  <si>
    <t>Ministrs</t>
  </si>
  <si>
    <t>S.Ģirģens</t>
  </si>
  <si>
    <t>Valsts sekretārs</t>
  </si>
  <si>
    <t>D.Trofimovs</t>
  </si>
  <si>
    <t xml:space="preserve">R.Āzens 67075910
rudolfs.azens@vugd.gov.lv
</t>
  </si>
  <si>
    <t>Transportlīdzekļu iegādei ir jāpiemēro Publisko iepirkumu procedūra, kuras rezultātā iespējamas plānoto cenu izmaiņas. Atbilstoši piešķirtajam finansējumam un Valsts ugunsdzēsības un glābšanas dienesta vajadzībām var tikt precizēti iegādāto transportlīdzekļu veidi un skaits.</t>
  </si>
  <si>
    <t>Speciālo transportlīdzekļu (ar aprīkojumu) iegādei papildus nepieciešamā finansējuma aprēķins sadalījumā  pa gadiem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</si>
</sst>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9" x14ac:knownFonts="1">
    <font>
      <sz val="11"/>
      <color theme="1"/>
      <name val="Calibri"/>
      <family val="2"/>
      <charset val="186"/>
      <scheme val="minor"/>
    </font>
    <font>
      <sz val="11"/>
      <color indexed="8"/>
      <name val="Calibri"/>
      <family val="2"/>
      <charset val="186"/>
    </font>
    <font>
      <sz val="14"/>
      <color theme="1"/>
      <name val="Times New Roman"/>
      <family val="1"/>
      <charset val="186"/>
    </font>
    <font>
      <b/>
      <sz val="14"/>
      <color theme="1"/>
      <name val="Times New Roman"/>
      <family val="1"/>
      <charset val="186"/>
    </font>
    <font>
      <b/>
      <sz val="14"/>
      <name val="Times New Roman"/>
      <family val="1"/>
      <charset val="186"/>
    </font>
    <font>
      <sz val="14"/>
      <name val="Times New Roman"/>
      <family val="1"/>
      <charset val="186"/>
    </font>
    <font>
      <sz val="11"/>
      <color theme="1"/>
      <name val="Calibri"/>
      <family val="2"/>
      <charset val="186"/>
      <scheme val="minor"/>
    </font>
    <font>
      <sz val="10"/>
      <color theme="1"/>
      <name val="Times New Roman"/>
      <family val="1"/>
      <charset val="186"/>
    </font>
    <font>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medium">
        <color indexed="64"/>
      </top>
      <bottom style="thin">
        <color theme="0" tint="-0.34998626667073579"/>
      </bottom>
      <diagonal/>
    </border>
    <border>
      <left/>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right style="thin">
        <color auto="1"/>
      </right>
      <top style="thin">
        <color auto="1"/>
      </top>
      <bottom style="medium">
        <color indexed="64"/>
      </bottom>
      <diagonal/>
    </border>
  </borders>
  <cellStyleXfs count="3">
    <xf numFmtId="0" fontId="0" fillId="0" borderId="0"/>
    <xf numFmtId="0" fontId="1" fillId="0" borderId="0"/>
    <xf numFmtId="164" fontId="6" fillId="0" borderId="0" applyFont="0" applyFill="0" applyBorder="0" applyAlignment="0" applyProtection="0"/>
  </cellStyleXfs>
  <cellXfs count="52">
    <xf numFmtId="0" fontId="0" fillId="0" borderId="0" xfId="0"/>
    <xf numFmtId="0" fontId="2" fillId="0" borderId="0" xfId="0" applyFont="1"/>
    <xf numFmtId="3" fontId="3" fillId="0" borderId="8" xfId="0" applyNumberFormat="1" applyFont="1" applyBorder="1"/>
    <xf numFmtId="0" fontId="3" fillId="0" borderId="7" xfId="0" applyFont="1" applyBorder="1"/>
    <xf numFmtId="3" fontId="2" fillId="0" borderId="6" xfId="0" applyNumberFormat="1" applyFont="1" applyBorder="1"/>
    <xf numFmtId="3" fontId="4" fillId="3" borderId="9" xfId="0" applyNumberFormat="1" applyFont="1" applyFill="1" applyBorder="1" applyAlignment="1">
      <alignment horizontal="center" vertical="center" wrapText="1"/>
    </xf>
    <xf numFmtId="3" fontId="4" fillId="3" borderId="10"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3" fontId="5" fillId="0" borderId="5" xfId="0" applyNumberFormat="1" applyFont="1" applyBorder="1" applyAlignment="1">
      <alignment horizontal="center" vertical="center" wrapText="1"/>
    </xf>
    <xf numFmtId="3" fontId="5" fillId="2" borderId="4" xfId="0" applyNumberFormat="1" applyFont="1" applyFill="1" applyBorder="1" applyAlignment="1">
      <alignment horizontal="center" vertical="center" wrapText="1"/>
    </xf>
    <xf numFmtId="3" fontId="5" fillId="0" borderId="2"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3" fontId="2" fillId="0" borderId="21" xfId="0" applyNumberFormat="1" applyFont="1" applyBorder="1"/>
    <xf numFmtId="3" fontId="4" fillId="2" borderId="10" xfId="0" applyNumberFormat="1" applyFont="1" applyFill="1" applyBorder="1" applyAlignment="1">
      <alignment horizontal="center" vertical="center" wrapText="1"/>
    </xf>
    <xf numFmtId="164" fontId="5" fillId="2" borderId="1" xfId="2" applyFont="1" applyFill="1" applyBorder="1" applyAlignment="1">
      <alignment horizontal="center" vertical="center" wrapText="1"/>
    </xf>
    <xf numFmtId="165" fontId="5" fillId="2" borderId="1" xfId="2"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64" fontId="5" fillId="2" borderId="1" xfId="2" applyNumberFormat="1" applyFont="1" applyFill="1" applyBorder="1" applyAlignment="1">
      <alignment horizontal="center" vertical="center" wrapText="1"/>
    </xf>
    <xf numFmtId="0" fontId="5" fillId="3" borderId="11" xfId="0" applyFont="1" applyFill="1" applyBorder="1" applyAlignment="1">
      <alignment horizontal="center" vertical="center" wrapText="1"/>
    </xf>
    <xf numFmtId="0" fontId="7" fillId="0" borderId="0" xfId="0" applyFont="1"/>
    <xf numFmtId="0" fontId="2" fillId="0" borderId="1" xfId="0" applyFont="1" applyBorder="1"/>
    <xf numFmtId="0" fontId="2" fillId="0" borderId="2" xfId="0" applyFont="1" applyBorder="1"/>
    <xf numFmtId="0" fontId="2" fillId="0" borderId="7" xfId="0" applyFont="1" applyBorder="1"/>
    <xf numFmtId="3" fontId="2" fillId="0" borderId="0" xfId="0" applyNumberFormat="1" applyFont="1"/>
    <xf numFmtId="0" fontId="3" fillId="0" borderId="0" xfId="0" applyFont="1"/>
    <xf numFmtId="3" fontId="3" fillId="0" borderId="0" xfId="0" applyNumberFormat="1" applyFont="1"/>
    <xf numFmtId="3" fontId="7" fillId="0" borderId="0" xfId="0" applyNumberFormat="1" applyFont="1"/>
    <xf numFmtId="0" fontId="8" fillId="0" borderId="0" xfId="0" applyFont="1" applyAlignment="1">
      <alignment wrapText="1"/>
    </xf>
    <xf numFmtId="0" fontId="8" fillId="0" borderId="0" xfId="0" applyFont="1" applyAlignment="1">
      <alignment horizontal="right" wrapText="1"/>
    </xf>
    <xf numFmtId="0" fontId="4" fillId="0" borderId="0" xfId="0" applyFont="1" applyBorder="1" applyAlignment="1">
      <alignment horizontal="center"/>
    </xf>
    <xf numFmtId="0" fontId="8" fillId="0" borderId="0" xfId="0" applyFont="1" applyAlignment="1">
      <alignment horizontal="left" vertical="center" wrapText="1"/>
    </xf>
    <xf numFmtId="0" fontId="5" fillId="3" borderId="9"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6" xfId="0" applyFont="1" applyFill="1" applyBorder="1" applyAlignment="1">
      <alignment horizontal="center" vertical="center" wrapText="1"/>
    </xf>
  </cellXfs>
  <cellStyles count="3">
    <cellStyle name="Comma" xfId="2" builtinId="3"/>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9"/>
  <sheetViews>
    <sheetView tabSelected="1" zoomScale="60" zoomScaleNormal="60" zoomScaleSheetLayoutView="70" workbookViewId="0">
      <selection activeCell="I13" sqref="I13"/>
    </sheetView>
  </sheetViews>
  <sheetFormatPr defaultColWidth="9.28515625" defaultRowHeight="12.75" x14ac:dyDescent="0.2"/>
  <cols>
    <col min="1" max="1" width="6.5703125" style="30" customWidth="1"/>
    <col min="2" max="2" width="33.42578125" style="30" customWidth="1"/>
    <col min="3" max="3" width="11.5703125" style="30" customWidth="1"/>
    <col min="4" max="4" width="19.28515625" style="30" customWidth="1"/>
    <col min="5" max="6" width="7.42578125" style="30" hidden="1" customWidth="1"/>
    <col min="7" max="7" width="0.28515625" style="30" customWidth="1"/>
    <col min="8" max="8" width="11.7109375" style="30" customWidth="1"/>
    <col min="9" max="9" width="16.85546875" style="30" bestFit="1" customWidth="1"/>
    <col min="10" max="10" width="16.28515625" style="30" bestFit="1" customWidth="1"/>
    <col min="11" max="11" width="10.28515625" style="30" customWidth="1"/>
    <col min="12" max="12" width="16.85546875" style="30" bestFit="1" customWidth="1"/>
    <col min="13" max="13" width="15.7109375" style="30" customWidth="1"/>
    <col min="14" max="14" width="11.28515625" style="30" customWidth="1"/>
    <col min="15" max="15" width="16.85546875" style="30" bestFit="1" customWidth="1"/>
    <col min="16" max="16" width="15.28515625" style="30" customWidth="1"/>
    <col min="17" max="17" width="11.7109375" style="30" customWidth="1"/>
    <col min="18" max="18" width="16.85546875" style="30" bestFit="1" customWidth="1"/>
    <col min="19" max="19" width="16.28515625" style="30" customWidth="1"/>
    <col min="20" max="20" width="11.7109375" style="30" customWidth="1"/>
    <col min="21" max="21" width="12.7109375" style="30" customWidth="1"/>
    <col min="22" max="22" width="15.85546875" style="30" customWidth="1"/>
    <col min="23" max="16384" width="9.28515625" style="30"/>
  </cols>
  <sheetData>
    <row r="1" spans="1:22" ht="36.950000000000003" customHeight="1" x14ac:dyDescent="0.25">
      <c r="R1" s="39" t="s">
        <v>18</v>
      </c>
      <c r="S1" s="39"/>
      <c r="T1" s="39"/>
      <c r="U1" s="39"/>
      <c r="V1" s="39"/>
    </row>
    <row r="3" spans="1:22" ht="19.5" thickBot="1" x14ac:dyDescent="0.35">
      <c r="A3" s="40" t="s">
        <v>25</v>
      </c>
      <c r="B3" s="40"/>
      <c r="C3" s="40"/>
      <c r="D3" s="40"/>
      <c r="E3" s="40"/>
      <c r="F3" s="40"/>
      <c r="G3" s="40"/>
      <c r="H3" s="40"/>
      <c r="I3" s="40"/>
      <c r="J3" s="40"/>
      <c r="K3" s="40"/>
      <c r="L3" s="40"/>
      <c r="M3" s="40"/>
      <c r="N3" s="40"/>
      <c r="O3" s="40"/>
      <c r="P3" s="40"/>
      <c r="Q3" s="40"/>
      <c r="R3" s="40"/>
      <c r="S3" s="40"/>
      <c r="T3" s="40"/>
      <c r="U3" s="40"/>
      <c r="V3" s="40"/>
    </row>
    <row r="4" spans="1:22" ht="18.75" customHeight="1" x14ac:dyDescent="0.2">
      <c r="A4" s="50" t="s">
        <v>15</v>
      </c>
      <c r="B4" s="50" t="s">
        <v>14</v>
      </c>
      <c r="C4" s="48" t="s">
        <v>13</v>
      </c>
      <c r="D4" s="48" t="s">
        <v>12</v>
      </c>
      <c r="E4" s="42" t="s">
        <v>11</v>
      </c>
      <c r="F4" s="43"/>
      <c r="G4" s="43"/>
      <c r="H4" s="44" t="s">
        <v>10</v>
      </c>
      <c r="I4" s="45"/>
      <c r="J4" s="46"/>
      <c r="K4" s="44" t="s">
        <v>9</v>
      </c>
      <c r="L4" s="45"/>
      <c r="M4" s="46"/>
      <c r="N4" s="44" t="s">
        <v>8</v>
      </c>
      <c r="O4" s="45"/>
      <c r="P4" s="46"/>
      <c r="Q4" s="45" t="s">
        <v>7</v>
      </c>
      <c r="R4" s="45"/>
      <c r="S4" s="46"/>
      <c r="T4" s="44" t="s">
        <v>6</v>
      </c>
      <c r="U4" s="45"/>
      <c r="V4" s="46"/>
    </row>
    <row r="5" spans="1:22" ht="168.75" x14ac:dyDescent="0.2">
      <c r="A5" s="51"/>
      <c r="B5" s="51"/>
      <c r="C5" s="49"/>
      <c r="D5" s="49"/>
      <c r="E5" s="29" t="s">
        <v>5</v>
      </c>
      <c r="F5" s="29" t="s">
        <v>4</v>
      </c>
      <c r="G5" s="20" t="s">
        <v>3</v>
      </c>
      <c r="H5" s="19" t="s">
        <v>5</v>
      </c>
      <c r="I5" s="29" t="s">
        <v>4</v>
      </c>
      <c r="J5" s="18" t="s">
        <v>3</v>
      </c>
      <c r="K5" s="19" t="s">
        <v>5</v>
      </c>
      <c r="L5" s="29" t="s">
        <v>4</v>
      </c>
      <c r="M5" s="18" t="s">
        <v>3</v>
      </c>
      <c r="N5" s="19" t="s">
        <v>5</v>
      </c>
      <c r="O5" s="29" t="s">
        <v>4</v>
      </c>
      <c r="P5" s="18" t="s">
        <v>3</v>
      </c>
      <c r="Q5" s="17" t="s">
        <v>5</v>
      </c>
      <c r="R5" s="29" t="s">
        <v>4</v>
      </c>
      <c r="S5" s="18" t="s">
        <v>3</v>
      </c>
      <c r="T5" s="19" t="s">
        <v>5</v>
      </c>
      <c r="U5" s="29" t="s">
        <v>4</v>
      </c>
      <c r="V5" s="18" t="s">
        <v>3</v>
      </c>
    </row>
    <row r="6" spans="1:22" ht="41.25" customHeight="1" x14ac:dyDescent="0.2">
      <c r="A6" s="16">
        <v>1</v>
      </c>
      <c r="B6" s="15" t="s">
        <v>2</v>
      </c>
      <c r="C6" s="24">
        <f>H6+K6+N6+Q6+T6</f>
        <v>103</v>
      </c>
      <c r="D6" s="13">
        <f>J6+M6+P6+S6+V6</f>
        <v>31071256.039999999</v>
      </c>
      <c r="E6" s="7"/>
      <c r="F6" s="7"/>
      <c r="G6" s="12"/>
      <c r="H6" s="11">
        <v>25</v>
      </c>
      <c r="I6" s="27">
        <f>ROUND(301662.68,2)</f>
        <v>301662.68</v>
      </c>
      <c r="J6" s="10">
        <f>H6*I6</f>
        <v>7541567</v>
      </c>
      <c r="K6" s="11">
        <v>15</v>
      </c>
      <c r="L6" s="27">
        <v>301662.68</v>
      </c>
      <c r="M6" s="10">
        <f>K6*L6</f>
        <v>4524940.2</v>
      </c>
      <c r="N6" s="11">
        <v>22</v>
      </c>
      <c r="O6" s="27">
        <f>L6</f>
        <v>301662.68</v>
      </c>
      <c r="P6" s="10">
        <f>N6*O6</f>
        <v>6636578.96</v>
      </c>
      <c r="Q6" s="9">
        <v>21</v>
      </c>
      <c r="R6" s="27">
        <v>301662.68</v>
      </c>
      <c r="S6" s="10">
        <f>Q6*R6</f>
        <v>6334916.2800000003</v>
      </c>
      <c r="T6" s="11">
        <v>20</v>
      </c>
      <c r="U6" s="8">
        <f>R6</f>
        <v>301662.68</v>
      </c>
      <c r="V6" s="10">
        <f>T6*U6</f>
        <v>6033253.5999999996</v>
      </c>
    </row>
    <row r="7" spans="1:22" ht="57.75" customHeight="1" x14ac:dyDescent="0.2">
      <c r="A7" s="16">
        <v>2</v>
      </c>
      <c r="B7" s="15" t="s">
        <v>17</v>
      </c>
      <c r="C7" s="24">
        <f>H7+K7+N7+Q7+T7</f>
        <v>5</v>
      </c>
      <c r="D7" s="13">
        <f>J7+M7+P7+S7+V7</f>
        <v>1877109.2999999998</v>
      </c>
      <c r="E7" s="7"/>
      <c r="F7" s="7"/>
      <c r="G7" s="12"/>
      <c r="H7" s="11">
        <v>0</v>
      </c>
      <c r="I7" s="8">
        <v>0</v>
      </c>
      <c r="J7" s="10">
        <f>H7*I7</f>
        <v>0</v>
      </c>
      <c r="K7" s="11">
        <v>0</v>
      </c>
      <c r="L7" s="8">
        <v>0</v>
      </c>
      <c r="M7" s="10">
        <f>K7*L7</f>
        <v>0</v>
      </c>
      <c r="N7" s="11">
        <v>5</v>
      </c>
      <c r="O7" s="27">
        <v>375421.86</v>
      </c>
      <c r="P7" s="10">
        <f>N7*O7</f>
        <v>1877109.2999999998</v>
      </c>
      <c r="Q7" s="9">
        <v>0</v>
      </c>
      <c r="R7" s="8">
        <v>0</v>
      </c>
      <c r="S7" s="10">
        <f>Q7*R7</f>
        <v>0</v>
      </c>
      <c r="T7" s="11">
        <v>0</v>
      </c>
      <c r="U7" s="8">
        <f>R7</f>
        <v>0</v>
      </c>
      <c r="V7" s="10">
        <f>T7*U7</f>
        <v>0</v>
      </c>
    </row>
    <row r="8" spans="1:22" ht="55.5" customHeight="1" x14ac:dyDescent="0.2">
      <c r="A8" s="16">
        <v>3</v>
      </c>
      <c r="B8" s="15" t="s">
        <v>1</v>
      </c>
      <c r="C8" s="24">
        <f>H8+K8+N8+Q8+T8</f>
        <v>61</v>
      </c>
      <c r="D8" s="13">
        <f>J8+M8+P8+S8+V8+1</f>
        <v>20910964.48</v>
      </c>
      <c r="E8" s="7"/>
      <c r="F8" s="7"/>
      <c r="G8" s="12"/>
      <c r="H8" s="11">
        <v>13</v>
      </c>
      <c r="I8" s="28">
        <f>ROUND(283308*1.21,2)</f>
        <v>342802.68</v>
      </c>
      <c r="J8" s="10">
        <f>H8*I8</f>
        <v>4456434.84</v>
      </c>
      <c r="K8" s="11">
        <v>14</v>
      </c>
      <c r="L8" s="25">
        <f>283308*1.21</f>
        <v>342802.68</v>
      </c>
      <c r="M8" s="22">
        <f>K8*L8</f>
        <v>4799237.5199999996</v>
      </c>
      <c r="N8" s="11">
        <v>11</v>
      </c>
      <c r="O8" s="25">
        <f>283308*1.21</f>
        <v>342802.68</v>
      </c>
      <c r="P8" s="22">
        <f>N8*O8</f>
        <v>3770829.48</v>
      </c>
      <c r="Q8" s="9">
        <v>11</v>
      </c>
      <c r="R8" s="25">
        <f>283308*1.21</f>
        <v>342802.68</v>
      </c>
      <c r="S8" s="22">
        <f>Q8*R8</f>
        <v>3770829.48</v>
      </c>
      <c r="T8" s="11">
        <v>12</v>
      </c>
      <c r="U8" s="21">
        <f>283308*1.21</f>
        <v>342802.68</v>
      </c>
      <c r="V8" s="10">
        <f>T8*U8</f>
        <v>4113632.16</v>
      </c>
    </row>
    <row r="9" spans="1:22" ht="25.5" customHeight="1" x14ac:dyDescent="0.2">
      <c r="A9" s="16">
        <v>4</v>
      </c>
      <c r="B9" s="15" t="s">
        <v>16</v>
      </c>
      <c r="C9" s="14">
        <f>H9+K9+N9+Q9+T9</f>
        <v>7</v>
      </c>
      <c r="D9" s="13">
        <f>J9+M9+P9+S9+V9</f>
        <v>6074684</v>
      </c>
      <c r="E9" s="7"/>
      <c r="F9" s="7"/>
      <c r="G9" s="12"/>
      <c r="H9" s="11">
        <v>0</v>
      </c>
      <c r="I9" s="26">
        <f>ROUND(717200*1.21,2)</f>
        <v>867812</v>
      </c>
      <c r="J9" s="10">
        <f>H9*I9</f>
        <v>0</v>
      </c>
      <c r="K9" s="11">
        <v>1</v>
      </c>
      <c r="L9" s="26">
        <f>717200*1.21</f>
        <v>867812</v>
      </c>
      <c r="M9" s="22">
        <f>K9*L9</f>
        <v>867812</v>
      </c>
      <c r="N9" s="11">
        <v>2</v>
      </c>
      <c r="O9" s="26">
        <f>717200*1.21</f>
        <v>867812</v>
      </c>
      <c r="P9" s="22">
        <f>N9*O9</f>
        <v>1735624</v>
      </c>
      <c r="Q9" s="9">
        <v>2</v>
      </c>
      <c r="R9" s="26">
        <f>717200*1.21</f>
        <v>867812</v>
      </c>
      <c r="S9" s="22">
        <f>Q9*R9</f>
        <v>1735624</v>
      </c>
      <c r="T9" s="11">
        <v>2</v>
      </c>
      <c r="U9" s="21">
        <f>717200*1.21</f>
        <v>867812</v>
      </c>
      <c r="V9" s="22">
        <f>T9*U9</f>
        <v>1735624</v>
      </c>
    </row>
    <row r="10" spans="1:22" ht="18" customHeight="1" thickBot="1" x14ac:dyDescent="0.35">
      <c r="A10" s="47" t="s">
        <v>0</v>
      </c>
      <c r="B10" s="47"/>
      <c r="C10" s="6">
        <f>SUM(C6:C9)</f>
        <v>176</v>
      </c>
      <c r="D10" s="5">
        <f>SUM(D6:D9)</f>
        <v>59934013.82</v>
      </c>
      <c r="E10" s="31"/>
      <c r="F10" s="31"/>
      <c r="G10" s="32"/>
      <c r="H10" s="4">
        <f>SUM(H6:H9)</f>
        <v>38</v>
      </c>
      <c r="I10" s="33"/>
      <c r="J10" s="2">
        <f>SUM(J6:J9)</f>
        <v>11998001.84</v>
      </c>
      <c r="K10" s="4">
        <f>SUM(K6:K9)</f>
        <v>30</v>
      </c>
      <c r="L10" s="3"/>
      <c r="M10" s="2">
        <f>SUM(M6:M9)</f>
        <v>10191989.719999999</v>
      </c>
      <c r="N10" s="4">
        <f>SUM(N6:N9)</f>
        <v>40</v>
      </c>
      <c r="O10" s="3"/>
      <c r="P10" s="2">
        <f>SUM(P6:P9)</f>
        <v>14020141.74</v>
      </c>
      <c r="Q10" s="23">
        <f>SUM(Q6:Q9)</f>
        <v>34</v>
      </c>
      <c r="R10" s="3"/>
      <c r="S10" s="2">
        <f>SUM(S6:S9)</f>
        <v>11841369.76</v>
      </c>
      <c r="T10" s="4">
        <f>SUM(T6:T9)</f>
        <v>34</v>
      </c>
      <c r="U10" s="3"/>
      <c r="V10" s="2">
        <f>SUM(V6:V9)</f>
        <v>11882509.76</v>
      </c>
    </row>
    <row r="11" spans="1:22" ht="18.75" x14ac:dyDescent="0.3">
      <c r="A11" s="1"/>
      <c r="B11" s="1"/>
      <c r="C11" s="1"/>
      <c r="D11" s="1"/>
      <c r="E11" s="1"/>
      <c r="F11" s="1"/>
      <c r="G11" s="1"/>
      <c r="H11" s="1"/>
      <c r="I11" s="1"/>
      <c r="J11" s="34"/>
      <c r="K11" s="35"/>
      <c r="L11" s="35"/>
      <c r="M11" s="36"/>
      <c r="N11" s="1"/>
      <c r="O11" s="1"/>
      <c r="P11" s="1"/>
    </row>
    <row r="12" spans="1:22" ht="37.5" customHeight="1" x14ac:dyDescent="0.2">
      <c r="B12" s="41" t="s">
        <v>24</v>
      </c>
      <c r="C12" s="41"/>
      <c r="D12" s="41"/>
      <c r="E12" s="41"/>
      <c r="F12" s="41"/>
      <c r="G12" s="41"/>
      <c r="H12" s="41"/>
      <c r="I12" s="41"/>
      <c r="J12" s="41"/>
      <c r="K12" s="41"/>
      <c r="L12" s="41"/>
      <c r="M12" s="41"/>
      <c r="N12" s="41"/>
      <c r="O12" s="41"/>
      <c r="P12" s="41"/>
      <c r="Q12" s="41"/>
      <c r="R12" s="41"/>
      <c r="S12" s="41"/>
      <c r="T12" s="41"/>
      <c r="U12" s="41"/>
      <c r="V12" s="41"/>
    </row>
    <row r="13" spans="1:22" ht="18.75" x14ac:dyDescent="0.3">
      <c r="B13" s="1"/>
      <c r="O13" s="1"/>
      <c r="P13" s="1"/>
      <c r="Q13" s="1"/>
      <c r="R13" s="1" t="s">
        <v>20</v>
      </c>
    </row>
    <row r="14" spans="1:22" ht="18.75" x14ac:dyDescent="0.3">
      <c r="B14" s="1" t="s">
        <v>19</v>
      </c>
      <c r="H14" s="37"/>
      <c r="O14" s="1"/>
    </row>
    <row r="15" spans="1:22" ht="18.75" x14ac:dyDescent="0.3">
      <c r="B15" s="1"/>
      <c r="O15" s="1"/>
    </row>
    <row r="16" spans="1:22" ht="18.75" x14ac:dyDescent="0.3">
      <c r="B16" s="1" t="s">
        <v>21</v>
      </c>
      <c r="O16" s="1"/>
      <c r="P16" s="1"/>
      <c r="Q16" s="1"/>
      <c r="R16" s="1" t="s">
        <v>22</v>
      </c>
    </row>
    <row r="19" spans="2:2" ht="53.45" customHeight="1" x14ac:dyDescent="0.25">
      <c r="B19" s="38" t="s">
        <v>23</v>
      </c>
    </row>
  </sheetData>
  <mergeCells count="14">
    <mergeCell ref="R1:V1"/>
    <mergeCell ref="A3:V3"/>
    <mergeCell ref="B12:V12"/>
    <mergeCell ref="E4:G4"/>
    <mergeCell ref="H4:J4"/>
    <mergeCell ref="Q4:S4"/>
    <mergeCell ref="T4:V4"/>
    <mergeCell ref="A10:B10"/>
    <mergeCell ref="K4:M4"/>
    <mergeCell ref="N4:P4"/>
    <mergeCell ref="C4:C5"/>
    <mergeCell ref="D4:D5"/>
    <mergeCell ref="A4:A5"/>
    <mergeCell ref="B4:B5"/>
  </mergeCells>
  <pageMargins left="0.31496062992125984" right="0.31496062992125984" top="0.74803149606299213" bottom="0.74803149606299213" header="0.31496062992125984" footer="0.31496062992125984"/>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t:lpstr>
    </vt:vector>
  </TitlesOfParts>
  <Company>VUGD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Rūdolfs Āzens</dc:creator>
  <cp:lastModifiedBy>Leonids Nikolenko</cp:lastModifiedBy>
  <cp:lastPrinted>2021-05-08T14:56:12Z</cp:lastPrinted>
  <dcterms:created xsi:type="dcterms:W3CDTF">2020-12-10T08:32:59Z</dcterms:created>
  <dcterms:modified xsi:type="dcterms:W3CDTF">2021-05-14T14:33:44Z</dcterms:modified>
</cp:coreProperties>
</file>