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iman\Desktop\555\25.05.2021\Uz_VK\"/>
    </mc:Choice>
  </mc:AlternateContent>
  <xr:revisionPtr revIDLastSave="0" documentId="8_{3E42FAF0-EAF9-4BE8-BB78-6D923D67A7BB}" xr6:coauthVersionLast="47" xr6:coauthVersionMax="47" xr10:uidLastSave="{00000000-0000-0000-0000-000000000000}"/>
  <bookViews>
    <workbookView xWindow="-108" yWindow="-108" windowWidth="23256" windowHeight="12576" xr2:uid="{BA7EAF13-C9D3-4257-BF1F-DA05524E2D4D}"/>
  </bookViews>
  <sheets>
    <sheet name="1.piel." sheetId="14" r:id="rId1"/>
  </sheets>
  <externalReferences>
    <externalReference r:id="rId2"/>
    <externalReference r:id="rId3"/>
    <externalReference r:id="rId4"/>
    <externalReference r:id="rId5"/>
    <externalReference r:id="rId6"/>
    <externalReference r:id="rId7"/>
    <externalReference r:id="rId8"/>
  </externalReferences>
  <definedNames>
    <definedName name="_1_2_d_NMP_lim">#REF!</definedName>
    <definedName name="aa">#REF!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ala">{0,1,2,3,4,5,6} + {0;1;2;3;4;5}*7</definedName>
    <definedName name="Gala_kopsavilkums">#REF!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#REF!</definedName>
    <definedName name="izm.nos_1">[2]izm.posteni!$B$2:$B$216</definedName>
    <definedName name="jhg">#REF!</definedName>
    <definedName name="kk">#REF!</definedName>
    <definedName name="l">#REF!</definedName>
    <definedName name="Limeni_7_9group">#REF!</definedName>
    <definedName name="mmm" hidden="1">[1]ZQZBC_PLN__04_03_10!#REF!</definedName>
    <definedName name="n">#REF!</definedName>
    <definedName name="P_Dati_rikojums">#REF!</definedName>
    <definedName name="pp">#REF!</definedName>
    <definedName name="Recover">[3]Macro1!$A$135</definedName>
    <definedName name="Rikojums2222">[4]Macro1!$A$106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#REF!</definedName>
    <definedName name="Struktūrvien.kods_1">[2]strukturkodi!$A$2:$A$232</definedName>
    <definedName name="T13l6">[5]ATSKAITE_2v!#REF!</definedName>
    <definedName name="TableName">"Dummy"</definedName>
    <definedName name="TWO_LINKS">'[6]8.1.'!$C$5</definedName>
    <definedName name="ty">#REF!</definedName>
    <definedName name="tyuj">#REF!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#REF!</definedName>
    <definedName name="yuh">#REF!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14" l="1"/>
  <c r="K14" i="14"/>
  <c r="J14" i="14"/>
  <c r="I14" i="14"/>
  <c r="H14" i="14"/>
  <c r="M14" i="14" s="1"/>
  <c r="G14" i="14"/>
  <c r="F14" i="14"/>
  <c r="E14" i="14"/>
  <c r="D14" i="14"/>
  <c r="M13" i="14"/>
  <c r="M12" i="14"/>
  <c r="J4" i="14" l="1"/>
  <c r="K4" i="14" l="1"/>
  <c r="L4" i="14" l="1"/>
  <c r="M4" i="14" s="1"/>
  <c r="I4" i="14"/>
</calcChain>
</file>

<file path=xl/sharedStrings.xml><?xml version="1.0" encoding="utf-8"?>
<sst xmlns="http://schemas.openxmlformats.org/spreadsheetml/2006/main" count="43" uniqueCount="43">
  <si>
    <t>1.pielikums MK noteikumu projekta "Grozījumi Ministru kabineta 2018.gada 28.augusta noteikumos Nr.555 „Veselības aprūpes pakalpojumu organizēšanas un samaksas kārtība"" anotācijai</t>
  </si>
  <si>
    <t>Pozīcija</t>
  </si>
  <si>
    <t>Dzīvi dzimušo bērnu skaits 2019.gadā, prognozējot, ka 2020.gadā viņiem būs 2 gadi*</t>
  </si>
  <si>
    <t>Plānotā pacientu aptvere 2021.g., % **</t>
  </si>
  <si>
    <t>Plānotā pacientu aptvere 2022.g., % **</t>
  </si>
  <si>
    <t>Plānotā pacientu aptvere 2023.g., % **</t>
  </si>
  <si>
    <t>Plānotais pacientu skaits</t>
  </si>
  <si>
    <t>Papildus apmaksai (tarifu starpība)***, EUR</t>
  </si>
  <si>
    <r>
      <t xml:space="preserve">Papildus nepieciešamais finansējums </t>
    </r>
    <r>
      <rPr>
        <b/>
        <sz val="11"/>
        <rFont val="Times New Roman"/>
        <family val="1"/>
        <charset val="186"/>
      </rPr>
      <t>2021.g.</t>
    </r>
    <r>
      <rPr>
        <sz val="11"/>
        <rFont val="Times New Roman"/>
        <family val="1"/>
        <charset val="186"/>
      </rPr>
      <t>, EUR</t>
    </r>
  </si>
  <si>
    <r>
      <t xml:space="preserve">Papildus nepieciešamais finansējums </t>
    </r>
    <r>
      <rPr>
        <b/>
        <sz val="11"/>
        <rFont val="Times New Roman"/>
        <family val="1"/>
        <charset val="186"/>
      </rPr>
      <t>2022.g.</t>
    </r>
    <r>
      <rPr>
        <sz val="11"/>
        <rFont val="Times New Roman"/>
        <family val="1"/>
        <charset val="186"/>
      </rPr>
      <t>, EUR</t>
    </r>
  </si>
  <si>
    <r>
      <t xml:space="preserve">Papildus nepieciešamais finansējums </t>
    </r>
    <r>
      <rPr>
        <b/>
        <sz val="11"/>
        <rFont val="Times New Roman"/>
        <family val="1"/>
        <charset val="186"/>
      </rPr>
      <t>2023.g.</t>
    </r>
    <r>
      <rPr>
        <sz val="11"/>
        <rFont val="Times New Roman"/>
        <family val="1"/>
        <charset val="186"/>
      </rPr>
      <t>, EUR</t>
    </r>
  </si>
  <si>
    <r>
      <t xml:space="preserve">Papildus nepieciešamais finansējums </t>
    </r>
    <r>
      <rPr>
        <b/>
        <sz val="11"/>
        <rFont val="Times New Roman"/>
        <family val="1"/>
        <charset val="186"/>
      </rPr>
      <t>turpmāk ik gadu</t>
    </r>
    <r>
      <rPr>
        <sz val="11"/>
        <rFont val="Times New Roman"/>
        <family val="1"/>
        <charset val="186"/>
      </rPr>
      <t>, EUR</t>
    </r>
  </si>
  <si>
    <t>* Pacientu skaita datu avots: Centrālā statistikas pārvaldes datu bāze: IDG010. Dzīvi un nedzīvi dzimušo skaits pēc dzimuma 2019.gadā</t>
  </si>
  <si>
    <t>** Veselības ministrijas definēts pieņēmums par bērnu īpatsvaru, kuriem tiks veikts skrīnings.</t>
  </si>
  <si>
    <t>*** Līdz šim bērniem dodoties pie ģimenes ārsta uz bērnu profilaktisko apskati veica apmaksu 9.71 EUR apmērā (01061 – “Bērnu profilaktiskās apskates, ko veic ģimenes ārsts”). Balstoties uz Bērnu tiesību aizsardzības likuma, no 2021. gada 1.jūlija jāievieš vienota agrīnās attīstības novērtēšana bērniem vecumā no 1,5 līdz 3 gadiem ģimenes ārstu praksēs. Sākot no 1.07.2021. bērniem no 1.5 – 3 gadu vecumam dodoties pie ģimenes ārsta uz bērna profilaktisko apskati, kur tiks sniegts plašāks izmeklējums (“Bērna vecumā no 1.5 līdz 3 gadiem fiziskās un garīgās attīstības novērtēšana valsts organizētās attīstības skrīningprogrammas ietvaros atbilstoši normatīvajiem aktiem par ārstniecības iestāžu medicīniskās un uzskaites dokumentācijas lietvedības kārtību”), kura izmaksas par vienu vizīti veido 17.86 EUR apmērā. Lai segtu izmaksas par paplašināto bērna profilaktisko apskati, papildus nepieciešamo finansējumu veido abu manipulāciju starpība, jo bērniem vecumā no 1.5 – 3 gadiem līdzšinējo 9.71 EUR turpmāk veiks maksājumu 17.86 EUR apmērā.</t>
  </si>
  <si>
    <r>
      <t xml:space="preserve">Papildus nepieciešamais finansējums </t>
    </r>
    <r>
      <rPr>
        <b/>
        <sz val="11"/>
        <rFont val="Times New Roman"/>
        <family val="1"/>
        <charset val="186"/>
      </rPr>
      <t>2021.g.6 mēnešiem</t>
    </r>
    <r>
      <rPr>
        <sz val="11"/>
        <rFont val="Times New Roman"/>
        <family val="1"/>
        <charset val="186"/>
      </rPr>
      <t>, EUR</t>
    </r>
  </si>
  <si>
    <t>Manipulācijas kods</t>
  </si>
  <si>
    <t>Manipulācijas nosaukums</t>
  </si>
  <si>
    <t>Laiks (min.)</t>
  </si>
  <si>
    <t xml:space="preserve">D </t>
  </si>
  <si>
    <t>S</t>
  </si>
  <si>
    <t>M</t>
  </si>
  <si>
    <t>E</t>
  </si>
  <si>
    <t>U</t>
  </si>
  <si>
    <t>A</t>
  </si>
  <si>
    <t>N</t>
  </si>
  <si>
    <t>Tarifs, EUR</t>
  </si>
  <si>
    <t>Ārstam</t>
  </si>
  <si>
    <t>Ārstniecības un pacientu aprūpes personai</t>
  </si>
  <si>
    <t>Darba samaksa, EUR</t>
  </si>
  <si>
    <t>Valsts sociālās apdrošināšanas obligātās iemaksas, EUR</t>
  </si>
  <si>
    <t>Ārstniecības līdzekļi, EUR</t>
  </si>
  <si>
    <t>Izdevumi, saistīti ar pacientu ēdināšanu, EUR</t>
  </si>
  <si>
    <t>Pieskaitāmās un netiešās ražošanas izmaksas, EUR</t>
  </si>
  <si>
    <t>Administratīvie izdevumi, EUR</t>
  </si>
  <si>
    <t>Amortizācija, EUR</t>
  </si>
  <si>
    <t>jauna manipulācija (plānotais kods - 01084)</t>
  </si>
  <si>
    <t>Bērna vecumā no 1.5 līdz 3 gadiem  fiziskās un garīgās attīstības novērtēšana valsts organizētās attīstības skrīningprogrammas ietvaros atbilstoši normatīvajiem aktiem par ārstniecības iestāžu medicīniskās un uzskaites dokumentācijas lietvedības kārtību</t>
  </si>
  <si>
    <t>01061</t>
  </si>
  <si>
    <t>Bērnu profilaktiskās apskates, ko veic ģimenes ārsts</t>
  </si>
  <si>
    <t>Papildus apmaksai</t>
  </si>
  <si>
    <t>Bērna agrīnais attīstības izvērtējums (bērniem no 1.5  līdz 3 gadiem) ģimenes ārstu praksēs</t>
  </si>
  <si>
    <t>Bērna agrīnais attīstības izvērtējums vecumā no pusotra gada līdz trim gadiem,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</si>
</sst>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charset val="186"/>
      <scheme val="minor"/>
    </font>
    <font>
      <sz val="11"/>
      <color theme="1"/>
      <name val="Calibri"/>
      <family val="2"/>
      <charset val="186"/>
      <scheme val="minor"/>
    </font>
    <font>
      <sz val="11"/>
      <name val="Times New Roman"/>
      <family val="1"/>
      <charset val="186"/>
    </font>
    <font>
      <sz val="11"/>
      <color theme="1"/>
      <name val="Calibri"/>
      <family val="2"/>
      <scheme val="minor"/>
    </font>
    <font>
      <sz val="11"/>
      <color theme="1"/>
      <name val="Calibri"/>
      <family val="2"/>
      <charset val="204"/>
      <scheme val="minor"/>
    </font>
    <font>
      <b/>
      <sz val="11"/>
      <name val="Times New Roman"/>
      <family val="1"/>
      <charset val="186"/>
    </font>
    <font>
      <sz val="10"/>
      <name val="Arial"/>
      <family val="2"/>
      <charset val="186"/>
    </font>
    <font>
      <sz val="12"/>
      <name val="Times New Roman"/>
      <family val="1"/>
      <charset val="186"/>
    </font>
    <font>
      <b/>
      <sz val="12"/>
      <name val="Times New Roman"/>
      <family val="1"/>
      <charset val="186"/>
    </font>
    <font>
      <sz val="10"/>
      <name val="Times New Roman"/>
      <family val="1"/>
      <charset val="186"/>
    </font>
    <font>
      <sz val="11"/>
      <color theme="1"/>
      <name val="Times New Roman"/>
      <family val="1"/>
      <charset val="186"/>
    </font>
    <font>
      <sz val="11"/>
      <name val="Times New Roman"/>
      <family val="1"/>
    </font>
    <font>
      <i/>
      <sz val="11"/>
      <color theme="1"/>
      <name val="Times New Roman"/>
      <family val="1"/>
      <charset val="186"/>
    </font>
    <font>
      <sz val="10"/>
      <color indexed="8"/>
      <name val="MS Sans Serif"/>
      <family val="2"/>
      <charset val="186"/>
    </font>
    <font>
      <i/>
      <sz val="1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 fillId="0" borderId="0"/>
    <xf numFmtId="0" fontId="3" fillId="0" borderId="0"/>
    <xf numFmtId="0" fontId="4" fillId="0" borderId="0"/>
    <xf numFmtId="0" fontId="3" fillId="0" borderId="0"/>
    <xf numFmtId="0" fontId="3" fillId="0" borderId="0"/>
    <xf numFmtId="0" fontId="1" fillId="0" borderId="0"/>
    <xf numFmtId="0" fontId="6" fillId="0" borderId="0"/>
    <xf numFmtId="0" fontId="1" fillId="0" borderId="0"/>
    <xf numFmtId="43" fontId="6" fillId="0" borderId="0" applyFont="0" applyFill="0" applyBorder="0" applyAlignment="0" applyProtection="0"/>
    <xf numFmtId="0" fontId="4" fillId="0" borderId="0"/>
    <xf numFmtId="9" fontId="1" fillId="0" borderId="0" applyFont="0" applyFill="0" applyBorder="0" applyAlignment="0" applyProtection="0"/>
    <xf numFmtId="0" fontId="6" fillId="0" borderId="0"/>
    <xf numFmtId="0" fontId="13" fillId="0" borderId="0"/>
  </cellStyleXfs>
  <cellXfs count="35">
    <xf numFmtId="0" fontId="0" fillId="0" borderId="0" xfId="0"/>
    <xf numFmtId="0" fontId="9" fillId="0" borderId="0" xfId="0" applyFont="1"/>
    <xf numFmtId="0" fontId="7" fillId="0" borderId="1" xfId="12" applyFont="1" applyBorder="1" applyAlignment="1">
      <alignment vertical="center" wrapText="1"/>
    </xf>
    <xf numFmtId="3" fontId="2" fillId="0" borderId="1" xfId="0" applyNumberFormat="1" applyFont="1" applyBorder="1" applyAlignment="1">
      <alignment horizontal="center" vertical="center"/>
    </xf>
    <xf numFmtId="9" fontId="2" fillId="0" borderId="1" xfId="11" applyFont="1" applyFill="1" applyBorder="1" applyAlignment="1">
      <alignment horizontal="center" vertical="center"/>
    </xf>
    <xf numFmtId="3" fontId="2" fillId="0" borderId="1" xfId="11" applyNumberFormat="1" applyFont="1" applyFill="1" applyBorder="1" applyAlignment="1">
      <alignment horizontal="center" vertical="center"/>
    </xf>
    <xf numFmtId="0" fontId="2" fillId="0" borderId="0" xfId="0" applyFont="1" applyAlignment="1">
      <alignment horizontal="left" wrapText="1"/>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7" applyFont="1" applyFill="1" applyBorder="1" applyAlignment="1">
      <alignment horizontal="center" vertical="center" wrapText="1"/>
    </xf>
    <xf numFmtId="2" fontId="5" fillId="2" borderId="1" xfId="11" applyNumberFormat="1" applyFont="1" applyFill="1" applyBorder="1" applyAlignment="1">
      <alignment horizontal="center" vertical="center"/>
    </xf>
    <xf numFmtId="3" fontId="5" fillId="2" borderId="1" xfId="11" applyNumberFormat="1" applyFont="1" applyFill="1" applyBorder="1" applyAlignment="1">
      <alignment horizontal="center" vertical="center"/>
    </xf>
    <xf numFmtId="3" fontId="11" fillId="2" borderId="1" xfId="11" applyNumberFormat="1" applyFont="1" applyFill="1" applyBorder="1" applyAlignment="1">
      <alignment horizontal="center" vertical="center"/>
    </xf>
    <xf numFmtId="0" fontId="0" fillId="0" borderId="0" xfId="0" applyBorder="1"/>
    <xf numFmtId="0" fontId="2" fillId="0" borderId="1" xfId="13" applyFont="1" applyBorder="1" applyAlignment="1" applyProtection="1">
      <alignment horizontal="center" vertical="center" wrapText="1"/>
      <protection locked="0"/>
    </xf>
    <xf numFmtId="2" fontId="2" fillId="0" borderId="1" xfId="7" applyNumberFormat="1" applyFont="1" applyBorder="1" applyAlignment="1">
      <alignment horizontal="center" vertical="center"/>
    </xf>
    <xf numFmtId="49" fontId="2" fillId="0" borderId="1" xfId="13" applyNumberFormat="1" applyFont="1" applyBorder="1" applyAlignment="1" applyProtection="1">
      <alignment horizontal="center" vertical="center" wrapText="1"/>
      <protection locked="0"/>
    </xf>
    <xf numFmtId="49" fontId="2" fillId="0" borderId="1" xfId="7" applyNumberFormat="1" applyFont="1" applyBorder="1" applyAlignment="1">
      <alignment vertical="center" wrapText="1"/>
    </xf>
    <xf numFmtId="1" fontId="14" fillId="0" borderId="1" xfId="7" applyNumberFormat="1" applyFont="1" applyBorder="1" applyAlignment="1">
      <alignment horizontal="center" vertical="center"/>
    </xf>
    <xf numFmtId="0" fontId="2" fillId="0" borderId="1" xfId="7" applyFont="1" applyBorder="1" applyAlignment="1">
      <alignment horizontal="center" vertical="center"/>
    </xf>
    <xf numFmtId="2" fontId="5" fillId="0" borderId="1" xfId="7" applyNumberFormat="1" applyFont="1" applyBorder="1" applyAlignment="1" applyProtection="1">
      <alignment horizontal="center" vertical="center" wrapText="1"/>
      <protection locked="0"/>
    </xf>
    <xf numFmtId="0" fontId="14" fillId="0" borderId="1" xfId="7" applyFont="1" applyBorder="1" applyAlignment="1" applyProtection="1">
      <alignment horizontal="center" vertical="center" wrapText="1"/>
      <protection locked="0"/>
    </xf>
    <xf numFmtId="2" fontId="2" fillId="0" borderId="1" xfId="7" applyNumberFormat="1" applyFont="1" applyBorder="1" applyAlignment="1">
      <alignment horizontal="center" vertical="center" wrapText="1"/>
    </xf>
    <xf numFmtId="0" fontId="2" fillId="0" borderId="1" xfId="7" applyFont="1" applyBorder="1" applyAlignment="1">
      <alignment vertical="center" wrapText="1"/>
    </xf>
    <xf numFmtId="0" fontId="14" fillId="0" borderId="1" xfId="7" applyFont="1" applyBorder="1" applyAlignment="1">
      <alignment horizontal="center" vertical="center"/>
    </xf>
    <xf numFmtId="2" fontId="5" fillId="0" borderId="1" xfId="7" applyNumberFormat="1" applyFont="1" applyBorder="1" applyAlignment="1">
      <alignment horizontal="center" vertical="center"/>
    </xf>
    <xf numFmtId="1" fontId="14" fillId="0" borderId="1" xfId="7" applyNumberFormat="1" applyFont="1" applyBorder="1" applyAlignment="1" applyProtection="1">
      <alignment horizontal="center" vertical="center" wrapText="1"/>
      <protection locked="0"/>
    </xf>
    <xf numFmtId="0" fontId="2" fillId="0" borderId="1" xfId="7" applyFont="1" applyBorder="1" applyAlignment="1">
      <alignment horizontal="center" vertical="center" wrapText="1"/>
    </xf>
    <xf numFmtId="0" fontId="12" fillId="0" borderId="1" xfId="0" applyFont="1" applyBorder="1" applyAlignment="1">
      <alignment horizontal="center"/>
    </xf>
    <xf numFmtId="0" fontId="5" fillId="0" borderId="1" xfId="7" applyFont="1" applyBorder="1" applyAlignment="1">
      <alignment horizontal="center" vertical="center" wrapText="1"/>
    </xf>
    <xf numFmtId="0" fontId="2" fillId="0" borderId="1" xfId="7"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left" vertical="center" wrapText="1"/>
    </xf>
  </cellXfs>
  <cellStyles count="14">
    <cellStyle name="Comma 6" xfId="9" xr:uid="{C515F236-E424-4B7E-8D04-581AE8534212}"/>
    <cellStyle name="Normal" xfId="0" builtinId="0"/>
    <cellStyle name="Normal 10 2 2" xfId="7" xr:uid="{A7BA830B-8531-4059-BA49-92DE8E8AB490}"/>
    <cellStyle name="Normal 10 7" xfId="5" xr:uid="{2A60899F-F5D7-4E22-9713-E74322589D5C}"/>
    <cellStyle name="Normal 2" xfId="2" xr:uid="{958291EC-2942-4C69-9547-215835FA0F7E}"/>
    <cellStyle name="Normal 2 2 2 2" xfId="12" xr:uid="{6012A7E6-12E6-43CC-A680-76C088793695}"/>
    <cellStyle name="Normal 3" xfId="3" xr:uid="{CA0EA376-27F0-40D6-8E62-C5EF61BF860F}"/>
    <cellStyle name="Normal 3 2" xfId="6" xr:uid="{6B433AB8-1D02-4D43-BD90-72B9B59D03CE}"/>
    <cellStyle name="Normal 3 3" xfId="8" xr:uid="{3CEFA469-CE99-414D-9AA3-68DCE5809173}"/>
    <cellStyle name="Normal 3 4" xfId="10" xr:uid="{72A48B15-094D-4D68-BDF6-6EA026A94375}"/>
    <cellStyle name="Normal 39 9" xfId="1" xr:uid="{652698C6-D760-4CBE-93D7-B7E1847A1748}"/>
    <cellStyle name="Normal 6" xfId="4" xr:uid="{F7D9C508-30C0-4143-9CF6-620AA23889E9}"/>
    <cellStyle name="Normal_Sheet1" xfId="13" xr:uid="{F69164D4-7503-4338-9808-35DA3346D3FD}"/>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mbulatoro_pakalpojumu_nodala\Planosana_2013\SAVA\P&#256;RPLANO&#352;ANA\parplanosana_9menesi\R0020%20-SAVA_izpilde_veiktais_darbs_09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Apvienota_DB"/>
      <sheetName val="Staru_terapija_1_9"/>
      <sheetName val="09"/>
      <sheetName val="08"/>
      <sheetName val="07"/>
      <sheetName val="06"/>
      <sheetName val="05"/>
      <sheetName val="04"/>
      <sheetName val="03"/>
      <sheetName val="02"/>
      <sheetName val="01"/>
      <sheetName val="Macro1"/>
      <sheetName val="PIVOT2"/>
      <sheetName val="greidots"/>
      <sheetName val="R0035.2"/>
      <sheetName val="GALA "/>
      <sheetName val="aprak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35">
          <cell r="A135" t="str">
            <v>Recover</v>
          </cell>
        </row>
      </sheetData>
      <sheetData sheetId="13" refreshError="1"/>
      <sheetData sheetId="14" refreshError="1"/>
      <sheetData sheetId="15">
        <row r="4">
          <cell r="G4" t="str">
            <v>010000495-AP025</v>
          </cell>
        </row>
      </sheetData>
      <sheetData sheetId="16"/>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4A48-F249-4165-BC58-BAC6A3B6D7F8}">
  <dimension ref="A1:M14"/>
  <sheetViews>
    <sheetView tabSelected="1" zoomScale="78" zoomScaleNormal="78" workbookViewId="0">
      <selection activeCell="F4" sqref="F4"/>
    </sheetView>
  </sheetViews>
  <sheetFormatPr defaultRowHeight="14.4" x14ac:dyDescent="0.3"/>
  <cols>
    <col min="1" max="1" width="3.6640625" customWidth="1"/>
    <col min="2" max="2" width="37.33203125" customWidth="1"/>
    <col min="3" max="3" width="36.5546875" customWidth="1"/>
    <col min="4" max="6" width="17.6640625" customWidth="1"/>
    <col min="7" max="7" width="11.33203125" customWidth="1"/>
    <col min="8" max="8" width="12.5546875" customWidth="1"/>
    <col min="9" max="10" width="14.88671875" customWidth="1"/>
    <col min="11" max="13" width="14.33203125" customWidth="1"/>
  </cols>
  <sheetData>
    <row r="1" spans="1:13" ht="61.5" customHeight="1" x14ac:dyDescent="0.3">
      <c r="B1" s="1"/>
      <c r="C1" s="1"/>
      <c r="D1" s="1"/>
      <c r="E1" s="1"/>
      <c r="F1" s="1"/>
      <c r="G1" s="1"/>
      <c r="H1" s="1"/>
      <c r="K1" s="34" t="s">
        <v>0</v>
      </c>
      <c r="L1" s="34"/>
      <c r="M1" s="34"/>
    </row>
    <row r="2" spans="1:13" ht="15.6" x14ac:dyDescent="0.3">
      <c r="B2" s="31" t="s">
        <v>42</v>
      </c>
      <c r="C2" s="31"/>
      <c r="D2" s="31"/>
      <c r="E2" s="31"/>
      <c r="F2" s="31"/>
      <c r="G2" s="31"/>
      <c r="H2" s="31"/>
      <c r="I2" s="31"/>
      <c r="J2" s="31"/>
      <c r="K2" s="31"/>
      <c r="L2" s="31"/>
      <c r="M2" s="31"/>
    </row>
    <row r="3" spans="1:13" ht="69" x14ac:dyDescent="0.3">
      <c r="B3" s="7" t="s">
        <v>1</v>
      </c>
      <c r="C3" s="8" t="s">
        <v>2</v>
      </c>
      <c r="D3" s="8" t="s">
        <v>3</v>
      </c>
      <c r="E3" s="8" t="s">
        <v>4</v>
      </c>
      <c r="F3" s="8" t="s">
        <v>5</v>
      </c>
      <c r="G3" s="8" t="s">
        <v>6</v>
      </c>
      <c r="H3" s="9" t="s">
        <v>7</v>
      </c>
      <c r="I3" s="8" t="s">
        <v>8</v>
      </c>
      <c r="J3" s="8" t="s">
        <v>15</v>
      </c>
      <c r="K3" s="8" t="s">
        <v>9</v>
      </c>
      <c r="L3" s="8" t="s">
        <v>10</v>
      </c>
      <c r="M3" s="8" t="s">
        <v>11</v>
      </c>
    </row>
    <row r="4" spans="1:13" ht="46.8" x14ac:dyDescent="0.3">
      <c r="B4" s="2" t="s">
        <v>41</v>
      </c>
      <c r="C4" s="3">
        <v>18786</v>
      </c>
      <c r="D4" s="4">
        <v>0.5</v>
      </c>
      <c r="E4" s="4">
        <v>0.5</v>
      </c>
      <c r="F4" s="4">
        <v>0.5</v>
      </c>
      <c r="G4" s="5">
        <v>18786</v>
      </c>
      <c r="H4" s="10">
        <v>8.15</v>
      </c>
      <c r="I4" s="12">
        <f>ROUND(((G4*H4)*D4),2)</f>
        <v>76552.95</v>
      </c>
      <c r="J4" s="11">
        <f>I4/2</f>
        <v>38276.474999999999</v>
      </c>
      <c r="K4" s="11">
        <f>ROUND(((G4*H4)*E4),2)</f>
        <v>76552.95</v>
      </c>
      <c r="L4" s="11">
        <f>ROUND(((G4*H4)*F4),2)</f>
        <v>76552.95</v>
      </c>
      <c r="M4" s="11">
        <f>L4</f>
        <v>76552.95</v>
      </c>
    </row>
    <row r="5" spans="1:13" x14ac:dyDescent="0.3">
      <c r="B5" s="1"/>
      <c r="C5" s="6"/>
      <c r="D5" s="6"/>
      <c r="E5" s="6"/>
      <c r="F5" s="6"/>
      <c r="G5" s="6"/>
      <c r="H5" s="6"/>
      <c r="I5" s="6"/>
      <c r="J5" s="6"/>
    </row>
    <row r="6" spans="1:13" ht="15" customHeight="1" x14ac:dyDescent="0.3">
      <c r="A6" s="13"/>
      <c r="B6" s="32" t="s">
        <v>12</v>
      </c>
      <c r="C6" s="33"/>
      <c r="D6" s="33"/>
      <c r="E6" s="33"/>
      <c r="F6" s="33"/>
      <c r="G6" s="33"/>
      <c r="H6" s="33"/>
      <c r="I6" s="33"/>
      <c r="J6" s="33"/>
      <c r="K6" s="33"/>
      <c r="L6" s="33"/>
      <c r="M6" s="33"/>
    </row>
    <row r="7" spans="1:13" ht="15" customHeight="1" x14ac:dyDescent="0.3">
      <c r="A7" s="13"/>
      <c r="B7" s="32" t="s">
        <v>13</v>
      </c>
      <c r="C7" s="33"/>
      <c r="D7" s="33"/>
      <c r="E7" s="33"/>
      <c r="F7" s="33"/>
      <c r="G7" s="33"/>
      <c r="H7" s="33"/>
      <c r="I7" s="33"/>
      <c r="J7" s="33"/>
      <c r="K7" s="33"/>
      <c r="L7" s="33"/>
      <c r="M7" s="33"/>
    </row>
    <row r="8" spans="1:13" ht="80.25" customHeight="1" x14ac:dyDescent="0.3">
      <c r="A8" s="13"/>
      <c r="B8" s="32" t="s">
        <v>14</v>
      </c>
      <c r="C8" s="32"/>
      <c r="D8" s="32"/>
      <c r="E8" s="32"/>
      <c r="F8" s="32"/>
      <c r="G8" s="32"/>
      <c r="H8" s="32"/>
      <c r="I8" s="32"/>
      <c r="J8" s="32"/>
      <c r="K8" s="32"/>
      <c r="L8" s="32"/>
      <c r="M8" s="32"/>
    </row>
    <row r="10" spans="1:13" x14ac:dyDescent="0.3">
      <c r="B10" s="27" t="s">
        <v>16</v>
      </c>
      <c r="C10" s="27" t="s">
        <v>17</v>
      </c>
      <c r="D10" s="28" t="s">
        <v>18</v>
      </c>
      <c r="E10" s="28"/>
      <c r="F10" s="20" t="s">
        <v>19</v>
      </c>
      <c r="G10" s="20" t="s">
        <v>20</v>
      </c>
      <c r="H10" s="20" t="s">
        <v>21</v>
      </c>
      <c r="I10" s="20" t="s">
        <v>22</v>
      </c>
      <c r="J10" s="20" t="s">
        <v>23</v>
      </c>
      <c r="K10" s="20" t="s">
        <v>24</v>
      </c>
      <c r="L10" s="20" t="s">
        <v>25</v>
      </c>
      <c r="M10" s="29" t="s">
        <v>26</v>
      </c>
    </row>
    <row r="11" spans="1:13" ht="45" customHeight="1" x14ac:dyDescent="0.3">
      <c r="B11" s="27"/>
      <c r="C11" s="27"/>
      <c r="D11" s="21" t="s">
        <v>27</v>
      </c>
      <c r="E11" s="21" t="s">
        <v>28</v>
      </c>
      <c r="F11" s="22" t="s">
        <v>29</v>
      </c>
      <c r="G11" s="22" t="s">
        <v>30</v>
      </c>
      <c r="H11" s="22" t="s">
        <v>31</v>
      </c>
      <c r="I11" s="22" t="s">
        <v>32</v>
      </c>
      <c r="J11" s="22" t="s">
        <v>33</v>
      </c>
      <c r="K11" s="22" t="s">
        <v>34</v>
      </c>
      <c r="L11" s="22" t="s">
        <v>35</v>
      </c>
      <c r="M11" s="29"/>
    </row>
    <row r="12" spans="1:13" ht="80.25" customHeight="1" x14ac:dyDescent="0.3">
      <c r="B12" s="14" t="s">
        <v>36</v>
      </c>
      <c r="C12" s="23" t="s">
        <v>37</v>
      </c>
      <c r="D12" s="24">
        <v>45</v>
      </c>
      <c r="E12" s="24">
        <v>19</v>
      </c>
      <c r="F12" s="15">
        <v>10.94</v>
      </c>
      <c r="G12" s="15">
        <v>2.58</v>
      </c>
      <c r="H12" s="15">
        <v>0.2</v>
      </c>
      <c r="I12" s="19"/>
      <c r="J12" s="15">
        <v>3.43</v>
      </c>
      <c r="K12" s="15">
        <v>0.27</v>
      </c>
      <c r="L12" s="15">
        <v>0.44</v>
      </c>
      <c r="M12" s="25">
        <f>SUM(F12:L12)</f>
        <v>17.86</v>
      </c>
    </row>
    <row r="13" spans="1:13" ht="27.6" x14ac:dyDescent="0.3">
      <c r="B13" s="16" t="s">
        <v>38</v>
      </c>
      <c r="C13" s="17" t="s">
        <v>39</v>
      </c>
      <c r="D13" s="26">
        <v>30</v>
      </c>
      <c r="E13" s="26">
        <v>0</v>
      </c>
      <c r="F13" s="15">
        <v>5.82</v>
      </c>
      <c r="G13" s="15">
        <v>1.37</v>
      </c>
      <c r="H13" s="15">
        <v>0.32</v>
      </c>
      <c r="I13" s="19"/>
      <c r="J13" s="15">
        <v>1.82</v>
      </c>
      <c r="K13" s="15">
        <v>0.15</v>
      </c>
      <c r="L13" s="15">
        <v>0.23</v>
      </c>
      <c r="M13" s="25">
        <f>SUM(F13:L13)</f>
        <v>9.7100000000000009</v>
      </c>
    </row>
    <row r="14" spans="1:13" x14ac:dyDescent="0.3">
      <c r="B14" s="30" t="s">
        <v>40</v>
      </c>
      <c r="C14" s="30"/>
      <c r="D14" s="18">
        <f t="shared" ref="D14:L14" si="0">D12-D13</f>
        <v>15</v>
      </c>
      <c r="E14" s="18">
        <f t="shared" si="0"/>
        <v>19</v>
      </c>
      <c r="F14" s="15">
        <f t="shared" si="0"/>
        <v>5.1199999999999992</v>
      </c>
      <c r="G14" s="15">
        <f t="shared" si="0"/>
        <v>1.21</v>
      </c>
      <c r="H14" s="15">
        <f t="shared" si="0"/>
        <v>-0.12</v>
      </c>
      <c r="I14" s="15">
        <f t="shared" si="0"/>
        <v>0</v>
      </c>
      <c r="J14" s="15">
        <f t="shared" si="0"/>
        <v>1.61</v>
      </c>
      <c r="K14" s="15">
        <f t="shared" si="0"/>
        <v>0.12000000000000002</v>
      </c>
      <c r="L14" s="15">
        <f t="shared" si="0"/>
        <v>0.21</v>
      </c>
      <c r="M14" s="25">
        <f>SUM(F14:L14)</f>
        <v>8.15</v>
      </c>
    </row>
  </sheetData>
  <mergeCells count="10">
    <mergeCell ref="B2:M2"/>
    <mergeCell ref="B6:M6"/>
    <mergeCell ref="B7:M7"/>
    <mergeCell ref="K1:M1"/>
    <mergeCell ref="B8:M8"/>
    <mergeCell ref="B10:B11"/>
    <mergeCell ref="C10:C11"/>
    <mergeCell ref="D10:E10"/>
    <mergeCell ref="M10:M11"/>
    <mergeCell ref="B14:C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Batare</dc:creator>
  <cp:lastModifiedBy>Rimants Kuzma</cp:lastModifiedBy>
  <dcterms:created xsi:type="dcterms:W3CDTF">2021-03-17T08:01:20Z</dcterms:created>
  <dcterms:modified xsi:type="dcterms:W3CDTF">2021-06-17T05:55:34Z</dcterms:modified>
</cp:coreProperties>
</file>