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6"/>
  <workbookPr filterPrivacy="1" defaultThemeVersion="124226"/>
  <xr:revisionPtr revIDLastSave="0" documentId="13_ncr:1_{C1BE363D-3A79-486E-B6F2-B3038749674B}" xr6:coauthVersionLast="36" xr6:coauthVersionMax="47" xr10:uidLastSave="{00000000-0000-0000-0000-000000000000}"/>
  <bookViews>
    <workbookView xWindow="0" yWindow="0" windowWidth="23040" windowHeight="906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I18" i="1" l="1"/>
  <c r="G9" i="1"/>
  <c r="F12" i="1"/>
  <c r="C29" i="1" s="1"/>
  <c r="F23" i="1" l="1"/>
  <c r="G23" i="1"/>
  <c r="H23" i="1"/>
  <c r="J23" i="1"/>
  <c r="K22" i="1"/>
  <c r="L22" i="1" s="1"/>
  <c r="G11" i="1"/>
  <c r="M22" i="1" l="1"/>
  <c r="H11" i="1"/>
  <c r="K19" i="1"/>
  <c r="L19" i="1" s="1"/>
  <c r="K20" i="1"/>
  <c r="L20" i="1" s="1"/>
  <c r="K21" i="1"/>
  <c r="L21" i="1" s="1"/>
  <c r="G8" i="1"/>
  <c r="G10" i="1"/>
  <c r="G7" i="1"/>
  <c r="H7" i="1" s="1"/>
  <c r="G12" i="1" l="1"/>
  <c r="D29" i="1" s="1"/>
  <c r="I23" i="1"/>
  <c r="K18" i="1"/>
  <c r="H8" i="1"/>
  <c r="H9" i="1"/>
  <c r="H10" i="1"/>
  <c r="K23" i="1" l="1"/>
  <c r="C30" i="1" s="1"/>
  <c r="C31" i="1" s="1"/>
  <c r="L18" i="1"/>
  <c r="L23" i="1" s="1"/>
  <c r="D30" i="1" s="1"/>
  <c r="H12" i="1"/>
  <c r="E29" i="1" s="1"/>
  <c r="M18" i="1" l="1"/>
  <c r="M21" i="1" l="1"/>
  <c r="M20" i="1" l="1"/>
  <c r="M19" i="1" l="1"/>
  <c r="D31" i="1"/>
  <c r="M23" i="1" l="1"/>
  <c r="E30" i="1" s="1"/>
  <c r="E31" i="1" s="1"/>
</calcChain>
</file>

<file path=xl/sharedStrings.xml><?xml version="1.0" encoding="utf-8"?>
<sst xmlns="http://schemas.openxmlformats.org/spreadsheetml/2006/main" count="73" uniqueCount="47">
  <si>
    <t>Amata nosaukums</t>
  </si>
  <si>
    <t>Ministra biroja vadītājs</t>
  </si>
  <si>
    <t>Amatalga</t>
  </si>
  <si>
    <t>KOPĀ:</t>
  </si>
  <si>
    <t>Saime, līmenis</t>
  </si>
  <si>
    <t>Mēnešalgu grupa</t>
  </si>
  <si>
    <t>Kategorija</t>
  </si>
  <si>
    <t>Kompensācija par neizmantotajām atvaļinājuma dienām</t>
  </si>
  <si>
    <t>vidējā 6 mēnešu izpeļņa no kuras aprēķina atvaļinājuma kompensācijas</t>
  </si>
  <si>
    <t>neizmantoto atvaļinājuma dienu skaits</t>
  </si>
  <si>
    <t>DD VSAOI  (EKK1200)</t>
  </si>
  <si>
    <t>Atalgojums (EKK1100)</t>
  </si>
  <si>
    <t>Atlīdzība  (EKK1000)</t>
  </si>
  <si>
    <t>Atvaļinājuma kompensācija (EKK1100)</t>
  </si>
  <si>
    <t>DD VSAOI par izmaksāto kompensāciju (EKK1200)</t>
  </si>
  <si>
    <t>Atvaļinājuma kompensācija ar DD VSAOI kopā (EKK1000)</t>
  </si>
  <si>
    <t>Parlamentārais sekretārs*</t>
  </si>
  <si>
    <t>* Parlamentārajam sekretāram kategoriju nenosaka, jo  parlamentārā sekretāra atalgojuma noteikšanas kārtību nosaka Valsts un pašvaldību institūciju amatpersonu un darbinieku atlīdzības likuma 6.pants</t>
  </si>
  <si>
    <t>Atlaišanas pabalsts</t>
  </si>
  <si>
    <t xml:space="preserve">DD VSAOI </t>
  </si>
  <si>
    <t>Atlaišanas pabalsta izdevumi kopā</t>
  </si>
  <si>
    <t>25;III</t>
  </si>
  <si>
    <t>Atlaišanas pabalsti</t>
  </si>
  <si>
    <t>1 dienas vidējā izpeļņa</t>
  </si>
  <si>
    <t>Ministra padomnieks komunikācijas jautājumos</t>
  </si>
  <si>
    <t xml:space="preserve">Ministra padomnieks nodarbinātības un uzņēmējdarbības jautājumos </t>
  </si>
  <si>
    <t>Profesijas kods</t>
  </si>
  <si>
    <t>1111 13</t>
  </si>
  <si>
    <t>1112 19</t>
  </si>
  <si>
    <t>1112 15</t>
  </si>
  <si>
    <t>2021.gadā kopā</t>
  </si>
  <si>
    <t>1.Atlaišanas pabalsti LM ministra birojam 2021.gada jūnijā, beidzot pildīt amata pienākumus</t>
  </si>
  <si>
    <t>2.LM ministra birojam 2021.gada jūnijā izmaksājamā kompensācija par neizmantotajām atvaļinājuma dienām, beidzot pildīt amata pienākumus</t>
  </si>
  <si>
    <t>Nostrādātās dienas 6 mēnešos</t>
  </si>
  <si>
    <t>9=7/8</t>
  </si>
  <si>
    <t>11=9*10</t>
  </si>
  <si>
    <t>12=11*0.2359</t>
  </si>
  <si>
    <t>13=11+12</t>
  </si>
  <si>
    <t>LM  2021.gadā nepieciešamais papildus finansējums sakarā ar izmaiņām ministra birojā kopā (1+2)</t>
  </si>
  <si>
    <t xml:space="preserve">Ministra padomnieks nozares infrastruktūras attīstības jautājumos </t>
  </si>
  <si>
    <t>1113 15</t>
  </si>
  <si>
    <t xml:space="preserve">Saskaņā ar Valsts un pašvaldību institūciju amatpersonu un darbinieku atlīdzības likuma 17.panta devīto daļu jānodrošina Ministru kabineta locekļiem un Ministru prezidenta, ministru konsultatīvajām amatpersonām un parlamentārajam sekretāram (pēc tam, kad tās beigs pildīt amata pienākumus) atlaišanas pabalstu izmaksa, kā arī kompensācija par neizmantoto atvaļinājumu. </t>
  </si>
  <si>
    <t>Pielikums</t>
  </si>
  <si>
    <t>Ministru kabineta rīkojuma projekta "Par finanšu līdzekļu piešķiršanu no valsts budžeta programmas "Līdzekļi neparedzētiem gadījumiem"" anotācijai</t>
  </si>
  <si>
    <t>Sagatavotāja: LM Finanšu vadības departamenta vadošā finansiste I.Štrausa</t>
  </si>
  <si>
    <t>Tālrunis: 60008559</t>
  </si>
  <si>
    <t>e-pasts: Ilze.Strausa@lm.gov.lv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</si>
</sst>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8"/>
      <name val="Calibri"/>
      <family val="2"/>
    </font>
    <font>
      <sz val="10"/>
      <name val="Arial"/>
      <family val="2"/>
      <charset val="186"/>
    </font>
    <font>
      <b/>
      <sz val="11"/>
      <name val="Times New Roman"/>
      <family val="1"/>
    </font>
    <font>
      <sz val="11"/>
      <name val="Times New Roman"/>
      <family val="1"/>
    </font>
    <font>
      <sz val="10"/>
      <name val="Times New Roman"/>
      <family val="1"/>
    </font>
    <font>
      <sz val="12"/>
      <name val="Times New Roman"/>
      <family val="1"/>
    </font>
    <font>
      <i/>
      <sz val="11"/>
      <name val="Times New Roman"/>
      <family val="1"/>
    </font>
    <font>
      <b/>
      <sz val="10"/>
      <name val="Times New Roman"/>
      <family val="1"/>
    </font>
    <font>
      <sz val="11"/>
      <color theme="1"/>
      <name val="Calibri"/>
      <family val="2"/>
      <scheme val="minor"/>
    </font>
    <font>
      <sz val="11"/>
      <color theme="1"/>
      <name val="Times New Roman"/>
      <family val="1"/>
      <charset val="186"/>
    </font>
    <font>
      <i/>
      <sz val="11"/>
      <color theme="1"/>
      <name val="Times New Roman"/>
      <family val="1"/>
      <charset val="186"/>
    </font>
    <font>
      <sz val="9"/>
      <name val="Times New Roman"/>
      <family val="1"/>
      <charset val="186"/>
    </font>
    <font>
      <sz val="9"/>
      <name val="Arial"/>
      <family val="2"/>
      <charset val="186"/>
    </font>
    <font>
      <sz val="9"/>
      <name val="Times New Roman"/>
      <family val="1"/>
    </font>
  </fonts>
  <fills count="5">
    <fill>
      <patternFill patternType="none"/>
    </fill>
    <fill>
      <patternFill patternType="gray125"/>
    </fill>
    <fill>
      <patternFill patternType="solid">
        <fgColor indexed="44"/>
        <bgColor indexed="64"/>
      </patternFill>
    </fill>
    <fill>
      <patternFill patternType="solid">
        <fgColor theme="2" tint="-9.9978637043366805E-2"/>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5">
    <xf numFmtId="0" fontId="0" fillId="0" borderId="0"/>
    <xf numFmtId="0" fontId="2" fillId="0" borderId="0"/>
    <xf numFmtId="0" fontId="9" fillId="0" borderId="0"/>
    <xf numFmtId="0" fontId="2" fillId="0" borderId="0"/>
    <xf numFmtId="0" fontId="2" fillId="0" borderId="0"/>
  </cellStyleXfs>
  <cellXfs count="119">
    <xf numFmtId="0" fontId="0" fillId="0" borderId="0" xfId="0"/>
    <xf numFmtId="0" fontId="3" fillId="0" borderId="0" xfId="0" applyFont="1"/>
    <xf numFmtId="0" fontId="4" fillId="0" borderId="0" xfId="0" applyFont="1"/>
    <xf numFmtId="0" fontId="4" fillId="0" borderId="17" xfId="0" applyFont="1" applyBorder="1"/>
    <xf numFmtId="0" fontId="4" fillId="0" borderId="8" xfId="0" applyFont="1" applyBorder="1"/>
    <xf numFmtId="0" fontId="4" fillId="0" borderId="9" xfId="0" applyFont="1" applyBorder="1"/>
    <xf numFmtId="0" fontId="4" fillId="0" borderId="10" xfId="0" applyFont="1" applyBorder="1"/>
    <xf numFmtId="0" fontId="4" fillId="0" borderId="0" xfId="0" applyFont="1" applyBorder="1" applyAlignment="1">
      <alignment horizontal="center"/>
    </xf>
    <xf numFmtId="0" fontId="4" fillId="2" borderId="2"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5" fillId="0" borderId="1" xfId="0" applyFont="1" applyBorder="1" applyAlignment="1">
      <alignment horizontal="center" vertical="top" wrapText="1"/>
    </xf>
    <xf numFmtId="4" fontId="3" fillId="0" borderId="0" xfId="0" applyNumberFormat="1" applyFont="1" applyBorder="1" applyAlignment="1">
      <alignment horizontal="right"/>
    </xf>
    <xf numFmtId="0" fontId="3" fillId="0" borderId="16" xfId="0" applyFont="1" applyBorder="1" applyAlignment="1">
      <alignment horizontal="right"/>
    </xf>
    <xf numFmtId="0" fontId="3" fillId="0" borderId="0" xfId="0" applyFont="1" applyBorder="1" applyAlignment="1">
      <alignment horizontal="right"/>
    </xf>
    <xf numFmtId="0" fontId="6" fillId="0" borderId="0" xfId="0" applyFont="1" applyFill="1" applyBorder="1" applyAlignment="1">
      <alignment horizontal="right" vertical="center" wrapText="1"/>
    </xf>
    <xf numFmtId="0" fontId="6" fillId="0" borderId="0" xfId="0" applyNumberFormat="1" applyFont="1" applyFill="1" applyBorder="1" applyAlignment="1">
      <alignment horizontal="right" vertical="center" wrapText="1"/>
    </xf>
    <xf numFmtId="0" fontId="4" fillId="0" borderId="0" xfId="0" applyFont="1" applyBorder="1" applyAlignment="1">
      <alignment horizontal="right" wrapText="1"/>
    </xf>
    <xf numFmtId="3" fontId="3" fillId="0" borderId="0" xfId="0" applyNumberFormat="1" applyFont="1" applyBorder="1" applyAlignment="1">
      <alignment horizontal="right"/>
    </xf>
    <xf numFmtId="3" fontId="3" fillId="0" borderId="0" xfId="0" applyNumberFormat="1" applyFont="1" applyBorder="1"/>
    <xf numFmtId="0" fontId="4" fillId="0" borderId="0" xfId="0" applyFont="1" applyBorder="1"/>
    <xf numFmtId="0" fontId="3" fillId="0" borderId="0" xfId="0" applyFont="1" applyBorder="1" applyAlignment="1"/>
    <xf numFmtId="0" fontId="4" fillId="0" borderId="24" xfId="0" applyFont="1" applyBorder="1" applyAlignment="1"/>
    <xf numFmtId="0" fontId="4" fillId="2" borderId="14" xfId="0" applyFont="1" applyFill="1" applyBorder="1" applyAlignment="1">
      <alignment horizontal="center" vertical="top" wrapText="1"/>
    </xf>
    <xf numFmtId="0" fontId="5" fillId="0" borderId="12" xfId="0" applyFont="1" applyBorder="1" applyAlignment="1">
      <alignment horizontal="center" vertical="top" wrapText="1"/>
    </xf>
    <xf numFmtId="0" fontId="3" fillId="0" borderId="26" xfId="0" applyFont="1" applyBorder="1" applyAlignment="1">
      <alignment horizontal="right"/>
    </xf>
    <xf numFmtId="0" fontId="7" fillId="0" borderId="0" xfId="0" applyFont="1" applyBorder="1" applyAlignment="1">
      <alignment horizontal="left"/>
    </xf>
    <xf numFmtId="0" fontId="7" fillId="0" borderId="0" xfId="0" applyFont="1" applyBorder="1"/>
    <xf numFmtId="3" fontId="7" fillId="0" borderId="0" xfId="0" applyNumberFormat="1" applyFont="1" applyBorder="1"/>
    <xf numFmtId="0" fontId="6" fillId="0" borderId="0" xfId="0" applyFont="1" applyAlignment="1">
      <alignment horizontal="justify" vertical="center"/>
    </xf>
    <xf numFmtId="0" fontId="5" fillId="0" borderId="15" xfId="0" applyFont="1" applyBorder="1" applyAlignment="1">
      <alignment horizontal="center" vertical="top" wrapText="1"/>
    </xf>
    <xf numFmtId="0" fontId="5" fillId="0" borderId="2" xfId="0" applyFont="1" applyFill="1" applyBorder="1" applyAlignment="1">
      <alignment horizontal="right" vertical="center" wrapText="1"/>
    </xf>
    <xf numFmtId="0" fontId="5" fillId="4" borderId="1" xfId="0" applyNumberFormat="1" applyFont="1" applyFill="1" applyBorder="1" applyAlignment="1">
      <alignment horizontal="center" vertical="center" wrapText="1"/>
    </xf>
    <xf numFmtId="0" fontId="5" fillId="0" borderId="3" xfId="0" applyFont="1" applyBorder="1" applyAlignment="1">
      <alignment horizontal="right" wrapText="1"/>
    </xf>
    <xf numFmtId="0" fontId="5" fillId="0" borderId="11" xfId="0" applyFont="1" applyFill="1" applyBorder="1" applyAlignment="1">
      <alignment horizontal="right" vertical="center" wrapText="1"/>
    </xf>
    <xf numFmtId="0" fontId="5" fillId="0" borderId="4" xfId="0" applyNumberFormat="1" applyFont="1" applyFill="1" applyBorder="1" applyAlignment="1">
      <alignment horizontal="right" vertical="center" wrapText="1"/>
    </xf>
    <xf numFmtId="0" fontId="5" fillId="0" borderId="5" xfId="0" applyFont="1" applyBorder="1" applyAlignment="1">
      <alignment horizontal="right" wrapText="1"/>
    </xf>
    <xf numFmtId="4" fontId="8" fillId="0" borderId="11" xfId="0" applyNumberFormat="1" applyFont="1" applyBorder="1" applyAlignment="1">
      <alignment horizontal="right"/>
    </xf>
    <xf numFmtId="4" fontId="8" fillId="0" borderId="4" xfId="0" applyNumberFormat="1" applyFont="1" applyBorder="1" applyAlignment="1">
      <alignment horizontal="right"/>
    </xf>
    <xf numFmtId="4" fontId="8" fillId="0" borderId="5" xfId="0" applyNumberFormat="1" applyFont="1" applyBorder="1" applyAlignment="1">
      <alignment horizontal="right"/>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wrapText="1"/>
    </xf>
    <xf numFmtId="4" fontId="5" fillId="0" borderId="1" xfId="0" applyNumberFormat="1" applyFont="1" applyBorder="1" applyAlignment="1">
      <alignment horizontal="right"/>
    </xf>
    <xf numFmtId="4" fontId="8" fillId="0" borderId="3" xfId="0" applyNumberFormat="1" applyFont="1" applyBorder="1" applyAlignment="1">
      <alignment horizontal="right"/>
    </xf>
    <xf numFmtId="4" fontId="5" fillId="0" borderId="12" xfId="0" applyNumberFormat="1" applyFont="1" applyBorder="1" applyAlignment="1">
      <alignment horizontal="right"/>
    </xf>
    <xf numFmtId="4" fontId="8" fillId="0" borderId="13" xfId="0" applyNumberFormat="1" applyFont="1" applyBorder="1" applyAlignment="1">
      <alignment horizontal="right"/>
    </xf>
    <xf numFmtId="4" fontId="5" fillId="4" borderId="2" xfId="0" applyNumberFormat="1" applyFont="1" applyFill="1" applyBorder="1" applyAlignment="1">
      <alignment horizontal="right" wrapText="1"/>
    </xf>
    <xf numFmtId="4" fontId="5" fillId="4" borderId="18" xfId="0" applyNumberFormat="1" applyFont="1" applyFill="1" applyBorder="1" applyAlignment="1">
      <alignment horizontal="right" wrapText="1"/>
    </xf>
    <xf numFmtId="0" fontId="5" fillId="0" borderId="1" xfId="0" applyFont="1" applyFill="1" applyBorder="1" applyAlignment="1">
      <alignment horizontal="right" vertical="center" wrapText="1"/>
    </xf>
    <xf numFmtId="0" fontId="5" fillId="0" borderId="1" xfId="0" applyFont="1" applyBorder="1" applyAlignment="1">
      <alignment horizontal="right" wrapText="1"/>
    </xf>
    <xf numFmtId="4" fontId="5" fillId="4" borderId="1" xfId="0" applyNumberFormat="1" applyFont="1" applyFill="1" applyBorder="1" applyAlignment="1">
      <alignment horizontal="right"/>
    </xf>
    <xf numFmtId="0" fontId="5" fillId="4" borderId="12" xfId="0" applyNumberFormat="1" applyFont="1" applyFill="1" applyBorder="1" applyAlignment="1">
      <alignment horizontal="center" vertical="center" wrapText="1"/>
    </xf>
    <xf numFmtId="4" fontId="5" fillId="4" borderId="12" xfId="0" applyNumberFormat="1" applyFont="1" applyFill="1" applyBorder="1" applyAlignment="1">
      <alignment horizontal="right"/>
    </xf>
    <xf numFmtId="0" fontId="5" fillId="0" borderId="26" xfId="0" applyFont="1" applyFill="1" applyBorder="1" applyAlignment="1">
      <alignment horizontal="right" vertical="center" wrapText="1"/>
    </xf>
    <xf numFmtId="0" fontId="5" fillId="0" borderId="26" xfId="0" applyNumberFormat="1" applyFont="1" applyFill="1" applyBorder="1" applyAlignment="1">
      <alignment horizontal="right" vertical="center" wrapText="1"/>
    </xf>
    <xf numFmtId="0" fontId="5" fillId="0" borderId="26" xfId="0" applyFont="1" applyBorder="1" applyAlignment="1">
      <alignment horizontal="right" wrapText="1"/>
    </xf>
    <xf numFmtId="4" fontId="8" fillId="4" borderId="28" xfId="0" applyNumberFormat="1" applyFont="1" applyFill="1" applyBorder="1" applyAlignment="1">
      <alignment horizontal="right"/>
    </xf>
    <xf numFmtId="4" fontId="8" fillId="4" borderId="26" xfId="0" applyNumberFormat="1" applyFont="1" applyFill="1" applyBorder="1" applyAlignment="1">
      <alignment horizontal="right"/>
    </xf>
    <xf numFmtId="4" fontId="8" fillId="0" borderId="26" xfId="0" applyNumberFormat="1" applyFont="1" applyBorder="1" applyAlignment="1">
      <alignment horizontal="right"/>
    </xf>
    <xf numFmtId="4" fontId="8" fillId="0" borderId="29" xfId="0" applyNumberFormat="1" applyFont="1" applyBorder="1" applyAlignment="1">
      <alignment horizontal="right"/>
    </xf>
    <xf numFmtId="0" fontId="5" fillId="0" borderId="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4" fontId="8" fillId="0" borderId="27" xfId="0" applyNumberFormat="1" applyFont="1" applyBorder="1" applyAlignment="1">
      <alignment horizontal="right"/>
    </xf>
    <xf numFmtId="4" fontId="5" fillId="4" borderId="14" xfId="0" applyNumberFormat="1" applyFont="1" applyFill="1" applyBorder="1" applyAlignment="1">
      <alignment horizontal="right" wrapText="1"/>
    </xf>
    <xf numFmtId="4" fontId="5" fillId="4" borderId="25" xfId="0" applyNumberFormat="1" applyFont="1" applyFill="1" applyBorder="1" applyAlignment="1">
      <alignment horizontal="right" wrapText="1"/>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5" fillId="0" borderId="2" xfId="0" applyFont="1" applyBorder="1" applyAlignment="1">
      <alignment vertical="center" wrapText="1"/>
    </xf>
    <xf numFmtId="0" fontId="5" fillId="0" borderId="18" xfId="0" applyFont="1" applyBorder="1" applyAlignment="1">
      <alignment vertical="center" wrapText="1"/>
    </xf>
    <xf numFmtId="4" fontId="5" fillId="0" borderId="2" xfId="0" applyNumberFormat="1" applyFont="1" applyBorder="1"/>
    <xf numFmtId="4" fontId="5" fillId="0" borderId="1" xfId="0" applyNumberFormat="1" applyFont="1" applyBorder="1"/>
    <xf numFmtId="4" fontId="5" fillId="0" borderId="3" xfId="0" applyNumberFormat="1" applyFont="1" applyBorder="1"/>
    <xf numFmtId="0" fontId="10" fillId="0" borderId="0" xfId="2" applyFont="1"/>
    <xf numFmtId="0" fontId="11" fillId="0" borderId="0" xfId="2" applyFont="1" applyAlignment="1">
      <alignment horizontal="right"/>
    </xf>
    <xf numFmtId="0" fontId="11" fillId="0" borderId="0" xfId="0" applyFont="1" applyAlignment="1">
      <alignment wrapText="1"/>
    </xf>
    <xf numFmtId="4" fontId="5" fillId="0" borderId="2" xfId="0" applyNumberFormat="1" applyFont="1" applyFill="1" applyBorder="1" applyAlignment="1">
      <alignment horizontal="right"/>
    </xf>
    <xf numFmtId="4" fontId="5" fillId="0" borderId="1" xfId="0" applyNumberFormat="1" applyFont="1" applyFill="1" applyBorder="1" applyAlignment="1">
      <alignment horizontal="right"/>
    </xf>
    <xf numFmtId="4" fontId="5" fillId="0" borderId="18" xfId="0" applyNumberFormat="1" applyFont="1" applyFill="1" applyBorder="1" applyAlignment="1">
      <alignment horizontal="right"/>
    </xf>
    <xf numFmtId="4" fontId="5" fillId="0" borderId="12" xfId="0" applyNumberFormat="1" applyFont="1" applyFill="1" applyBorder="1" applyAlignment="1">
      <alignment horizontal="right"/>
    </xf>
    <xf numFmtId="0" fontId="12" fillId="0" borderId="0" xfId="3" quotePrefix="1" applyFont="1" applyFill="1" applyAlignment="1">
      <alignment horizontal="left"/>
    </xf>
    <xf numFmtId="0" fontId="13" fillId="0" borderId="0" xfId="3" applyFont="1"/>
    <xf numFmtId="0" fontId="12" fillId="0" borderId="0" xfId="3" applyFont="1" applyFill="1" applyAlignment="1">
      <alignment horizontal="centerContinuous"/>
    </xf>
    <xf numFmtId="0" fontId="12" fillId="0" borderId="0" xfId="0" applyFont="1"/>
    <xf numFmtId="0" fontId="12" fillId="0" borderId="0" xfId="4" applyFont="1" applyFill="1" applyAlignment="1">
      <alignment horizontal="left"/>
    </xf>
    <xf numFmtId="0" fontId="12" fillId="0" borderId="0" xfId="3" applyFont="1" applyFill="1" applyAlignment="1">
      <alignment horizontal="center"/>
    </xf>
    <xf numFmtId="0" fontId="12" fillId="0" borderId="0" xfId="3" applyFont="1" applyFill="1"/>
    <xf numFmtId="0" fontId="14" fillId="0" borderId="0" xfId="0" applyFont="1" applyAlignment="1">
      <alignment horizontal="justify" vertical="center"/>
    </xf>
    <xf numFmtId="0" fontId="5" fillId="0" borderId="15" xfId="0" applyFont="1" applyBorder="1" applyAlignment="1">
      <alignment vertical="center" wrapText="1"/>
    </xf>
    <xf numFmtId="0" fontId="5" fillId="0" borderId="31" xfId="0" applyFont="1" applyBorder="1" applyAlignment="1">
      <alignment vertical="center" wrapText="1"/>
    </xf>
    <xf numFmtId="0" fontId="12" fillId="0" borderId="0" xfId="3" quotePrefix="1" applyFont="1" applyFill="1" applyAlignment="1">
      <alignment horizontal="left"/>
    </xf>
    <xf numFmtId="0" fontId="11" fillId="0" borderId="0" xfId="0" applyFont="1" applyAlignment="1">
      <alignment horizontal="right" wrapText="1"/>
    </xf>
    <xf numFmtId="0" fontId="8" fillId="0" borderId="7" xfId="0" applyFont="1" applyBorder="1" applyAlignment="1">
      <alignment horizontal="right"/>
    </xf>
    <xf numFmtId="0" fontId="8" fillId="0" borderId="30" xfId="0" applyFont="1" applyBorder="1" applyAlignment="1">
      <alignment horizontal="right"/>
    </xf>
    <xf numFmtId="0" fontId="5" fillId="0" borderId="6" xfId="0" applyFont="1" applyBorder="1" applyAlignment="1">
      <alignment horizontal="left"/>
    </xf>
    <xf numFmtId="0" fontId="5" fillId="0" borderId="23" xfId="0" applyFont="1" applyBorder="1" applyAlignment="1">
      <alignment horizontal="left"/>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5" fillId="3" borderId="8"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9"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3" xfId="0" applyFont="1" applyFill="1" applyBorder="1" applyAlignment="1">
      <alignment horizontal="center" vertical="top"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3" fillId="0" borderId="28" xfId="0" applyFont="1" applyBorder="1" applyAlignment="1">
      <alignment horizontal="right"/>
    </xf>
  </cellXfs>
  <cellStyles count="5">
    <cellStyle name="Normal" xfId="0" builtinId="0"/>
    <cellStyle name="Normal 2" xfId="1" xr:uid="{00000000-0005-0000-0000-000001000000}"/>
    <cellStyle name="Normal 2 2 2 2" xfId="4" xr:uid="{75880F89-E5C4-4918-97AF-1EB5F5FB070B}"/>
    <cellStyle name="Normal 2 4" xfId="3" xr:uid="{B98D4947-15D6-4C2D-A695-235D058294C1}"/>
    <cellStyle name="Normal 3" xfId="2" xr:uid="{D2C849F0-6CB0-42EE-A089-244F063B3C9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39"/>
  <sheetViews>
    <sheetView tabSelected="1" topLeftCell="A19" workbookViewId="0">
      <selection activeCell="E25" sqref="E25"/>
    </sheetView>
  </sheetViews>
  <sheetFormatPr defaultColWidth="9.109375" defaultRowHeight="13.8" x14ac:dyDescent="0.25"/>
  <cols>
    <col min="1" max="1" width="38" style="2" customWidth="1"/>
    <col min="2" max="2" width="12.109375" style="2" customWidth="1"/>
    <col min="3" max="4" width="11.33203125" style="2" customWidth="1"/>
    <col min="5" max="5" width="12.109375" style="2" customWidth="1"/>
    <col min="6" max="6" width="10.44140625" style="2" customWidth="1"/>
    <col min="7" max="7" width="11.88671875" style="2" customWidth="1"/>
    <col min="8" max="8" width="10.5546875" style="2" customWidth="1"/>
    <col min="9" max="9" width="10.109375" style="2" customWidth="1"/>
    <col min="10" max="10" width="9.109375" style="2"/>
    <col min="11" max="11" width="12.109375" style="2" customWidth="1"/>
    <col min="12" max="12" width="12.6640625" style="2" customWidth="1"/>
    <col min="13" max="13" width="13.5546875" style="2" customWidth="1"/>
    <col min="14" max="14" width="12.5546875" style="2" customWidth="1"/>
    <col min="15" max="15" width="11.33203125" style="2" customWidth="1"/>
    <col min="16" max="16" width="16.109375" style="2" customWidth="1"/>
    <col min="17" max="17" width="9.109375" style="2"/>
    <col min="18" max="18" width="10.109375" style="2" customWidth="1"/>
    <col min="19" max="16384" width="9.109375" style="2"/>
  </cols>
  <sheetData>
    <row r="1" spans="1:14" s="79" customFormat="1" ht="14.4" x14ac:dyDescent="0.3">
      <c r="A1"/>
      <c r="H1" s="80"/>
      <c r="M1" s="80" t="s">
        <v>42</v>
      </c>
    </row>
    <row r="2" spans="1:14" s="79" customFormat="1" ht="61.5" customHeight="1" x14ac:dyDescent="0.3">
      <c r="A2"/>
      <c r="F2"/>
      <c r="G2"/>
      <c r="H2"/>
      <c r="I2" s="81"/>
      <c r="J2" s="81"/>
      <c r="K2" s="97" t="s">
        <v>43</v>
      </c>
      <c r="L2" s="97"/>
      <c r="M2" s="97"/>
    </row>
    <row r="3" spans="1:14" ht="14.4" x14ac:dyDescent="0.3">
      <c r="A3"/>
      <c r="B3" s="1"/>
      <c r="C3" s="1"/>
      <c r="D3" s="1"/>
      <c r="E3" s="1"/>
    </row>
    <row r="4" spans="1:14" ht="14.4" thickBot="1" x14ac:dyDescent="0.3">
      <c r="A4" s="1" t="s">
        <v>31</v>
      </c>
      <c r="B4" s="1"/>
      <c r="C4" s="1"/>
      <c r="D4" s="1"/>
      <c r="E4" s="1"/>
    </row>
    <row r="5" spans="1:14" ht="33.75" customHeight="1" x14ac:dyDescent="0.25">
      <c r="A5" s="3"/>
      <c r="B5" s="3"/>
      <c r="C5" s="4"/>
      <c r="D5" s="5"/>
      <c r="E5" s="6"/>
      <c r="F5" s="102" t="s">
        <v>18</v>
      </c>
      <c r="G5" s="103"/>
      <c r="H5" s="104"/>
      <c r="I5" s="7"/>
    </row>
    <row r="6" spans="1:14" ht="55.2" x14ac:dyDescent="0.25">
      <c r="A6" s="73" t="s">
        <v>0</v>
      </c>
      <c r="B6" s="73" t="s">
        <v>26</v>
      </c>
      <c r="C6" s="69" t="s">
        <v>4</v>
      </c>
      <c r="D6" s="70" t="s">
        <v>5</v>
      </c>
      <c r="E6" s="72" t="s">
        <v>6</v>
      </c>
      <c r="F6" s="69" t="s">
        <v>2</v>
      </c>
      <c r="G6" s="70" t="s">
        <v>19</v>
      </c>
      <c r="H6" s="72" t="s">
        <v>20</v>
      </c>
    </row>
    <row r="7" spans="1:14" ht="14.4" x14ac:dyDescent="0.3">
      <c r="A7" s="94" t="s">
        <v>16</v>
      </c>
      <c r="B7" s="30" t="s">
        <v>27</v>
      </c>
      <c r="C7" s="31"/>
      <c r="D7" s="32"/>
      <c r="E7" s="33"/>
      <c r="F7" s="48">
        <v>3365</v>
      </c>
      <c r="G7" s="44">
        <f>ROUND(F7*0.2359,2)</f>
        <v>793.8</v>
      </c>
      <c r="H7" s="45">
        <f>F7+G7</f>
        <v>4158.8</v>
      </c>
      <c r="I7" s="12"/>
      <c r="N7"/>
    </row>
    <row r="8" spans="1:14" ht="14.4" x14ac:dyDescent="0.3">
      <c r="A8" s="94" t="s">
        <v>1</v>
      </c>
      <c r="B8" s="30" t="s">
        <v>28</v>
      </c>
      <c r="C8" s="40" t="s">
        <v>21</v>
      </c>
      <c r="D8" s="32">
        <v>14</v>
      </c>
      <c r="E8" s="42">
        <v>3</v>
      </c>
      <c r="F8" s="48">
        <v>2264</v>
      </c>
      <c r="G8" s="44">
        <f t="shared" ref="G8:G11" si="0">ROUND(F8*0.2359,2)</f>
        <v>534.08000000000004</v>
      </c>
      <c r="H8" s="45">
        <f t="shared" ref="H8:H11" si="1">F8+G8</f>
        <v>2798.08</v>
      </c>
      <c r="I8" s="12"/>
      <c r="N8"/>
    </row>
    <row r="9" spans="1:14" ht="14.4" x14ac:dyDescent="0.3">
      <c r="A9" s="94" t="s">
        <v>24</v>
      </c>
      <c r="B9" s="30" t="s">
        <v>29</v>
      </c>
      <c r="C9" s="40" t="s">
        <v>21</v>
      </c>
      <c r="D9" s="32">
        <v>14</v>
      </c>
      <c r="E9" s="42">
        <v>3</v>
      </c>
      <c r="F9" s="48">
        <v>2264</v>
      </c>
      <c r="G9" s="44">
        <f>ROUND(F9*0.2359,2)</f>
        <v>534.08000000000004</v>
      </c>
      <c r="H9" s="45">
        <f t="shared" si="1"/>
        <v>2798.08</v>
      </c>
      <c r="I9" s="12"/>
      <c r="N9"/>
    </row>
    <row r="10" spans="1:14" ht="26.4" x14ac:dyDescent="0.3">
      <c r="A10" s="94" t="s">
        <v>25</v>
      </c>
      <c r="B10" s="30" t="s">
        <v>29</v>
      </c>
      <c r="C10" s="41" t="s">
        <v>21</v>
      </c>
      <c r="D10" s="32">
        <v>14</v>
      </c>
      <c r="E10" s="43">
        <v>3</v>
      </c>
      <c r="F10" s="48">
        <v>2264</v>
      </c>
      <c r="G10" s="44">
        <f t="shared" si="0"/>
        <v>534.08000000000004</v>
      </c>
      <c r="H10" s="45">
        <f t="shared" si="1"/>
        <v>2798.08</v>
      </c>
      <c r="I10" s="12"/>
      <c r="N10"/>
    </row>
    <row r="11" spans="1:14" ht="33" customHeight="1" x14ac:dyDescent="0.3">
      <c r="A11" s="95" t="s">
        <v>39</v>
      </c>
      <c r="B11" s="30" t="s">
        <v>40</v>
      </c>
      <c r="C11" s="41" t="s">
        <v>21</v>
      </c>
      <c r="D11" s="32">
        <v>14</v>
      </c>
      <c r="E11" s="43">
        <v>3</v>
      </c>
      <c r="F11" s="49">
        <v>2264</v>
      </c>
      <c r="G11" s="46">
        <f t="shared" si="0"/>
        <v>534.08000000000004</v>
      </c>
      <c r="H11" s="47">
        <f t="shared" si="1"/>
        <v>2798.08</v>
      </c>
      <c r="I11" s="12"/>
      <c r="N11"/>
    </row>
    <row r="12" spans="1:14" ht="14.4" thickBot="1" x14ac:dyDescent="0.3">
      <c r="A12" s="13" t="s">
        <v>3</v>
      </c>
      <c r="B12" s="13"/>
      <c r="C12" s="34"/>
      <c r="D12" s="35"/>
      <c r="E12" s="36"/>
      <c r="F12" s="37">
        <f>SUM(F7:F11)</f>
        <v>12421</v>
      </c>
      <c r="G12" s="38">
        <f>SUM(G7:G11)</f>
        <v>2930.12</v>
      </c>
      <c r="H12" s="39">
        <f>SUM(H7:H11)</f>
        <v>15351.119999999999</v>
      </c>
      <c r="I12" s="12"/>
    </row>
    <row r="13" spans="1:14" ht="15.6" x14ac:dyDescent="0.25">
      <c r="A13" s="14"/>
      <c r="B13" s="14"/>
      <c r="C13" s="15"/>
      <c r="D13" s="16"/>
      <c r="E13" s="17"/>
      <c r="F13" s="18"/>
      <c r="G13" s="18"/>
      <c r="H13" s="18"/>
      <c r="I13" s="18"/>
      <c r="J13" s="18"/>
      <c r="K13" s="18"/>
      <c r="L13" s="18"/>
      <c r="M13" s="19"/>
      <c r="N13" s="20"/>
    </row>
    <row r="14" spans="1:14" ht="16.5" customHeight="1" thickBot="1" x14ac:dyDescent="0.3">
      <c r="A14" s="21" t="s">
        <v>32</v>
      </c>
      <c r="B14" s="21"/>
      <c r="C14" s="21"/>
      <c r="D14" s="21"/>
      <c r="E14" s="21"/>
      <c r="F14" s="21"/>
      <c r="G14" s="21"/>
      <c r="H14" s="21"/>
      <c r="I14" s="21"/>
      <c r="J14" s="21"/>
      <c r="K14" s="18"/>
      <c r="L14" s="18"/>
      <c r="M14" s="19"/>
      <c r="N14" s="20"/>
    </row>
    <row r="15" spans="1:14" ht="43.5" customHeight="1" x14ac:dyDescent="0.25">
      <c r="A15" s="4"/>
      <c r="B15" s="5"/>
      <c r="C15" s="5"/>
      <c r="D15" s="5"/>
      <c r="E15" s="5"/>
      <c r="F15" s="22"/>
      <c r="G15" s="111" t="s">
        <v>7</v>
      </c>
      <c r="H15" s="112"/>
      <c r="I15" s="112"/>
      <c r="J15" s="112"/>
      <c r="K15" s="112"/>
      <c r="L15" s="112"/>
      <c r="M15" s="113"/>
    </row>
    <row r="16" spans="1:14" ht="110.4" x14ac:dyDescent="0.25">
      <c r="A16" s="69" t="s">
        <v>0</v>
      </c>
      <c r="B16" s="70" t="s">
        <v>26</v>
      </c>
      <c r="C16" s="70" t="s">
        <v>4</v>
      </c>
      <c r="D16" s="70" t="s">
        <v>5</v>
      </c>
      <c r="E16" s="70" t="s">
        <v>6</v>
      </c>
      <c r="F16" s="71" t="s">
        <v>2</v>
      </c>
      <c r="G16" s="69" t="s">
        <v>8</v>
      </c>
      <c r="H16" s="70" t="s">
        <v>33</v>
      </c>
      <c r="I16" s="70" t="s">
        <v>23</v>
      </c>
      <c r="J16" s="70" t="s">
        <v>9</v>
      </c>
      <c r="K16" s="70" t="s">
        <v>13</v>
      </c>
      <c r="L16" s="70" t="s">
        <v>14</v>
      </c>
      <c r="M16" s="72" t="s">
        <v>15</v>
      </c>
    </row>
    <row r="17" spans="1:24" x14ac:dyDescent="0.25">
      <c r="A17" s="8">
        <v>1</v>
      </c>
      <c r="B17" s="9">
        <v>2</v>
      </c>
      <c r="C17" s="9">
        <v>3</v>
      </c>
      <c r="D17" s="9">
        <v>4</v>
      </c>
      <c r="E17" s="9">
        <v>5</v>
      </c>
      <c r="F17" s="23">
        <v>6</v>
      </c>
      <c r="G17" s="8">
        <v>7</v>
      </c>
      <c r="H17" s="9">
        <v>8</v>
      </c>
      <c r="I17" s="9" t="s">
        <v>34</v>
      </c>
      <c r="J17" s="9">
        <v>10</v>
      </c>
      <c r="K17" s="9" t="s">
        <v>35</v>
      </c>
      <c r="L17" s="9" t="s">
        <v>36</v>
      </c>
      <c r="M17" s="10" t="s">
        <v>37</v>
      </c>
      <c r="P17" s="20"/>
      <c r="Q17" s="20"/>
      <c r="R17" s="20"/>
      <c r="S17" s="20"/>
      <c r="T17" s="20"/>
      <c r="U17" s="20"/>
      <c r="V17" s="20"/>
      <c r="W17" s="20"/>
      <c r="X17" s="20"/>
    </row>
    <row r="18" spans="1:24" ht="14.4" x14ac:dyDescent="0.3">
      <c r="A18" s="74" t="s">
        <v>16</v>
      </c>
      <c r="B18" s="11" t="s">
        <v>27</v>
      </c>
      <c r="C18" s="50"/>
      <c r="D18" s="32"/>
      <c r="E18" s="51"/>
      <c r="F18" s="67">
        <v>3365</v>
      </c>
      <c r="G18" s="82">
        <v>19400.75</v>
      </c>
      <c r="H18" s="83">
        <v>110</v>
      </c>
      <c r="I18" s="52">
        <f>ROUND(G18/H18,2)</f>
        <v>176.37</v>
      </c>
      <c r="J18" s="83">
        <v>35.67</v>
      </c>
      <c r="K18" s="44">
        <f>ROUND(I18*J18,2)</f>
        <v>6291.12</v>
      </c>
      <c r="L18" s="44">
        <f>ROUND(K18*0.2359,2)</f>
        <v>1484.08</v>
      </c>
      <c r="M18" s="45">
        <f>K18+L18</f>
        <v>7775.2</v>
      </c>
      <c r="O18"/>
    </row>
    <row r="19" spans="1:24" ht="14.4" x14ac:dyDescent="0.3">
      <c r="A19" s="74" t="s">
        <v>1</v>
      </c>
      <c r="B19" s="11" t="s">
        <v>28</v>
      </c>
      <c r="C19" s="62" t="s">
        <v>21</v>
      </c>
      <c r="D19" s="32">
        <v>14</v>
      </c>
      <c r="E19" s="64">
        <v>3</v>
      </c>
      <c r="F19" s="67">
        <v>2264</v>
      </c>
      <c r="G19" s="82">
        <v>22911.68</v>
      </c>
      <c r="H19" s="83">
        <v>117</v>
      </c>
      <c r="I19" s="52">
        <v>195.82599999999999</v>
      </c>
      <c r="J19" s="83">
        <v>25.4</v>
      </c>
      <c r="K19" s="44">
        <f t="shared" ref="K19:K21" si="2">ROUND(I19*J19,2)</f>
        <v>4973.9799999999996</v>
      </c>
      <c r="L19" s="44">
        <f>ROUND(K19*0.2359,2)</f>
        <v>1173.3599999999999</v>
      </c>
      <c r="M19" s="45">
        <f t="shared" ref="M19:M20" si="3">K19+L19</f>
        <v>6147.3399999999992</v>
      </c>
      <c r="O19"/>
    </row>
    <row r="20" spans="1:24" ht="14.4" x14ac:dyDescent="0.3">
      <c r="A20" s="74" t="s">
        <v>24</v>
      </c>
      <c r="B20" s="11" t="s">
        <v>29</v>
      </c>
      <c r="C20" s="62" t="s">
        <v>21</v>
      </c>
      <c r="D20" s="32">
        <v>14</v>
      </c>
      <c r="E20" s="64">
        <v>3</v>
      </c>
      <c r="F20" s="67">
        <v>2264</v>
      </c>
      <c r="G20" s="82">
        <v>14687.7</v>
      </c>
      <c r="H20" s="83">
        <v>123</v>
      </c>
      <c r="I20" s="52">
        <v>119.41200000000001</v>
      </c>
      <c r="J20" s="83">
        <v>15.06</v>
      </c>
      <c r="K20" s="44">
        <f t="shared" si="2"/>
        <v>1798.34</v>
      </c>
      <c r="L20" s="44">
        <f t="shared" ref="L20:L21" si="4">ROUND(K20*0.2359,2)</f>
        <v>424.23</v>
      </c>
      <c r="M20" s="45">
        <f t="shared" si="3"/>
        <v>2222.5699999999997</v>
      </c>
      <c r="O20"/>
    </row>
    <row r="21" spans="1:24" ht="26.4" x14ac:dyDescent="0.3">
      <c r="A21" s="75" t="s">
        <v>25</v>
      </c>
      <c r="B21" s="24" t="s">
        <v>29</v>
      </c>
      <c r="C21" s="63" t="s">
        <v>21</v>
      </c>
      <c r="D21" s="53">
        <v>14</v>
      </c>
      <c r="E21" s="65">
        <v>3</v>
      </c>
      <c r="F21" s="68">
        <v>2264</v>
      </c>
      <c r="G21" s="84">
        <v>15055.6</v>
      </c>
      <c r="H21" s="85">
        <v>123</v>
      </c>
      <c r="I21" s="54">
        <v>122.40300000000001</v>
      </c>
      <c r="J21" s="85">
        <v>26.12</v>
      </c>
      <c r="K21" s="46">
        <f t="shared" si="2"/>
        <v>3197.17</v>
      </c>
      <c r="L21" s="46">
        <f t="shared" si="4"/>
        <v>754.21</v>
      </c>
      <c r="M21" s="47">
        <f t="shared" ref="M21" si="5">K21+L21</f>
        <v>3951.38</v>
      </c>
      <c r="O21"/>
    </row>
    <row r="22" spans="1:24" ht="27" thickBot="1" x14ac:dyDescent="0.35">
      <c r="A22" s="75" t="s">
        <v>39</v>
      </c>
      <c r="B22" s="24" t="s">
        <v>40</v>
      </c>
      <c r="C22" s="63" t="s">
        <v>21</v>
      </c>
      <c r="D22" s="53">
        <v>14</v>
      </c>
      <c r="E22" s="65">
        <v>3</v>
      </c>
      <c r="F22" s="68">
        <v>2264</v>
      </c>
      <c r="G22" s="84">
        <v>13584</v>
      </c>
      <c r="H22" s="85">
        <v>123</v>
      </c>
      <c r="I22" s="54">
        <v>110.43899999999999</v>
      </c>
      <c r="J22" s="85">
        <v>14.06</v>
      </c>
      <c r="K22" s="46">
        <f t="shared" ref="K22" si="6">ROUND(I22*J22,2)</f>
        <v>1552.77</v>
      </c>
      <c r="L22" s="46">
        <f t="shared" ref="L22" si="7">ROUND(K22*0.2359,2)</f>
        <v>366.3</v>
      </c>
      <c r="M22" s="47">
        <f t="shared" ref="M22" si="8">K22+L22</f>
        <v>1919.07</v>
      </c>
      <c r="O22"/>
    </row>
    <row r="23" spans="1:24" ht="14.4" thickBot="1" x14ac:dyDescent="0.3">
      <c r="A23" s="118" t="s">
        <v>3</v>
      </c>
      <c r="B23" s="25"/>
      <c r="C23" s="55"/>
      <c r="D23" s="56"/>
      <c r="E23" s="57"/>
      <c r="F23" s="66">
        <f t="shared" ref="F23:M23" si="9">SUM(F18:F22)</f>
        <v>12421</v>
      </c>
      <c r="G23" s="58">
        <f t="shared" si="9"/>
        <v>85639.73000000001</v>
      </c>
      <c r="H23" s="59">
        <f t="shared" si="9"/>
        <v>596</v>
      </c>
      <c r="I23" s="59">
        <f t="shared" si="9"/>
        <v>724.45</v>
      </c>
      <c r="J23" s="59">
        <f t="shared" si="9"/>
        <v>116.31</v>
      </c>
      <c r="K23" s="60">
        <f t="shared" si="9"/>
        <v>17813.379999999997</v>
      </c>
      <c r="L23" s="60">
        <f>SUM(L18:L22)</f>
        <v>4202.1799999999994</v>
      </c>
      <c r="M23" s="61">
        <f t="shared" si="9"/>
        <v>22015.559999999998</v>
      </c>
      <c r="O23" s="20"/>
      <c r="P23" s="20"/>
      <c r="Q23" s="20"/>
      <c r="R23" s="20"/>
      <c r="S23" s="20"/>
      <c r="T23" s="20"/>
    </row>
    <row r="24" spans="1:24" x14ac:dyDescent="0.25">
      <c r="O24" s="20"/>
      <c r="P24" s="20"/>
      <c r="Q24" s="20"/>
      <c r="R24" s="20"/>
      <c r="S24" s="20"/>
      <c r="T24" s="20"/>
    </row>
    <row r="25" spans="1:24" x14ac:dyDescent="0.25">
      <c r="O25" s="26"/>
      <c r="P25" s="27"/>
      <c r="Q25" s="28"/>
      <c r="R25" s="28"/>
      <c r="S25" s="20"/>
      <c r="T25" s="20"/>
    </row>
    <row r="26" spans="1:24" ht="14.4" thickBot="1" x14ac:dyDescent="0.3">
      <c r="A26" s="1" t="s">
        <v>38</v>
      </c>
      <c r="B26" s="1"/>
      <c r="O26" s="20"/>
      <c r="P26" s="20"/>
      <c r="Q26" s="20"/>
      <c r="R26" s="20"/>
      <c r="S26" s="20"/>
      <c r="T26" s="20"/>
    </row>
    <row r="27" spans="1:24" ht="15" customHeight="1" x14ac:dyDescent="0.25">
      <c r="A27" s="114"/>
      <c r="B27" s="115"/>
      <c r="C27" s="105" t="s">
        <v>11</v>
      </c>
      <c r="D27" s="107" t="s">
        <v>10</v>
      </c>
      <c r="E27" s="109" t="s">
        <v>12</v>
      </c>
    </row>
    <row r="28" spans="1:24" x14ac:dyDescent="0.25">
      <c r="A28" s="116"/>
      <c r="B28" s="117"/>
      <c r="C28" s="106"/>
      <c r="D28" s="108"/>
      <c r="E28" s="110"/>
    </row>
    <row r="29" spans="1:24" x14ac:dyDescent="0.25">
      <c r="A29" s="100" t="s">
        <v>22</v>
      </c>
      <c r="B29" s="101"/>
      <c r="C29" s="76">
        <f>F12</f>
        <v>12421</v>
      </c>
      <c r="D29" s="77">
        <f>G12</f>
        <v>2930.12</v>
      </c>
      <c r="E29" s="78">
        <f>H12</f>
        <v>15351.119999999999</v>
      </c>
    </row>
    <row r="30" spans="1:24" x14ac:dyDescent="0.25">
      <c r="A30" s="100" t="s">
        <v>7</v>
      </c>
      <c r="B30" s="101"/>
      <c r="C30" s="76">
        <f>K23</f>
        <v>17813.379999999997</v>
      </c>
      <c r="D30" s="77">
        <f>L23</f>
        <v>4202.1799999999994</v>
      </c>
      <c r="E30" s="78">
        <f>M23</f>
        <v>22015.559999999998</v>
      </c>
    </row>
    <row r="31" spans="1:24" ht="14.4" thickBot="1" x14ac:dyDescent="0.3">
      <c r="A31" s="98" t="s">
        <v>30</v>
      </c>
      <c r="B31" s="99"/>
      <c r="C31" s="37">
        <f>C29+C30</f>
        <v>30234.379999999997</v>
      </c>
      <c r="D31" s="38">
        <f>D29+D30</f>
        <v>7132.2999999999993</v>
      </c>
      <c r="E31" s="39">
        <f>E29+E30</f>
        <v>37366.679999999993</v>
      </c>
    </row>
    <row r="33" spans="1:17" x14ac:dyDescent="0.25">
      <c r="A33" s="2" t="s">
        <v>17</v>
      </c>
    </row>
    <row r="35" spans="1:17" ht="84" x14ac:dyDescent="0.25">
      <c r="A35" s="93" t="s">
        <v>41</v>
      </c>
      <c r="B35" s="29"/>
    </row>
    <row r="37" spans="1:17" s="89" customFormat="1" ht="12" x14ac:dyDescent="0.25">
      <c r="A37" s="96" t="s">
        <v>44</v>
      </c>
      <c r="B37" s="96"/>
      <c r="C37" s="96"/>
      <c r="D37" s="96"/>
      <c r="E37" s="86"/>
      <c r="F37" s="87"/>
      <c r="G37" s="87"/>
      <c r="H37" s="87"/>
      <c r="I37" s="87"/>
      <c r="J37" s="87"/>
      <c r="K37" s="87"/>
      <c r="L37" s="87"/>
      <c r="M37" s="87"/>
      <c r="N37" s="87"/>
      <c r="O37" s="87"/>
      <c r="P37" s="87"/>
      <c r="Q37" s="88"/>
    </row>
    <row r="38" spans="1:17" s="89" customFormat="1" ht="12" x14ac:dyDescent="0.25">
      <c r="A38" s="90" t="s">
        <v>45</v>
      </c>
      <c r="B38" s="91"/>
      <c r="C38" s="92"/>
      <c r="D38" s="87"/>
      <c r="E38" s="87"/>
      <c r="F38" s="87"/>
      <c r="G38" s="87"/>
      <c r="H38" s="87"/>
      <c r="I38" s="87"/>
      <c r="J38" s="87"/>
      <c r="K38" s="87"/>
      <c r="L38" s="87"/>
      <c r="M38" s="87"/>
      <c r="N38" s="87"/>
      <c r="O38" s="87"/>
      <c r="P38" s="87"/>
      <c r="Q38" s="87"/>
    </row>
    <row r="39" spans="1:17" s="89" customFormat="1" ht="12" x14ac:dyDescent="0.25">
      <c r="A39" s="90" t="s">
        <v>46</v>
      </c>
      <c r="B39" s="91"/>
      <c r="C39" s="92"/>
      <c r="D39" s="87"/>
      <c r="E39" s="87"/>
      <c r="F39" s="87"/>
      <c r="G39" s="87"/>
      <c r="H39" s="87"/>
      <c r="I39" s="87"/>
      <c r="J39" s="87"/>
      <c r="K39" s="87"/>
      <c r="L39" s="87"/>
      <c r="M39" s="87"/>
      <c r="N39" s="87"/>
      <c r="O39" s="87"/>
      <c r="P39" s="87"/>
      <c r="Q39" s="87"/>
    </row>
  </sheetData>
  <mergeCells count="11">
    <mergeCell ref="A37:D37"/>
    <mergeCell ref="K2:M2"/>
    <mergeCell ref="A31:B31"/>
    <mergeCell ref="A29:B29"/>
    <mergeCell ref="A30:B30"/>
    <mergeCell ref="F5:H5"/>
    <mergeCell ref="C27:C28"/>
    <mergeCell ref="D27:D28"/>
    <mergeCell ref="E27:E28"/>
    <mergeCell ref="G15:M15"/>
    <mergeCell ref="A27:B28"/>
  </mergeCells>
  <phoneticPr fontId="1" type="noConversion"/>
  <printOptions horizontalCentered="1"/>
  <pageMargins left="0.70866141732283472" right="0.70866141732283472" top="0.74803149606299213" bottom="0.74803149606299213" header="0.31496062992125984" footer="0.31496062992125984"/>
  <pageSetup paperSize="9" scale="5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4" x14ac:dyDescent="0.3"/>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4" x14ac:dyDescent="0.3"/>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Pielikums MK rīkojuma projekta anotācijai</dc:title>
  <dc:creator/>
  <dc:description>60008559, Ilze.Strausa@lm.gov.lv</dc:description>
  <cp:lastModifiedBy/>
  <dcterms:created xsi:type="dcterms:W3CDTF">2006-09-16T00:00:00Z</dcterms:created>
  <dcterms:modified xsi:type="dcterms:W3CDTF">2021-08-12T05:39:59Z</dcterms:modified>
</cp:coreProperties>
</file>