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35" windowWidth="12390" windowHeight="8520" activeTab="0"/>
  </bookViews>
  <sheets>
    <sheet name="pielikums_3" sheetId="1" r:id="rId1"/>
  </sheets>
  <definedNames/>
  <calcPr fullCalcOnLoad="1"/>
</workbook>
</file>

<file path=xl/sharedStrings.xml><?xml version="1.0" encoding="utf-8"?>
<sst xmlns="http://schemas.openxmlformats.org/spreadsheetml/2006/main" count="42" uniqueCount="40">
  <si>
    <t>Plānotais</t>
  </si>
  <si>
    <t>Mēneši</t>
  </si>
  <si>
    <t>stundas likme  Ls ***</t>
  </si>
  <si>
    <t>Atalgojums</t>
  </si>
  <si>
    <t>DD soc.nod. 24,09%</t>
  </si>
  <si>
    <t>Atlīdzība kopā</t>
  </si>
  <si>
    <t>Transporta izmaksas ****</t>
  </si>
  <si>
    <t>Pakalpojuma nodrošināšanas izmaksas</t>
  </si>
  <si>
    <t>Administrēšanas izmaksas</t>
  </si>
  <si>
    <t>Izdevumi kopā</t>
  </si>
  <si>
    <t>5=2*3*4</t>
  </si>
  <si>
    <t>7=5*6</t>
  </si>
  <si>
    <t>8=7*24.09%</t>
  </si>
  <si>
    <t>9=7+8</t>
  </si>
  <si>
    <t>11=9+10</t>
  </si>
  <si>
    <t>12=11*10%</t>
  </si>
  <si>
    <t>13=11+12</t>
  </si>
  <si>
    <t>15=13-14</t>
  </si>
  <si>
    <t>X</t>
  </si>
  <si>
    <t>Prognozējamais klientu skaits*</t>
  </si>
  <si>
    <t>vidēji uz    1 klientu stundas nedēļā**</t>
  </si>
  <si>
    <t>Asistenta pakalpojumam 2015.gadam plānotā finansējuma prognozes aprēķins</t>
  </si>
  <si>
    <t>2015.g. nedēļas *</t>
  </si>
  <si>
    <t>stundas 2015.gadā</t>
  </si>
  <si>
    <t>Plānotais finansējums 2015.gadā</t>
  </si>
  <si>
    <t>Papildus nepieciešamais finansējums 2015.gadā</t>
  </si>
  <si>
    <t xml:space="preserve">3.pielikums </t>
  </si>
  <si>
    <t xml:space="preserve">Informatīvais ziņojums  „Par papildus finansējuma nepieciešamību asistenta pakalpojuma nodrošināšanai līdz 2013.gada beigām, </t>
  </si>
  <si>
    <t>kā arī papildus nepieciešamo finansējumu 2014.gadam un turpmākajiem gadiem”</t>
  </si>
  <si>
    <t xml:space="preserve">Labklājības ministre   </t>
  </si>
  <si>
    <t xml:space="preserve">               I.Viņķele</t>
  </si>
  <si>
    <t>*** 2014.gadā noteikta minimālā alga  225 Ls. Līdz ar to  valstī noteika minimālā stundas likme  būs 1.35 Ls (225 Ls/166.25 stundas).</t>
  </si>
  <si>
    <t>Gads - 01.12.2014.-30.11.2015.</t>
  </si>
  <si>
    <t>****transporta izmaksas aprēķinātas apkopojot pašvaldību sociālo dienestu iesniegto informāciju par 2013.gadā asistenta pakalpojumam plānotajām izmaksām uz 24.05.2013. Saskaņā ar šo informāciju LM faktiski kompensētais finansējums uz 01.06.2013. (atskaites periods 01.01.2013.-01.05.2013.)  ir 5 600.39 Ls un pašvaldību plānotais finansējums 2013.gadā (atskaites periods 01.05.2013.-30.11.2013.) 1462 klientiem ir 47 350.19 un kopējās transporta izmaksas ir 52 950.58 Ls. Aprēķins - 1) 52950.58 Ls/1462 klienti=36.22 Ls/10 mēneši=3.62 Ls vidēji uz 1 klientu mēnesī, 2)  klientu skaits * 3.62 Ls * mēnešu skaits = 288 745.68 Ls.</t>
  </si>
  <si>
    <t xml:space="preserve">**  vidēji uz 1 klientu 22 stundas nedēļā - rādītājs aprēķināts apkopojot pašvaldību sociālo dienestu iesniegto informāciju par 2013.gadā asistenta pakalpojumam plānotajām izmaksām uz 24.05.2013. saskaņā ar šo informāciju 1462 klienti ir griezušie sociālājos dienestos, lai saņemtu asistenta pakalpojumu un viņiem kopā piešķirtas 31 595.08 stundas nedēļā, kas vidēji uz 1 klientu sastāda 22 stundas nedēļā (  31 595.08 stundas nedēļā/ 1462 klienti =21.61 stundas=22 stundas). </t>
  </si>
  <si>
    <t>*52 nedēļas -  no 01.12.2015.-30.11.2016. 6647 klienti. Rezultatīvais rādītājs 2015.gadā paliek 2014.gada līmenī un netiek palielināts. Saskaņā ar noteikumu 2.2.apakšpunktu viens no pamatnosacījumiem pakalpojuma saņemšanai ir, ka uz pakalpojumu ir tiesības pretendēt personām, kam ir slimības vai anatomiskie defekti, uz kuru pamata izsniegts atzinums par medicīnisko indikāciju noteikšanu speciāli pielāgota vieglā automobiļa iegādei un pabalsta saņemšanai transporta izdevumu kompensēšanai invalīdiem, kuriem aprgūtināta pārvietošanās. Saskaņā ar VDEAK datiem uz 16.06.2013. šādus atzinumus saņēmušas 8398 perosnas ar I invaliditātes grupu, 5808 perosnas ar II invaliditātes grupu, 768 bērni (t.i. personas). Lai aŗī ne visas personas piesakās pakalpojuma saņemšanai, kā arī pakalpojums paredzēts personas mobilitātes atbalstam un ne visas perosnas, kam ir tiesības saņemt pakalpojumu saskaņā ar VDEAK atzinumu, saņem pakalpojumu sociālājā diesnestā, jo tām nav mobilitātes aktivitāšu, tomēr pakalpojuma saņēmēju skaits prognozējams augsts. 2010.gadā pabalsta transporta izdevumu kompensēšanai invalīdiem, kuriem ir apgrūtināta pārvietošanās, saņēmēju skaits bija 13998 perosnas, 2011.gadā - 15070 peosnas, 2012.gadā - 16051 persona (ieskaitot personas ar III.invaliditātes grupu). Lai arī ar 2015.gadu pakalpojums pakāpeniski pārvēršams par profesionālu pakalpojumu (daļēji izslēdzot radiniekus), tas attieksies tikai uz pakalpojuma saņēmējiem, kas nebūs iepriekš pieprasījuši pakalpojumu.</t>
  </si>
  <si>
    <t>L.Cīrule, 67021654, Lilita.Cirule@lm.gov.lv</t>
  </si>
  <si>
    <t>03.07.2013. 13:06</t>
  </si>
  <si>
    <t>N.Pīlipa, 67021669, Natalija.Pilipa@lm.gov.lv</t>
  </si>
  <si>
    <t>3_piel_080713_LMZino; 3.pielikums "Asistenta pakalpojumam 2015.gadam plānotā finansējuma prognozes aprēķins"</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</si>
</sst>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426]dddd\,\ yyyy&quot;. gada &quot;d\.\ mmmm"/>
    <numFmt numFmtId="173" formatCode="&quot;Yes&quot;;&quot;Yes&quot;;&quot;No&quot;"/>
    <numFmt numFmtId="174" formatCode="&quot;True&quot;;&quot;True&quot;;&quot;False&quot;"/>
    <numFmt numFmtId="175" formatCode="&quot;On&quot;;&quot;On&quot;;&quot;Off&quot;"/>
    <numFmt numFmtId="176" formatCode="[$€-2]\ #,##0.00_);[Red]\([$€-2]\ #,##0.00\)"/>
    <numFmt numFmtId="177" formatCode="&quot;Jā&quot;;&quot;Jā&quot;;&quot;Nē&quot;"/>
    <numFmt numFmtId="178" formatCode="&quot;Patiess&quot;;&quot;Patiess&quot;;&quot;Aplams&quot;"/>
    <numFmt numFmtId="179" formatCode="&quot;Ieslēgts&quot;;&quot;Ieslēgts&quot;;&quot;Izslēgts&quot;"/>
    <numFmt numFmtId="180" formatCode="[$€-2]\ #\ ##,000_);[Red]\([$€-2]\ #\ ##,000\)"/>
    <numFmt numFmtId="181" formatCode="#,##0.0"/>
    <numFmt numFmtId="182" formatCode="#,##0.000"/>
    <numFmt numFmtId="183" formatCode="0.000000000"/>
    <numFmt numFmtId="184" formatCode="0.0000000000"/>
    <numFmt numFmtId="185" formatCode="0.00000000"/>
    <numFmt numFmtId="186" formatCode="0.0000000"/>
    <numFmt numFmtId="187" formatCode="0.000000"/>
    <numFmt numFmtId="188" formatCode="0.00000"/>
    <numFmt numFmtId="189" formatCode="0.0000"/>
    <numFmt numFmtId="190" formatCode="0.000"/>
  </numFmts>
  <fonts count="46">
    <font>
      <sz val="10"/>
      <name val="Arial"/>
      <family val="0"/>
    </font>
    <font>
      <u val="single"/>
      <sz val="10"/>
      <color indexed="12"/>
      <name val="Arial"/>
      <family val="2"/>
    </font>
    <font>
      <sz val="11"/>
      <name val="Times New Roman"/>
      <family val="1"/>
    </font>
    <font>
      <b/>
      <sz val="11"/>
      <color indexed="8"/>
      <name val="Times New Roman"/>
      <family val="1"/>
    </font>
    <font>
      <b/>
      <sz val="14"/>
      <name val="Times New Roman"/>
      <family val="1"/>
    </font>
    <font>
      <sz val="11"/>
      <name val="Arial"/>
      <family val="2"/>
    </font>
    <font>
      <b/>
      <sz val="16"/>
      <color indexed="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color indexed="63"/>
      </top>
      <bottom style="thin"/>
    </border>
    <border>
      <left style="thin"/>
      <right>
        <color indexed="63"/>
      </right>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4" fontId="2" fillId="0" borderId="10" xfId="0" applyNumberFormat="1" applyFont="1" applyBorder="1" applyAlignment="1">
      <alignment horizontal="center"/>
    </xf>
    <xf numFmtId="0" fontId="3"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Border="1" applyAlignment="1">
      <alignment wrapText="1"/>
    </xf>
    <xf numFmtId="3" fontId="2" fillId="0" borderId="10" xfId="0" applyNumberFormat="1" applyFont="1" applyBorder="1" applyAlignment="1">
      <alignment horizontal="center"/>
    </xf>
    <xf numFmtId="4" fontId="2" fillId="0" borderId="16" xfId="0" applyNumberFormat="1" applyFont="1" applyBorder="1" applyAlignment="1">
      <alignment horizontal="center"/>
    </xf>
    <xf numFmtId="4" fontId="2" fillId="0" borderId="17" xfId="0" applyNumberFormat="1" applyFont="1" applyBorder="1" applyAlignment="1">
      <alignment horizontal="center"/>
    </xf>
    <xf numFmtId="0" fontId="2" fillId="0" borderId="11" xfId="0" applyFont="1" applyBorder="1" applyAlignment="1">
      <alignment/>
    </xf>
    <xf numFmtId="3" fontId="3" fillId="0" borderId="12" xfId="0" applyNumberFormat="1" applyFont="1" applyBorder="1" applyAlignment="1">
      <alignment horizontal="center"/>
    </xf>
    <xf numFmtId="4" fontId="3" fillId="0" borderId="13" xfId="0" applyNumberFormat="1" applyFont="1" applyBorder="1" applyAlignment="1">
      <alignment horizontal="center"/>
    </xf>
    <xf numFmtId="4" fontId="3" fillId="0" borderId="18" xfId="0" applyNumberFormat="1" applyFont="1" applyBorder="1" applyAlignment="1">
      <alignment horizontal="center"/>
    </xf>
    <xf numFmtId="4" fontId="3" fillId="0" borderId="15" xfId="0" applyNumberFormat="1" applyFont="1" applyBorder="1" applyAlignment="1">
      <alignment horizontal="center"/>
    </xf>
    <xf numFmtId="4" fontId="2" fillId="0" borderId="0" xfId="0" applyNumberFormat="1"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5" fillId="0" borderId="0" xfId="0" applyFont="1" applyAlignment="1">
      <alignment/>
    </xf>
    <xf numFmtId="0" fontId="2" fillId="0" borderId="19" xfId="0" applyFont="1" applyBorder="1" applyAlignment="1">
      <alignment/>
    </xf>
    <xf numFmtId="0" fontId="2" fillId="0" borderId="20" xfId="0" applyFont="1" applyBorder="1" applyAlignment="1">
      <alignment wrapText="1"/>
    </xf>
    <xf numFmtId="0" fontId="2" fillId="0" borderId="21" xfId="0" applyFont="1" applyBorder="1" applyAlignment="1">
      <alignment wrapText="1"/>
    </xf>
    <xf numFmtId="0" fontId="2" fillId="0" borderId="0" xfId="0" applyFont="1" applyAlignment="1">
      <alignment horizontal="left" wrapText="1"/>
    </xf>
    <xf numFmtId="0" fontId="1" fillId="0" borderId="0" xfId="53" applyAlignment="1" applyProtection="1">
      <alignment vertical="center"/>
      <protection/>
    </xf>
    <xf numFmtId="0" fontId="2" fillId="0" borderId="0" xfId="0" applyFont="1" applyAlignment="1">
      <alignment horizontal="left"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Fill="1" applyBorder="1" applyAlignment="1">
      <alignment horizontal="center" wrapText="1"/>
    </xf>
    <xf numFmtId="0" fontId="2" fillId="0" borderId="25"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lita.Cirule@l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
  <sheetViews>
    <sheetView tabSelected="1" zoomScalePageLayoutView="0" workbookViewId="0" topLeftCell="A5">
      <selection activeCell="A24" sqref="A24"/>
    </sheetView>
  </sheetViews>
  <sheetFormatPr defaultColWidth="9.140625" defaultRowHeight="12.75"/>
  <cols>
    <col min="1" max="1" width="16.421875" style="0" customWidth="1"/>
    <col min="2" max="2" width="11.421875" style="0" customWidth="1"/>
    <col min="3" max="3" width="10.00390625" style="0" customWidth="1"/>
    <col min="5" max="5" width="13.7109375" style="0" customWidth="1"/>
    <col min="6" max="6" width="10.00390625" style="0" customWidth="1"/>
    <col min="7" max="7" width="15.00390625" style="0" customWidth="1"/>
    <col min="8" max="8" width="13.57421875" style="0" customWidth="1"/>
    <col min="9" max="9" width="14.57421875" style="0" customWidth="1"/>
    <col min="10" max="10" width="12.8515625" style="0" customWidth="1"/>
    <col min="11" max="11" width="15.140625" style="0" customWidth="1"/>
    <col min="12" max="13" width="15.7109375" style="0" customWidth="1"/>
    <col min="14" max="14" width="14.140625" style="0" customWidth="1"/>
    <col min="15" max="15" width="15.57421875" style="0" customWidth="1"/>
  </cols>
  <sheetData>
    <row r="1" spans="1:15" ht="18.75">
      <c r="A1" s="1"/>
      <c r="B1" s="1"/>
      <c r="C1" s="1"/>
      <c r="D1" s="1"/>
      <c r="E1" s="1"/>
      <c r="F1" s="1"/>
      <c r="G1" s="1"/>
      <c r="H1" s="1"/>
      <c r="I1" s="1"/>
      <c r="J1" s="1"/>
      <c r="L1" s="1"/>
      <c r="M1" s="19" t="s">
        <v>26</v>
      </c>
      <c r="N1" s="1"/>
      <c r="O1" s="1"/>
    </row>
    <row r="2" spans="1:15" ht="15">
      <c r="A2" s="1"/>
      <c r="B2" s="1"/>
      <c r="C2" s="1"/>
      <c r="E2" s="3"/>
      <c r="H2" t="s">
        <v>27</v>
      </c>
      <c r="I2" s="3"/>
      <c r="J2" s="3"/>
      <c r="K2" s="3"/>
      <c r="L2" s="3"/>
      <c r="M2" s="3"/>
      <c r="N2" s="3"/>
      <c r="O2" s="1"/>
    </row>
    <row r="3" spans="1:15" ht="15">
      <c r="A3" s="1"/>
      <c r="B3" s="1"/>
      <c r="C3" s="1"/>
      <c r="D3" s="1"/>
      <c r="E3" s="1"/>
      <c r="H3" t="s">
        <v>28</v>
      </c>
      <c r="I3" s="1"/>
      <c r="J3" s="1"/>
      <c r="K3" s="1"/>
      <c r="L3" s="1"/>
      <c r="M3" s="1"/>
      <c r="N3" s="1"/>
      <c r="O3" s="1"/>
    </row>
    <row r="4" spans="1:15" ht="21" thickBot="1">
      <c r="A4" s="1"/>
      <c r="B4" s="1"/>
      <c r="C4" s="1"/>
      <c r="D4" s="21" t="s">
        <v>21</v>
      </c>
      <c r="E4" s="1"/>
      <c r="F4" s="1"/>
      <c r="G4" s="1"/>
      <c r="H4" s="1"/>
      <c r="I4" s="1"/>
      <c r="J4" s="1"/>
      <c r="K4" s="1"/>
      <c r="L4" s="1"/>
      <c r="M4" s="1"/>
      <c r="N4" s="1"/>
      <c r="O4" s="1"/>
    </row>
    <row r="5" spans="1:15" ht="15">
      <c r="A5" s="30" t="s">
        <v>0</v>
      </c>
      <c r="B5" s="31"/>
      <c r="C5" s="31"/>
      <c r="D5" s="31"/>
      <c r="E5" s="31"/>
      <c r="F5" s="31"/>
      <c r="G5" s="31"/>
      <c r="H5" s="31"/>
      <c r="I5" s="31"/>
      <c r="J5" s="31"/>
      <c r="K5" s="31"/>
      <c r="L5" s="31"/>
      <c r="M5" s="31"/>
      <c r="N5" s="32" t="s">
        <v>24</v>
      </c>
      <c r="O5" s="34" t="s">
        <v>25</v>
      </c>
    </row>
    <row r="6" spans="1:15" ht="60.75" thickBot="1">
      <c r="A6" s="24" t="s">
        <v>1</v>
      </c>
      <c r="B6" s="25" t="s">
        <v>19</v>
      </c>
      <c r="C6" s="26" t="s">
        <v>20</v>
      </c>
      <c r="D6" s="26" t="s">
        <v>22</v>
      </c>
      <c r="E6" s="26" t="s">
        <v>23</v>
      </c>
      <c r="F6" s="26" t="s">
        <v>2</v>
      </c>
      <c r="G6" s="26" t="s">
        <v>3</v>
      </c>
      <c r="H6" s="26" t="s">
        <v>4</v>
      </c>
      <c r="I6" s="26" t="s">
        <v>5</v>
      </c>
      <c r="J6" s="26" t="s">
        <v>6</v>
      </c>
      <c r="K6" s="26" t="s">
        <v>7</v>
      </c>
      <c r="L6" s="26" t="s">
        <v>8</v>
      </c>
      <c r="M6" s="26" t="s">
        <v>9</v>
      </c>
      <c r="N6" s="33"/>
      <c r="O6" s="35"/>
    </row>
    <row r="7" spans="1:15" ht="15.75" thickBot="1">
      <c r="A7" s="4">
        <v>1</v>
      </c>
      <c r="B7" s="5">
        <v>2</v>
      </c>
      <c r="C7" s="6">
        <v>3</v>
      </c>
      <c r="D7" s="6">
        <v>4</v>
      </c>
      <c r="E7" s="6" t="s">
        <v>10</v>
      </c>
      <c r="F7" s="6">
        <v>6</v>
      </c>
      <c r="G7" s="6" t="s">
        <v>11</v>
      </c>
      <c r="H7" s="6" t="s">
        <v>12</v>
      </c>
      <c r="I7" s="6" t="s">
        <v>13</v>
      </c>
      <c r="J7" s="6">
        <v>10</v>
      </c>
      <c r="K7" s="6" t="s">
        <v>14</v>
      </c>
      <c r="L7" s="6" t="s">
        <v>15</v>
      </c>
      <c r="M7" s="6" t="s">
        <v>16</v>
      </c>
      <c r="N7" s="7">
        <v>14</v>
      </c>
      <c r="O7" s="8" t="s">
        <v>17</v>
      </c>
    </row>
    <row r="8" spans="1:15" ht="45.75" thickBot="1">
      <c r="A8" s="9" t="s">
        <v>32</v>
      </c>
      <c r="B8" s="10">
        <v>6647</v>
      </c>
      <c r="C8" s="2">
        <v>22</v>
      </c>
      <c r="D8" s="2">
        <v>52</v>
      </c>
      <c r="E8" s="2">
        <f>ROUND(B8*C8*D8,2)</f>
        <v>7604168</v>
      </c>
      <c r="F8" s="2">
        <v>1.35</v>
      </c>
      <c r="G8" s="2">
        <f>ROUND(E8*F8,2)</f>
        <v>10265626.8</v>
      </c>
      <c r="H8" s="2">
        <f>ROUND(G8*24.09%,2)</f>
        <v>2472989.5</v>
      </c>
      <c r="I8" s="2">
        <f>ROUND(G8+H8,2)</f>
        <v>12738616.3</v>
      </c>
      <c r="J8" s="2">
        <f>ROUND(B8*3.62*12,2)</f>
        <v>288745.68</v>
      </c>
      <c r="K8" s="2">
        <f>ROUND(I8+J8,2)</f>
        <v>13027361.98</v>
      </c>
      <c r="L8" s="2">
        <f>ROUND(K8*10%,2)</f>
        <v>1302736.2</v>
      </c>
      <c r="M8" s="2">
        <f>ROUND(K8+L8,2)</f>
        <v>14330098.18</v>
      </c>
      <c r="N8" s="11">
        <v>3183968</v>
      </c>
      <c r="O8" s="12">
        <f>ROUND(M8-N8,2)</f>
        <v>11146130.18</v>
      </c>
    </row>
    <row r="9" spans="1:15" ht="15.75" thickBot="1">
      <c r="A9" s="13"/>
      <c r="B9" s="14">
        <f>B8</f>
        <v>6647</v>
      </c>
      <c r="C9" s="15" t="s">
        <v>18</v>
      </c>
      <c r="D9" s="15" t="s">
        <v>18</v>
      </c>
      <c r="E9" s="15">
        <f>ROUND(SUM(E8:E8),2)</f>
        <v>7604168</v>
      </c>
      <c r="F9" s="15" t="s">
        <v>18</v>
      </c>
      <c r="G9" s="15">
        <f aca="true" t="shared" si="0" ref="G9:O9">ROUND(SUM(G8:G8),2)</f>
        <v>10265626.8</v>
      </c>
      <c r="H9" s="15">
        <f t="shared" si="0"/>
        <v>2472989.5</v>
      </c>
      <c r="I9" s="15">
        <f t="shared" si="0"/>
        <v>12738616.3</v>
      </c>
      <c r="J9" s="15">
        <f t="shared" si="0"/>
        <v>288745.68</v>
      </c>
      <c r="K9" s="15">
        <f t="shared" si="0"/>
        <v>13027361.98</v>
      </c>
      <c r="L9" s="15">
        <f t="shared" si="0"/>
        <v>1302736.2</v>
      </c>
      <c r="M9" s="15">
        <f t="shared" si="0"/>
        <v>14330098.18</v>
      </c>
      <c r="N9" s="16">
        <f t="shared" si="0"/>
        <v>3183968</v>
      </c>
      <c r="O9" s="17">
        <f t="shared" si="0"/>
        <v>11146130.18</v>
      </c>
    </row>
    <row r="10" spans="1:15" ht="15">
      <c r="A10" s="1"/>
      <c r="B10" s="1"/>
      <c r="C10" s="1"/>
      <c r="D10" s="18"/>
      <c r="E10" s="1"/>
      <c r="F10" s="1"/>
      <c r="G10" s="18"/>
      <c r="H10" s="1"/>
      <c r="I10" s="1"/>
      <c r="J10" s="1"/>
      <c r="K10" s="1"/>
      <c r="L10" s="1"/>
      <c r="M10" s="1"/>
      <c r="N10" s="1"/>
      <c r="O10" s="1"/>
    </row>
    <row r="11" spans="1:15" ht="129" customHeight="1">
      <c r="A11" s="29" t="s">
        <v>35</v>
      </c>
      <c r="B11" s="29"/>
      <c r="C11" s="29"/>
      <c r="D11" s="29"/>
      <c r="E11" s="29"/>
      <c r="F11" s="29"/>
      <c r="G11" s="29"/>
      <c r="H11" s="29"/>
      <c r="I11" s="29"/>
      <c r="J11" s="29"/>
      <c r="K11" s="29"/>
      <c r="L11" s="29"/>
      <c r="M11" s="29"/>
      <c r="N11" s="29"/>
      <c r="O11" s="29"/>
    </row>
    <row r="12" spans="1:15" ht="39" customHeight="1">
      <c r="A12" s="29" t="s">
        <v>34</v>
      </c>
      <c r="B12" s="29"/>
      <c r="C12" s="29"/>
      <c r="D12" s="29"/>
      <c r="E12" s="29"/>
      <c r="F12" s="29"/>
      <c r="G12" s="29"/>
      <c r="H12" s="29"/>
      <c r="I12" s="29"/>
      <c r="J12" s="29"/>
      <c r="K12" s="29"/>
      <c r="L12" s="29"/>
      <c r="M12" s="29"/>
      <c r="N12" s="29"/>
      <c r="O12" s="29"/>
    </row>
    <row r="13" spans="1:15" ht="27.75" customHeight="1">
      <c r="A13" s="29" t="s">
        <v>31</v>
      </c>
      <c r="B13" s="29"/>
      <c r="C13" s="29"/>
      <c r="D13" s="29"/>
      <c r="E13" s="29"/>
      <c r="F13" s="29"/>
      <c r="G13" s="29"/>
      <c r="H13" s="29"/>
      <c r="I13" s="29"/>
      <c r="J13" s="29"/>
      <c r="K13" s="29"/>
      <c r="L13" s="29"/>
      <c r="M13" s="29"/>
      <c r="N13" s="29"/>
      <c r="O13" s="29"/>
    </row>
    <row r="14" spans="1:15" ht="54" customHeight="1">
      <c r="A14" s="29" t="s">
        <v>33</v>
      </c>
      <c r="B14" s="29"/>
      <c r="C14" s="29"/>
      <c r="D14" s="29"/>
      <c r="E14" s="29"/>
      <c r="F14" s="29"/>
      <c r="G14" s="29"/>
      <c r="H14" s="29"/>
      <c r="I14" s="29"/>
      <c r="J14" s="29"/>
      <c r="K14" s="29"/>
      <c r="L14" s="29"/>
      <c r="M14" s="29"/>
      <c r="N14" s="29"/>
      <c r="O14" s="29"/>
    </row>
    <row r="15" spans="1:15" ht="18" customHeight="1">
      <c r="A15" s="27"/>
      <c r="B15" s="27"/>
      <c r="C15" s="27"/>
      <c r="D15" s="27"/>
      <c r="E15" s="27"/>
      <c r="F15" s="27"/>
      <c r="G15" s="27"/>
      <c r="H15" s="27"/>
      <c r="I15" s="27"/>
      <c r="J15" s="27"/>
      <c r="K15" s="27"/>
      <c r="L15" s="27"/>
      <c r="M15" s="27"/>
      <c r="N15" s="27"/>
      <c r="O15" s="27"/>
    </row>
    <row r="16" spans="2:13" ht="18.75">
      <c r="B16" s="23" t="s">
        <v>29</v>
      </c>
      <c r="M16" t="s">
        <v>30</v>
      </c>
    </row>
    <row r="18" ht="12.75">
      <c r="B18" s="28" t="s">
        <v>36</v>
      </c>
    </row>
    <row r="19" ht="12.75">
      <c r="B19" s="22" t="s">
        <v>37</v>
      </c>
    </row>
    <row r="20" ht="12.75">
      <c r="B20" s="28" t="s">
        <v>38</v>
      </c>
    </row>
    <row r="24" ht="14.25">
      <c r="A24" s="20" t="s">
        <v>39</v>
      </c>
    </row>
  </sheetData>
  <sheetProtection/>
  <mergeCells count="7">
    <mergeCell ref="A12:O12"/>
    <mergeCell ref="A13:O13"/>
    <mergeCell ref="A14:O14"/>
    <mergeCell ref="A11:O11"/>
    <mergeCell ref="A5:M5"/>
    <mergeCell ref="N5:N6"/>
    <mergeCell ref="O5:O6"/>
  </mergeCells>
  <hyperlinks>
    <hyperlink ref="B18" r:id="rId1" display="mailto:Lilita.Cirule@lm.gov.lv"/>
  </hyperlinks>
  <printOptions/>
  <pageMargins left="0.7086614173228347" right="0.7086614173228347" top="0.7480314960629921" bottom="0.7480314960629921" header="0.31496062992125984" footer="0.31496062992125984"/>
  <pageSetup horizontalDpi="600" verticalDpi="600" orientation="landscape" paperSize="9" scale="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dc:title>
  <dc:subject>2.pielikums</dc:subject>
  <dc:creator>R.Čablis</dc:creator>
  <cp:keywords/>
  <dc:description>raivis.cablis@fm.gov.lv; 67095498</dc:description>
  <cp:lastModifiedBy>Natalija Pilipa</cp:lastModifiedBy>
  <cp:lastPrinted>2013-07-03T07:33:14Z</cp:lastPrinted>
  <dcterms:created xsi:type="dcterms:W3CDTF">2006-12-13T09:33:09Z</dcterms:created>
  <dcterms:modified xsi:type="dcterms:W3CDTF">2013-07-08T07:40:46Z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