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9320" windowHeight="9030"/>
  </bookViews>
  <sheets>
    <sheet name="Prioritara seciba" sheetId="9" r:id="rId1"/>
    <sheet name="Ministriju_JPI" sheetId="14" r:id="rId2"/>
    <sheet name="Ministrija_AK" sheetId="12" r:id="rId3"/>
    <sheet name="Neatkarīgo institūciju_JPI" sheetId="13" r:id="rId4"/>
    <sheet name="Neatkarīgo institūciju_AK" sheetId="11" r:id="rId5"/>
    <sheet name="Ministriju pirmās JPI" sheetId="7" r:id="rId6"/>
    <sheet name="Horizontālās" sheetId="5" r:id="rId7"/>
    <sheet name="Saeimas atbalstitie" sheetId="6" r:id="rId8"/>
    <sheet name="Minimālā alga" sheetId="8" r:id="rId9"/>
    <sheet name="PKC" sheetId="15" r:id="rId10"/>
    <sheet name="Sheet1" sheetId="16" r:id="rId11"/>
  </sheets>
  <calcPr calcId="145621"/>
</workbook>
</file>

<file path=xl/calcChain.xml><?xml version="1.0" encoding="utf-8"?>
<calcChain xmlns="http://schemas.openxmlformats.org/spreadsheetml/2006/main">
  <c r="F42" i="5" l="1"/>
  <c r="E135" i="8" l="1"/>
  <c r="E119" i="8"/>
  <c r="E100" i="8"/>
  <c r="E92" i="8"/>
  <c r="E78" i="8"/>
  <c r="E69" i="8"/>
  <c r="E67" i="8"/>
  <c r="E59" i="8"/>
  <c r="E49" i="8"/>
  <c r="E40" i="8"/>
  <c r="E33" i="8"/>
  <c r="E26" i="8"/>
  <c r="E24" i="8"/>
  <c r="E17" i="8"/>
  <c r="E11" i="8"/>
  <c r="E8" i="8"/>
  <c r="D135" i="8"/>
  <c r="D119" i="8"/>
  <c r="D100" i="8"/>
  <c r="D92" i="8"/>
  <c r="D78" i="8"/>
  <c r="D69" i="8"/>
  <c r="D67" i="8"/>
  <c r="D59" i="8"/>
  <c r="D49" i="8"/>
  <c r="D40" i="8"/>
  <c r="D33" i="8"/>
  <c r="D26" i="8"/>
  <c r="D24" i="8"/>
  <c r="D17" i="8"/>
  <c r="D11" i="8"/>
  <c r="D8" i="8"/>
  <c r="F194" i="14" l="1"/>
  <c r="G194" i="14"/>
  <c r="E194" i="14"/>
  <c r="E7" i="14" l="1"/>
  <c r="A246" i="14" l="1"/>
  <c r="A247" i="14" s="1"/>
  <c r="A248" i="14" s="1"/>
  <c r="A249" i="14" s="1"/>
  <c r="A250" i="14" s="1"/>
  <c r="A251" i="14" s="1"/>
  <c r="A252" i="14" s="1"/>
  <c r="A253" i="14" s="1"/>
  <c r="A241" i="14"/>
  <c r="A242" i="14" s="1"/>
  <c r="A224" i="14"/>
  <c r="A225" i="14" s="1"/>
  <c r="A226" i="14" s="1"/>
  <c r="A227" i="14" s="1"/>
  <c r="A228" i="14" s="1"/>
  <c r="A229" i="14" s="1"/>
  <c r="A230" i="14" s="1"/>
  <c r="A231" i="14" s="1"/>
  <c r="A232" i="14" s="1"/>
  <c r="A233" i="14" s="1"/>
  <c r="A234" i="14" s="1"/>
  <c r="A235" i="14" s="1"/>
  <c r="A236" i="14" s="1"/>
  <c r="A237" i="14" s="1"/>
  <c r="A238" i="14" s="1"/>
  <c r="A195" i="14"/>
  <c r="A196" i="14" s="1"/>
  <c r="A197" i="14" s="1"/>
  <c r="A198" i="14" s="1"/>
  <c r="A199" i="14" s="1"/>
  <c r="A200" i="14" s="1"/>
  <c r="A201" i="14" s="1"/>
  <c r="A202" i="14" s="1"/>
  <c r="A203" i="14" s="1"/>
  <c r="A204" i="14" s="1"/>
  <c r="A205" i="14" s="1"/>
  <c r="A206" i="14" s="1"/>
  <c r="A207" i="14" s="1"/>
  <c r="A208" i="14" s="1"/>
  <c r="A209" i="14" s="1"/>
  <c r="A210" i="14" s="1"/>
  <c r="A211" i="14" s="1"/>
  <c r="A212" i="14" s="1"/>
  <c r="A213" i="14" s="1"/>
  <c r="A214" i="14" s="1"/>
  <c r="A215" i="14" s="1"/>
  <c r="A216" i="14" s="1"/>
  <c r="A217" i="14" s="1"/>
  <c r="A218" i="14" s="1"/>
  <c r="A219" i="14" s="1"/>
  <c r="A220" i="14" s="1"/>
  <c r="A221" i="14" s="1"/>
  <c r="A222" i="14" s="1"/>
  <c r="A190" i="14"/>
  <c r="A191" i="14" s="1"/>
  <c r="A192" i="14" s="1"/>
  <c r="A193" i="14" s="1"/>
  <c r="A178" i="14"/>
  <c r="A179" i="14" s="1"/>
  <c r="A180" i="14" s="1"/>
  <c r="A181" i="14" s="1"/>
  <c r="A182" i="14" s="1"/>
  <c r="A183" i="14" s="1"/>
  <c r="A184" i="14" s="1"/>
  <c r="A185" i="14" s="1"/>
  <c r="A186" i="14" s="1"/>
  <c r="A187" i="14" s="1"/>
  <c r="A188" i="14" s="1"/>
  <c r="A168" i="14"/>
  <c r="A169" i="14" s="1"/>
  <c r="A170" i="14" s="1"/>
  <c r="A171" i="14" s="1"/>
  <c r="A172" i="14" s="1"/>
  <c r="A173" i="14" s="1"/>
  <c r="A174" i="14" s="1"/>
  <c r="A175" i="14" s="1"/>
  <c r="A176" i="14" s="1"/>
  <c r="A143" i="14"/>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19" i="14"/>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254" i="14" l="1"/>
  <c r="A255" i="14" s="1"/>
  <c r="A256" i="14" s="1"/>
  <c r="A257" i="14" s="1"/>
  <c r="A258" i="14" s="1"/>
  <c r="A259" i="14" s="1"/>
  <c r="A260" i="14" s="1"/>
  <c r="A261" i="14" s="1"/>
  <c r="A262" i="14" s="1"/>
  <c r="A263" i="14" s="1"/>
  <c r="A264" i="14" s="1"/>
  <c r="A265" i="14" s="1"/>
  <c r="A266" i="14" s="1"/>
  <c r="A267" i="14" s="1"/>
  <c r="A268" i="14" s="1"/>
  <c r="A269" i="14" s="1"/>
  <c r="A270" i="14" s="1"/>
  <c r="A271" i="14" s="1"/>
  <c r="A272" i="14" s="1"/>
  <c r="F8" i="9"/>
  <c r="F7" i="14"/>
  <c r="G7" i="14"/>
  <c r="F7" i="13"/>
  <c r="G7" i="13"/>
  <c r="E7" i="13"/>
  <c r="F8" i="12" l="1"/>
  <c r="F7" i="12" s="1"/>
  <c r="G8" i="12"/>
  <c r="G7" i="12" s="1"/>
  <c r="E8" i="12"/>
  <c r="E7" i="12" s="1"/>
  <c r="G26" i="11" l="1"/>
  <c r="F26" i="11"/>
  <c r="E26" i="11"/>
  <c r="G20" i="11"/>
  <c r="F20" i="11"/>
  <c r="E20" i="11"/>
  <c r="G17" i="11"/>
  <c r="F17" i="11"/>
  <c r="E17" i="11"/>
  <c r="G8" i="11"/>
  <c r="F8" i="11"/>
  <c r="F7" i="11" s="1"/>
  <c r="E8" i="11"/>
  <c r="E7" i="11" l="1"/>
  <c r="G7" i="11"/>
  <c r="G8" i="9"/>
  <c r="H8" i="9"/>
  <c r="E6" i="8" l="1"/>
  <c r="E5" i="8" s="1"/>
  <c r="D6" i="8"/>
  <c r="D5" i="8" s="1"/>
  <c r="C5" i="8" l="1"/>
  <c r="C135" i="8" l="1"/>
  <c r="C119" i="8"/>
  <c r="C100" i="8"/>
  <c r="C92" i="8"/>
  <c r="C78" i="8"/>
  <c r="C69" i="8"/>
  <c r="C67" i="8"/>
  <c r="C59" i="8"/>
  <c r="C49" i="8"/>
  <c r="C40" i="8"/>
  <c r="C33" i="8"/>
  <c r="C26" i="8"/>
  <c r="C24" i="8"/>
  <c r="C17" i="8"/>
  <c r="C11" i="8"/>
  <c r="C8" i="8"/>
  <c r="C6" i="8" s="1"/>
  <c r="H66" i="5" l="1"/>
  <c r="G66" i="5"/>
  <c r="F66" i="5"/>
  <c r="H62" i="5"/>
  <c r="G62" i="5"/>
  <c r="F62" i="5"/>
  <c r="H58" i="5"/>
  <c r="G58" i="5"/>
  <c r="F58" i="5"/>
  <c r="H55" i="5"/>
  <c r="G55" i="5"/>
  <c r="F55" i="5"/>
  <c r="H52" i="5"/>
  <c r="G52" i="5"/>
  <c r="F52" i="5"/>
  <c r="H49" i="5"/>
  <c r="G49" i="5"/>
  <c r="F49" i="5"/>
  <c r="H42" i="5"/>
  <c r="G42" i="5"/>
  <c r="H40" i="5"/>
  <c r="G40" i="5"/>
  <c r="G35" i="5" s="1"/>
  <c r="F40" i="5"/>
  <c r="H36" i="5"/>
  <c r="G36" i="5"/>
  <c r="F36" i="5"/>
  <c r="H31" i="5"/>
  <c r="G31" i="5"/>
  <c r="F31" i="5"/>
  <c r="H25" i="5"/>
  <c r="H16" i="5" s="1"/>
  <c r="G25" i="5"/>
  <c r="F25" i="5"/>
  <c r="H17" i="5"/>
  <c r="G17" i="5"/>
  <c r="F17" i="5"/>
  <c r="H8" i="5"/>
  <c r="G8" i="5"/>
  <c r="F8" i="5"/>
  <c r="H35" i="5" l="1"/>
  <c r="H7" i="5" s="1"/>
  <c r="F35" i="5"/>
  <c r="G16" i="5"/>
  <c r="G7" i="5" s="1"/>
  <c r="F16" i="5"/>
  <c r="F7" i="6"/>
  <c r="H12" i="6"/>
  <c r="H7" i="6" s="1"/>
  <c r="G12" i="6"/>
  <c r="G7" i="6" s="1"/>
  <c r="F12" i="6"/>
  <c r="F7" i="5" l="1"/>
  <c r="H7" i="7"/>
  <c r="G7" i="7"/>
  <c r="F7" i="7"/>
</calcChain>
</file>

<file path=xl/sharedStrings.xml><?xml version="1.0" encoding="utf-8"?>
<sst xmlns="http://schemas.openxmlformats.org/spreadsheetml/2006/main" count="4774" uniqueCount="2007">
  <si>
    <t>1.</t>
  </si>
  <si>
    <t>2.</t>
  </si>
  <si>
    <t>3.</t>
  </si>
  <si>
    <t>4.</t>
  </si>
  <si>
    <t>5.</t>
  </si>
  <si>
    <t>6.</t>
  </si>
  <si>
    <t>19_06_P_N</t>
  </si>
  <si>
    <t>Tulkojuma nodrošināšana kriminālprocesā personai, kurai ir tiesības uz aizstāvību, ja tā neprot valsts valodu</t>
  </si>
  <si>
    <t>28_05_P</t>
  </si>
  <si>
    <t>Tiesas procesa un lēmuma tulkojuma nodrošināšana personām, kas neprot valsts valodu</t>
  </si>
  <si>
    <t>7.</t>
  </si>
  <si>
    <t>32_01_P</t>
  </si>
  <si>
    <t>Mutvārdu tulkošanas un procesuālo dokumentu tulkošanas nodrošināšana</t>
  </si>
  <si>
    <t>24_01_P</t>
  </si>
  <si>
    <t>Revīzijas procesu attīstība pašvaldību, lietderības jautājumu un ātras reaģēšanas sabiedrībai svarīgu notikumu jomā</t>
  </si>
  <si>
    <t>N.p.k.</t>
  </si>
  <si>
    <t>Kopā:</t>
  </si>
  <si>
    <t>Ministrija vai cita centrālā valsts iestāde</t>
  </si>
  <si>
    <t>2014.gads</t>
  </si>
  <si>
    <t>2015.gads</t>
  </si>
  <si>
    <t>2016.gads</t>
  </si>
  <si>
    <t>8.</t>
  </si>
  <si>
    <t>9.</t>
  </si>
  <si>
    <t>10.</t>
  </si>
  <si>
    <t>11.</t>
  </si>
  <si>
    <t>12.</t>
  </si>
  <si>
    <t>13.</t>
  </si>
  <si>
    <t>14.</t>
  </si>
  <si>
    <t>15.</t>
  </si>
  <si>
    <t>16.</t>
  </si>
  <si>
    <t>17.</t>
  </si>
  <si>
    <t>18.</t>
  </si>
  <si>
    <t>19.Tieslietu ministrija</t>
  </si>
  <si>
    <t>24.Valsts kontrole</t>
  </si>
  <si>
    <t>lati</t>
  </si>
  <si>
    <t>Pasākuma nosaukums</t>
  </si>
  <si>
    <t>Kods</t>
  </si>
  <si>
    <t>24.</t>
  </si>
  <si>
    <t>12_07_A</t>
  </si>
  <si>
    <t>EM ekspertu dalība OECD instrumentos un pasākumos</t>
  </si>
  <si>
    <t>15_05_A</t>
  </si>
  <si>
    <t>Izglītības un zinātnes ministrijas administratīvās kapacitātes stiprināšana</t>
  </si>
  <si>
    <t>18_07_A</t>
  </si>
  <si>
    <t>Labklājības ministrijas dalība OECD</t>
  </si>
  <si>
    <t>Satversmes aizsardzība</t>
  </si>
  <si>
    <t>19_05_A</t>
  </si>
  <si>
    <t>Latvijas dalības OECD nodrošināšana</t>
  </si>
  <si>
    <t>21_02_A</t>
  </si>
  <si>
    <t>Pilnvērtīgās dalības nodrošināšana OECD pasākumos</t>
  </si>
  <si>
    <t>29_03_A</t>
  </si>
  <si>
    <t>Koncepcijas par veselības aprūpes finansēšanas modeli ieviešanas tiešo (administratīvo) izmaksu segšana</t>
  </si>
  <si>
    <t>03.Ministru kabinets</t>
  </si>
  <si>
    <t>04.Korupcijas novēršanas un apkarošanas birojs</t>
  </si>
  <si>
    <t>08.Sabiedrības integrācijas fonds</t>
  </si>
  <si>
    <t>11.Ārlietu ministrija</t>
  </si>
  <si>
    <t>12.Ekonomikas ministrija</t>
  </si>
  <si>
    <t>13.Finanšu ministrija</t>
  </si>
  <si>
    <t>14. Iekšlietu ministrija</t>
  </si>
  <si>
    <t>15.Izglītības un zinātnes ministrija</t>
  </si>
  <si>
    <t>16.Zemkopības ministrija</t>
  </si>
  <si>
    <t>17.Satiksmes ministrija</t>
  </si>
  <si>
    <t>18.Labklājības ministrija</t>
  </si>
  <si>
    <t>21.Vides aizsardzības un reģionālās attīstības ministrija</t>
  </si>
  <si>
    <t>22.Kultūras ministrija</t>
  </si>
  <si>
    <t>29.Veselības ministrija</t>
  </si>
  <si>
    <t>10_01_P</t>
  </si>
  <si>
    <t>Nacionālo bruņoto spēku Kājnieku brigādes mehanizācija</t>
  </si>
  <si>
    <t>29_01_P</t>
  </si>
  <si>
    <t>Veselības veicināšanas pasākumu nodrošināšana</t>
  </si>
  <si>
    <t>17_01_P</t>
  </si>
  <si>
    <t>Autoceļu sakārtošanas programma 2014.-2020.gadam</t>
  </si>
  <si>
    <t>22_01_P</t>
  </si>
  <si>
    <t>Kultūras telpas attīstība kopā:</t>
  </si>
  <si>
    <t>19_01_P</t>
  </si>
  <si>
    <t>Notiesātās personas resocializācijas procesa īstenošana</t>
  </si>
  <si>
    <t>08_01_P</t>
  </si>
  <si>
    <t>Sabiedrības saliedētība</t>
  </si>
  <si>
    <t>25_01_P</t>
  </si>
  <si>
    <t>Valsts attīstības plānošanas novērtēšana un nākotnes scenāriju modelēšana</t>
  </si>
  <si>
    <t>21_01_P</t>
  </si>
  <si>
    <t>Mērķdotācijas pašvaldību investīcijām</t>
  </si>
  <si>
    <t>13_01_P</t>
  </si>
  <si>
    <t>Pakāpeniska  mēnešalgu izlīdzināšana līdzīgu darbu veicējiem valsts pārvaldē</t>
  </si>
  <si>
    <t>12_01_P</t>
  </si>
  <si>
    <t>Elektroenerģijas ražošanas atbalsta fonda (EAF) izveide konkurētspējīgas elektroenerģijas kopējās cenas nodrošināšanai</t>
  </si>
  <si>
    <t>18_01_P</t>
  </si>
  <si>
    <t>Valsts atbalsta palielināšana personām ar invaliditāti</t>
  </si>
  <si>
    <t>11_01_P</t>
  </si>
  <si>
    <t>Latvijas prezidentūrai ES Padomē nepieciešamo jauno funkcionālo un drošības prasību ieviešana Ārlietu dienesta informācijas sistēmu tehniskajā nodrošinājumā</t>
  </si>
  <si>
    <t>15_01_P</t>
  </si>
  <si>
    <t>Vispārējās un profesionālās izglītības pedagogu motivācijas, atalgojuma un profesionālās darbības kvalitātes novērtēšanas sistēmas sasaistes programma (Motivācijas programma)</t>
  </si>
  <si>
    <t>14_01_P</t>
  </si>
  <si>
    <t>Uz vienlīdzīgiem principiem balstītas atlīdzības nodrošināšana (atvaļinājuma pabalsts, prēmija saskaņā ar ikgadējo darbības un tās rezultātu novērtējumu, virsstundu darba samaksa)</t>
  </si>
  <si>
    <t>04_01_P</t>
  </si>
  <si>
    <t>Tulkojumu nodrošināšana kriminālprocesā</t>
  </si>
  <si>
    <t>03_01_P</t>
  </si>
  <si>
    <t>Vienota tiesību aktu projekta izstrādes un saskaņošanas portāla izveide, kas nodrošina sabiedrības līdzdalību, iespēju sniegt priekšlikumus administratīvā sloga mazināšanā</t>
  </si>
  <si>
    <t>16_01_P</t>
  </si>
  <si>
    <t>ES  Kopējās lauksaimniecības politikas reformas  ieviešana un ZM un tās padotībā esošo iestāžu uz klientu orientētās pakalpojumu sistēmas attīstība 2014. – 2020.gadā</t>
  </si>
  <si>
    <t>37_01_P</t>
  </si>
  <si>
    <t>Likumprojekta "Grozījumi likumā "Par zemes reformas reformas pabeigšanu lauku apvidos"" īstenošanas nodrošināšana</t>
  </si>
  <si>
    <t>10.Aizsardzības ministrija</t>
  </si>
  <si>
    <t>14.Iekšlietu ministrija</t>
  </si>
  <si>
    <t>19.tieslietu ministrija</t>
  </si>
  <si>
    <t>25.Pārresoru koordinācijas centrs</t>
  </si>
  <si>
    <t>37.Centrālā zemes komisija</t>
  </si>
  <si>
    <t>12. Ekonomikas ministrija</t>
  </si>
  <si>
    <t>15. Izglītības un zinātnes ministrija</t>
  </si>
  <si>
    <t>29. Veselības ministrija</t>
  </si>
  <si>
    <t>17. Satiksmes ministrija</t>
  </si>
  <si>
    <t>22. Kultūras ministrija</t>
  </si>
  <si>
    <t>19. Tieslietu ministrija</t>
  </si>
  <si>
    <t>13. Finanšu ministrija</t>
  </si>
  <si>
    <t>16. Zemkopības ministrija</t>
  </si>
  <si>
    <t>03. Ministru kabinets</t>
  </si>
  <si>
    <t>04. Korupcijas novēršanas un apkarošanas birojs</t>
  </si>
  <si>
    <t>37. Centrālā zemes komisija</t>
  </si>
  <si>
    <t>10_07_P</t>
  </si>
  <si>
    <t>13_06_P</t>
  </si>
  <si>
    <t>12_03_P</t>
  </si>
  <si>
    <t>29_10_P</t>
  </si>
  <si>
    <t>15_16_P</t>
  </si>
  <si>
    <t>29_07_P</t>
  </si>
  <si>
    <t>11_02_P</t>
  </si>
  <si>
    <t>14_02_P</t>
  </si>
  <si>
    <t>19_07_P</t>
  </si>
  <si>
    <t>21_09_P</t>
  </si>
  <si>
    <t>14_18_P</t>
  </si>
  <si>
    <t>19_21_P</t>
  </si>
  <si>
    <t>29_02_P</t>
  </si>
  <si>
    <t>15_04_P</t>
  </si>
  <si>
    <t>15_10_P</t>
  </si>
  <si>
    <t>29_03_P</t>
  </si>
  <si>
    <t>03_05_P</t>
  </si>
  <si>
    <t>04_02_P</t>
  </si>
  <si>
    <t>04_03_P</t>
  </si>
  <si>
    <t>03_06_P</t>
  </si>
  <si>
    <t>17_08_P</t>
  </si>
  <si>
    <t>13_14_P</t>
  </si>
  <si>
    <t>14_15_P</t>
  </si>
  <si>
    <t>13_09_P</t>
  </si>
  <si>
    <t>15_02_P</t>
  </si>
  <si>
    <t>16_07_P</t>
  </si>
  <si>
    <t>29_16_P</t>
  </si>
  <si>
    <t>15_23_P</t>
  </si>
  <si>
    <t>14_27_P</t>
  </si>
  <si>
    <t>13_05_P</t>
  </si>
  <si>
    <t>19_14_P</t>
  </si>
  <si>
    <t>12_09_P</t>
  </si>
  <si>
    <t>17_11_P</t>
  </si>
  <si>
    <t>19_24_P</t>
  </si>
  <si>
    <t>14_38_P</t>
  </si>
  <si>
    <t>21_07_P</t>
  </si>
  <si>
    <t>16_09_P</t>
  </si>
  <si>
    <t>13_10_P</t>
  </si>
  <si>
    <t>19_15_P</t>
  </si>
  <si>
    <t>Dalība starptautiskajos izglītības pētījumos</t>
  </si>
  <si>
    <t>Stacionāro veselības aprūpes pakalpojumu gaidīšanas rindu mazināšana</t>
  </si>
  <si>
    <t>Ārlietu ministrijas funkciju nodrošināšana iestāšanās OECD sarunu procesā</t>
  </si>
  <si>
    <t>Veselības aprūpes pakalpojumu pieejamības paaugstināšana Iekšlietu ministrijas padotības iestāžu un Ieslodzījuma vietu pārvaldes amatpersonām ar speciālajām dienesta pakāpēm</t>
  </si>
  <si>
    <t>Valsts informācijas sistēmas darbības nodrošināšana Latvijas prezidentūras ES Padomē vajadzībām</t>
  </si>
  <si>
    <t>Koncepcijas projekts par veselības aprūpes sistēmas finansēšanas modeli</t>
  </si>
  <si>
    <t>Ārstniecības personu darba samaksas paaugstināšana</t>
  </si>
  <si>
    <t>Studiju izmaksu koeficientu minimāli nepieciešamā apmēra nodrošināšana kvalitatīva studiju procesa īstenošanai  un akadēmiskā personāla zemāko mēneša darba algas likmju paaugstināšana augstkolām un koledžām</t>
  </si>
  <si>
    <t>Atbalsts pārejai uz pilnībā no valsts finansētām pilna laika doktorantūras studijām</t>
  </si>
  <si>
    <t>Veselības aprūpes pakalpojumu tarifu elementu (N, U, A, P) pieaugums</t>
  </si>
  <si>
    <t>Publiskās pārvaldības izvērtējuma īstenošana, lai nodrošinātu Latvijas iestāšanos Ekonomiskās sadarbības un attīstības organizācijā (OECD)</t>
  </si>
  <si>
    <t>Biometrijas datu apstrādes sistēma</t>
  </si>
  <si>
    <t>Sadarbībai ar Ekonomiskās sadarbības un attīstības organizāciju OECD</t>
  </si>
  <si>
    <t>Valsts kapitāla daļu pārvaldības biroja darbības nodrošināšanai nepieciešamās atbalsta funkcijas veikšana</t>
  </si>
  <si>
    <t>Latu skaidrās naudas nomaiņas izmaksu kompensēšana valsts akciju sabiedrībai "Latvijas Pasts"</t>
  </si>
  <si>
    <t>Latvijas ekonomisko interešu pārstāvēšana Ekonomiskās sadarbības un attīstības organizācijas (OECD) pasākumos</t>
  </si>
  <si>
    <t>Administratīvā sloga samazināšana VID klientiem, pilnveidojot VID sniegto e-pakalpojumu pieejamību un kvalitāti</t>
  </si>
  <si>
    <t>Valsts budžeta finansēto augstākās izglītības studiju finansējuma nodrošināšana līdz minimālajiem studiju jomu koeficientiem un ikgadējam pieaugumam par 1/10 daļu</t>
  </si>
  <si>
    <t>2021.gada tautas skaitīšanas sagatavošanas pilnveidošanas pasākuma  nodrošināšana</t>
  </si>
  <si>
    <t>Valsts budžeta dotācijas atjaunošana zinātniskās darbības attīstības nodrošinājumam augstskolās un koledžās</t>
  </si>
  <si>
    <t>Tautas skaitīšana 2021</t>
  </si>
  <si>
    <t>Interneta vēlēšanu sistēmas izveide</t>
  </si>
  <si>
    <t>Koncepcijas „Par interneta vēlēšanu sistēmas izveidi” realizācija</t>
  </si>
  <si>
    <t>Referendumu elektronisko balsu vākšanas sistēma</t>
  </si>
  <si>
    <t>IT infrastruktūras pielāgošana Latvijas prezidentūras ES Padomē nodrošināšanai</t>
  </si>
  <si>
    <t>Zemes reformas pabeigšana</t>
  </si>
  <si>
    <t>Budžeta programmas (apakšprogrammas) nosaukums</t>
  </si>
  <si>
    <t>97.00.00  Nozaru vadība un politikas plānošana
01.04.00 Diplomātiskās misijas ārvalstīs</t>
  </si>
  <si>
    <t>33.00.00 „Valsts ieņēmumu un muitas politikas nodrošināšana”</t>
  </si>
  <si>
    <t>43.00.00. Satversmes aizsardzība</t>
  </si>
  <si>
    <t>01.01.00 Mnistrijas vadība un administrācija</t>
  </si>
  <si>
    <t>36.02.00 Apgabaltiesas un rajona (pilsētas) tiesas</t>
  </si>
  <si>
    <t>01.00.00. Valsts kontrole</t>
  </si>
  <si>
    <t>01.00.00 Tiesa</t>
  </si>
  <si>
    <t>97.00.00  Nozaru vadība un politikas plānošana 01.04.00 Diplomātiskās misijas ārvalstīs</t>
  </si>
  <si>
    <t>24.00.00  Ieslodzījuma vietas</t>
  </si>
  <si>
    <t>21. Vides aizsardzības un reģionālās attīstības ministrija</t>
  </si>
  <si>
    <t>57.00.00. Valsts zemes dienests</t>
  </si>
  <si>
    <t>Kopā</t>
  </si>
  <si>
    <t>jauna budžeta programma</t>
  </si>
  <si>
    <t>Uzturdevu kompensācijas vērtības paaugstināšana</t>
  </si>
  <si>
    <t xml:space="preserve">Pacientu iemaksu un līdzmaksājumu samazinājums par 50% </t>
  </si>
  <si>
    <t>22.10.00 Starptautisko operāciju un Nacionālo bruņoto spēku personālsastāva centralizētais atalgojums, 30.00.00 Valsts aizsardzības politikas realizācija, 33.00.00 Aizsardzības īpašumu pārvaldīšana, 34.00.00 Jaunsardzes centrs, 35.00.00 Militārie un aizsardzības pārstāvji ārvalstīs, 96.00.00 Latvijas prezidentūras Eiropas Savienības Padomē nodrošināšana 2015.gadā, 97.00.00 Nozaru vadība un politikas plānošana</t>
  </si>
  <si>
    <t>22.12.00 Nacionālo bruņoto spēku uzturēšana, 33.00.00 Aizsardzības īpašumu pārvaldīšana</t>
  </si>
  <si>
    <t>Radikāla rīcība ēnu ekonomikas apkarošanai nodokļu admini-strēšanas un muitas lietu jomā*</t>
  </si>
  <si>
    <t xml:space="preserve">Tulka pakalpojumu nodrošināšana procesuālo darbību veikšanas laikā personai, kurai ir tiesības uz aizstāvību, ja tā neprot valsts valodu </t>
  </si>
  <si>
    <t xml:space="preserve">19. Tieslietu ministrija (Zemesgrāmatu nodaļas, rajonu (pilsētu) tiesas, apgabaltiesas) </t>
  </si>
  <si>
    <t>28. Augstākā tiesa</t>
  </si>
  <si>
    <t>32. Prokuratūra</t>
  </si>
  <si>
    <t>JPI kopā:</t>
  </si>
  <si>
    <t xml:space="preserve">11. Ārlietu ministrija </t>
  </si>
  <si>
    <t>Latvijas valsts uzņemto Starptautisko saistību nodrošināšana lauksaimniecības jomā : Dalības nodrošināšana OECD komitejās un darba grupās</t>
  </si>
  <si>
    <t xml:space="preserve">Administratīvās kapacitātes stiprināšanas pasākumi kopā: </t>
  </si>
  <si>
    <t>EURO ieviešanas pasākumiem kopā:</t>
  </si>
  <si>
    <t>Ekonomikas ministrija</t>
  </si>
  <si>
    <r>
      <t xml:space="preserve">Euro </t>
    </r>
    <r>
      <rPr>
        <sz val="11"/>
        <color indexed="8"/>
        <rFont val="Times New Roman"/>
        <family val="1"/>
        <charset val="186"/>
      </rPr>
      <t>ieviešanas nodrošināšanas papildus pasākumi (papildus drošības un cenu kontroles pasākumi)</t>
    </r>
  </si>
  <si>
    <t>Iekšlietu ministrija</t>
  </si>
  <si>
    <t xml:space="preserve"> Koncepcijas projekta par veselības aprūpes sistēmas finansēšanu realizēšana </t>
  </si>
  <si>
    <t xml:space="preserve">Atbalsta palielināšana profesionālās ievirzes sporta izglītības programmu īstenošanai.  </t>
  </si>
  <si>
    <t xml:space="preserve">19.00.00 Profesionālā māksla: 19.03.00 Filmu nozare un 19.07.00 Mākslas un literatūra, 20.00.00 Kultūrizglītība, 21.00.00 Kultūras mantojums, 22.00.00 Kultūras projekti un investīcijas, 97.00.00. Nozares politikas plānošana un īstenošana
</t>
  </si>
  <si>
    <t xml:space="preserve">c) profesionālās kultūrizglītības un radošās izglītības attīstība </t>
  </si>
  <si>
    <t>Biometrijas datu apstrādes nodrošināšanai kopā:</t>
  </si>
  <si>
    <t xml:space="preserve">Aprīkojuma iegāde darbam ar Biometrijas datu apstrādes sistēmu </t>
  </si>
  <si>
    <t>IT infrastruktūras pielāgošana Latvijas prezidentūras ES Padomē nodrošināšanai kopā:</t>
  </si>
  <si>
    <t>Valsts kapitāla daļu pārvaldības biroja darbības nodrošināšanai kopā:</t>
  </si>
  <si>
    <t xml:space="preserve">Valsts kapitāla daļu pārvaldības biroja izveide un uzturēšana (ar 01.03.2014)    </t>
  </si>
  <si>
    <t>Sagatavošanās darbi tautas skaitīšanai 2021.gadā kopā:</t>
  </si>
  <si>
    <t xml:space="preserve">Informatīvais ziņojums "Par nākamās, 2021.gada tautas skaitīšanas sagatavošanas pilnveidošanu" </t>
  </si>
  <si>
    <t>Zemes reformas pabeigšanai kopā:</t>
  </si>
  <si>
    <t>Profesionālās un augstākās izglītibas finansēšanai kopā:</t>
  </si>
  <si>
    <t>I.</t>
  </si>
  <si>
    <t xml:space="preserve">Valsts Prezidenta kanceleja </t>
  </si>
  <si>
    <t>Saeima kopā</t>
  </si>
  <si>
    <t>Saeimas autobāze</t>
  </si>
  <si>
    <t>Ministru kabinets kopā</t>
  </si>
  <si>
    <t>Valsts kanceleja</t>
  </si>
  <si>
    <t>Valsts administrācijas skola</t>
  </si>
  <si>
    <t xml:space="preserve">Korupcijas novēršanas un apkarošanas birojs </t>
  </si>
  <si>
    <t>Tiesībsarga birojs</t>
  </si>
  <si>
    <t xml:space="preserve">Sabiedrības integrācijas fonds </t>
  </si>
  <si>
    <t>Aizsardzības ministrija  kopā</t>
  </si>
  <si>
    <t>Aizsardzības ministrijas CA</t>
  </si>
  <si>
    <t xml:space="preserve">Nacionālo Bruņoto Spēku Apvienotais štābs </t>
  </si>
  <si>
    <t>Valsts aizsardzības militāro objektu un iepirkumu centrs</t>
  </si>
  <si>
    <t>Rekrutēšanas un jaunsardzes centrs</t>
  </si>
  <si>
    <t>Ārlietu ministrija kopā</t>
  </si>
  <si>
    <t>Ārlietu ministrijas CA</t>
  </si>
  <si>
    <t>Ekonomikas ministrija kopā</t>
  </si>
  <si>
    <t>Ekonomikas ministrijas CA</t>
  </si>
  <si>
    <t>Centrālā statistikas pārvalde</t>
  </si>
  <si>
    <t>Konkurences padome</t>
  </si>
  <si>
    <t>Patērētāju tiesību aizsardzības centrs</t>
  </si>
  <si>
    <t>Tūrisma attīstības valsts aģentūra</t>
  </si>
  <si>
    <t>Finanšu ministrijas CA</t>
  </si>
  <si>
    <t>Valsts kase</t>
  </si>
  <si>
    <t>Centrālās finanšu un līgumu aģentūra</t>
  </si>
  <si>
    <t>Izložu un azartspēļu uzraudzības inspekcija</t>
  </si>
  <si>
    <t>Valsts ieņēmumu dienests</t>
  </si>
  <si>
    <t>Iekšlietu ministrija kopā</t>
  </si>
  <si>
    <t>Iekšlietu ministrijas CA (t.sk. izdevumi, kas saistīti ar operatīvo darbību)</t>
  </si>
  <si>
    <t>Valsts policija</t>
  </si>
  <si>
    <t>IeM Pilsonības un migrācijas lietu pārvalde</t>
  </si>
  <si>
    <t xml:space="preserve">Valsts robežsardze </t>
  </si>
  <si>
    <t xml:space="preserve">Valsts ugunsdzēsības un glābšanas dienests </t>
  </si>
  <si>
    <t xml:space="preserve">Izglītības un zinātnes ministrija kopā </t>
  </si>
  <si>
    <t>Izglītības iestāžu nepedagoģiskie darbinieki</t>
  </si>
  <si>
    <t>Augstākās izglītības padome</t>
  </si>
  <si>
    <t>Latvijas Zinātnes padome</t>
  </si>
  <si>
    <t>Izglītības kvalitātes dienests</t>
  </si>
  <si>
    <t>Studiju un zinātnes administrācija</t>
  </si>
  <si>
    <t>Valsts izglītības satura centrs</t>
  </si>
  <si>
    <t>VA „Latvijas Sporta muzejs”</t>
  </si>
  <si>
    <t>Zemkopības ministrijas CA</t>
  </si>
  <si>
    <t>Valsts augu aizsardzības dienests</t>
  </si>
  <si>
    <t xml:space="preserve">Valsts meža dienests </t>
  </si>
  <si>
    <t>VA   „Lauksaimniecības datu centrs"</t>
  </si>
  <si>
    <t>VA „Valsts tehniskās uzraudzības aģentūra”</t>
  </si>
  <si>
    <t>Satiksmes ministrija kopā</t>
  </si>
  <si>
    <t>Satiksmes ministrijas CA</t>
  </si>
  <si>
    <t>Labklājības ministrija kopā</t>
  </si>
  <si>
    <t>Labklājības ministrija CA</t>
  </si>
  <si>
    <t>Veselības un darbspēju ekspertīzes ārstu valsts komisija</t>
  </si>
  <si>
    <t>Sociālās aprūpes centri</t>
  </si>
  <si>
    <t>Valsts sociālā apdrošināšanas aģentūra</t>
  </si>
  <si>
    <t>Sociālās integrācijas valsts aģentūra</t>
  </si>
  <si>
    <t>Valsts Bērnu tiesību aizsardzības inspekcija</t>
  </si>
  <si>
    <t>Tieslietu ministrija kopā</t>
  </si>
  <si>
    <t>Tieslietu ministrijas CA (t.sk. izdevumi, kas saistīti ar operatīvo darbību)</t>
  </si>
  <si>
    <t xml:space="preserve">Tiesu administrācija </t>
  </si>
  <si>
    <t>Valsts tiesu ekspertīžu birojs</t>
  </si>
  <si>
    <t>Valsts valodas centrs</t>
  </si>
  <si>
    <t xml:space="preserve">Patentu valde </t>
  </si>
  <si>
    <t>Uzņēmumu reģistrs</t>
  </si>
  <si>
    <t xml:space="preserve">Valsts zemes dienests </t>
  </si>
  <si>
    <t>Uzturlīdzekļu garantiju fonds</t>
  </si>
  <si>
    <t>VA „Latvijas Dabas muzejs”</t>
  </si>
  <si>
    <t>Latvijas vides aizsardzības fonda administrācija</t>
  </si>
  <si>
    <t>Valsts vides dienests</t>
  </si>
  <si>
    <t>Valsts reģionālā attīstības aģentūra</t>
  </si>
  <si>
    <t>Dabas aizsardzības pārvalde</t>
  </si>
  <si>
    <t>Kultūras ministrija kopā</t>
  </si>
  <si>
    <t>Kultūras ministrijas CA</t>
  </si>
  <si>
    <t>Latvijas  Nacionālā bibliotēka</t>
  </si>
  <si>
    <t>Valsts kultūras pieminekļu aizsardzības inspekcija</t>
  </si>
  <si>
    <t>VA  Turaidas muzejrezervāts</t>
  </si>
  <si>
    <t>VA “Rīgas vēstures un kuģniecības muzejs”</t>
  </si>
  <si>
    <t>VA „Latvijas Neredzīgo bibliotēka</t>
  </si>
  <si>
    <t xml:space="preserve">Kultūrizglītības un nemateriālā mantojuma centrs </t>
  </si>
  <si>
    <t>VA Latvijas Nacionālais mākslas muzejs</t>
  </si>
  <si>
    <t>VA ”Kultūras informācijas sistēma</t>
  </si>
  <si>
    <t>VA Latvijas Etnogrāfiskais brīvdabas muzejs</t>
  </si>
  <si>
    <t xml:space="preserve">Rakstniecības un mūzikas muzejs </t>
  </si>
  <si>
    <t>VA “Memoriālo muzeju apvienība”</t>
  </si>
  <si>
    <t>Valsts kontrole</t>
  </si>
  <si>
    <t xml:space="preserve">Veselības ministrija kopā </t>
  </si>
  <si>
    <t>Veselības ministrijas CA</t>
  </si>
  <si>
    <t>Valsts asinsdonoru centrs</t>
  </si>
  <si>
    <t>Valsts tiesu medicīnas ekspertīzes centrs</t>
  </si>
  <si>
    <t>Paula Stradiņa Medicīnas vēstures muzejs</t>
  </si>
  <si>
    <t>Sporta medicīnas valsts aģentūra</t>
  </si>
  <si>
    <t>Veselības inspekcija</t>
  </si>
  <si>
    <t>Prokuratūra</t>
  </si>
  <si>
    <t>Centrālā vēlēšanu komisija</t>
  </si>
  <si>
    <t>Centrālā zemes komisija</t>
  </si>
  <si>
    <t>Nacionālā elektronisko plašsaziņas līdzekļu padome</t>
  </si>
  <si>
    <t>II.</t>
  </si>
  <si>
    <t>Veselības ministrijas budžeta apakšprogrammai 33.01.00 "Ārstniecība"</t>
  </si>
  <si>
    <t>Ārstniecības personām, kas sniedz valsts apmaksātos veselības aprūpes pakalpojumus,  lai nodrošinātu zemākās mēnešalgas paaugstināsanu līdz 225 Ls</t>
  </si>
  <si>
    <t>Pārējam personālam, kas nepieciešams valsts apmaksāto veselības aprūpes pakalpojumu sniegšanas nodrošināšanai, lai nodrošinātu minimālās algas pieaugumu līdz 225 Ls</t>
  </si>
  <si>
    <t>III.</t>
  </si>
  <si>
    <t>Labklājības ministrijas budžeta apakšprogrammai 05.01.00 "Sociālās rehabilitācijas valsts programmas" valsts budžeta uzturēšanas izdevumu transfertiem pašvaldībām noteiktam mērķim asistentu pakalpojumu nodrošināšanai</t>
  </si>
  <si>
    <t>IV.</t>
  </si>
  <si>
    <t xml:space="preserve">Mērķdotācijām republikas pilsētu un rajonu pašvaldībām - pašvaldību speciālajām pirmsskolas iestādēm, internātskolām un sanatorijas tipa internātskolām, speciālajām internātskolām bērniem ar fiziskās un garīgās attīstības traucējumiem </t>
  </si>
  <si>
    <t>V.</t>
  </si>
  <si>
    <t>Mērķdotācijai pašvaldību tautas kolektīvu vadītājiem</t>
  </si>
  <si>
    <t xml:space="preserve">Saeima </t>
  </si>
  <si>
    <t>Latvijas Kara muzejs</t>
  </si>
  <si>
    <t>Latvijas Ģeotelpiskās informācijas aģentūra</t>
  </si>
  <si>
    <t>Latvijas Investīciju un attīstības aģentūra</t>
  </si>
  <si>
    <t>Finanšu ministrija kopā</t>
  </si>
  <si>
    <t>Iepirkumu uzraudzības birojs</t>
  </si>
  <si>
    <t>IeM Informācijas centrs</t>
  </si>
  <si>
    <t>Iekšlietu ministrijas veselības un sporta  centrs</t>
  </si>
  <si>
    <t>IeM Nodrošinājuma valsts aģentūra</t>
  </si>
  <si>
    <t>Izglītības ministrijas CA</t>
  </si>
  <si>
    <t>Latviešu valodas aģentūra</t>
  </si>
  <si>
    <t>Zemkopības ministrija kopā</t>
  </si>
  <si>
    <t>Lauku atbalsta dienests</t>
  </si>
  <si>
    <t xml:space="preserve">Pārtikas un veterinārais dienests </t>
  </si>
  <si>
    <t>Valsts darba inspekcija</t>
  </si>
  <si>
    <t>Nodarbinātības valsts aģentūra</t>
  </si>
  <si>
    <t xml:space="preserve">Juridiskās palīdzības administrācija </t>
  </si>
  <si>
    <t>Datu valsts inspekcija</t>
  </si>
  <si>
    <t xml:space="preserve">Valsts probācijas dienests </t>
  </si>
  <si>
    <t xml:space="preserve">Ieslodzījuma vietu pārvalde  </t>
  </si>
  <si>
    <t xml:space="preserve">VA "Maksātnespējas administrācija" </t>
  </si>
  <si>
    <t>Vides aizsardzības un reģionālās attīstības ministrija kopā</t>
  </si>
  <si>
    <t>Vides aizsardzības un reģionālās attīstības ministrijas CA</t>
  </si>
  <si>
    <t>Vides pārraudzības valsts birojs</t>
  </si>
  <si>
    <t>VA Latvijas Nacionālais vēstures  muzejs</t>
  </si>
  <si>
    <t>Latvijas Nacionālais arhīvs</t>
  </si>
  <si>
    <t>VA “Rundāles pils muzejs"</t>
  </si>
  <si>
    <t>Augstākā tiesa</t>
  </si>
  <si>
    <t>Neatliekamās medicīniskās palīdzības dienests</t>
  </si>
  <si>
    <t>Nacionālais veselības dienests</t>
  </si>
  <si>
    <t>Slimību profilakses un kontroles centrs</t>
  </si>
  <si>
    <t>Satversmes tiesa</t>
  </si>
  <si>
    <t>97.01.00 Nozares vadība un politikas plānošana</t>
  </si>
  <si>
    <t>Kopā valsts budžeta iestādēm</t>
  </si>
  <si>
    <t>Papildu nepieciešamais finansējums minimālās mēneša darba algas paaugstināšanai no 200 līdz 225 latiem ar 2014.gada 1.janvāri</t>
  </si>
  <si>
    <t>Mutvārdu un procesuālo dokumentu tulkošana atbilstoši Kriminālprocesa likumam kopā:</t>
  </si>
  <si>
    <t>Iestāšanās pasākumu nodrošināšanai OECD kopā:</t>
  </si>
  <si>
    <t>10. Aizsardzības ministrija</t>
  </si>
  <si>
    <t>10_03_P</t>
  </si>
  <si>
    <t>Jaunatnes valstiskās audzināšanas sistēmas attīstība
(fiziskā sagatavotība un patriotiskā audzināšana)</t>
  </si>
  <si>
    <t>34.00.00 Jaunsardzes centrs</t>
  </si>
  <si>
    <t>10_04_P</t>
  </si>
  <si>
    <t>Zemessardzes spēju stiprināšana un efektīvas rezervju sistēmas pilnveidošana</t>
  </si>
  <si>
    <t>22.10.00 Starptautisko operāciju un Nacionālo bruņoto spēku personālsastāva centralizētais atalgojums, 22.12.00 Nacionālo bruņoto spēku uzturēšana</t>
  </si>
  <si>
    <t>18_04_P</t>
  </si>
  <si>
    <t>18. Labklājības ministrija</t>
  </si>
  <si>
    <t>Vecāku pabalsta un bērna kopšanas pabalsta sistēmas pilnveidošana</t>
  </si>
  <si>
    <t>10_06_P</t>
  </si>
  <si>
    <t>Valsts kiberdrošības stiprināšana</t>
  </si>
  <si>
    <t>22.10.00 Starptautisko operāciju un Nacionālo bruņoto spēku personālsastāva centralizētais atalgojums, 22.12.00 Nacionālo bruņoto spēku uzturēšana, 30.00.00 Valsts aizsardzības politikas realizācija</t>
  </si>
  <si>
    <t>12_06_P</t>
  </si>
  <si>
    <t>Reemigrācijas atbalsta pasākumu īstenošana - biznesa saiknes veidošana un uzturēšana ar ārvalstīs dzīvojošajiem diasporas pārstāvjiem</t>
  </si>
  <si>
    <t>11_04_P</t>
  </si>
  <si>
    <t>11. Ārlietu ministrija</t>
  </si>
  <si>
    <t>Sadarbības ar diasporu stiprināšana, diasporas ieguldījuma Latvijas attīstībā veicināšana, vēstniecību sadarbības ar diasporu paplašināšana un Pilsonības likuma grozījumu īstenošana</t>
  </si>
  <si>
    <t>01.04.00 Diplomātiskās misijas ārvalstīs</t>
  </si>
  <si>
    <t>08_02_P</t>
  </si>
  <si>
    <t>08. Sabiedrības integrācijas fonds</t>
  </si>
  <si>
    <t>Reemigrācijas atbalsta pasākumi</t>
  </si>
  <si>
    <t>08_03_P</t>
  </si>
  <si>
    <t>Veselīga dzīvesveida veicināšana</t>
  </si>
  <si>
    <t>12_08_P</t>
  </si>
  <si>
    <t>Latvijas Ārējo ekonomisko pārstāvniecību tīkla nodrošināšana un paplašināšana</t>
  </si>
  <si>
    <t>14_09_P</t>
  </si>
  <si>
    <t>Depo ēku būvniecība, rekonstrukcija vai renovācija</t>
  </si>
  <si>
    <t>15_18_P</t>
  </si>
  <si>
    <t>Ārzemēs dzīvojošo Latvijai piederīgo identitātes uzturēšana. Atbalsta nodrošinājums diasporai. Reemigrācijas veicināšana</t>
  </si>
  <si>
    <t>10_02_P</t>
  </si>
  <si>
    <t>NATO izcilības centrs stratēģiskās komunikācijas jautājumos</t>
  </si>
  <si>
    <t>30.00.00 Valsts aizsardzības politikas realizācija, 33.00.00 Aizsardzības īpašumu pārvaldīšana</t>
  </si>
  <si>
    <t>18_02_P</t>
  </si>
  <si>
    <t>Asistenta pakalpojuma nodrošināšana pašvaldībās</t>
  </si>
  <si>
    <t>Uzturdevas kompensācijas vērtības paaugstināšana</t>
  </si>
  <si>
    <t>14_08_P</t>
  </si>
  <si>
    <t>Speciālo ugunsdzēsības un glābšanas transportlīdzekļu iegāde</t>
  </si>
  <si>
    <t>29_08_P</t>
  </si>
  <si>
    <t>Rehabilitācijas pakalpojumu apjoma palielināšana</t>
  </si>
  <si>
    <t>10_10_P</t>
  </si>
  <si>
    <t>Speciālo uzdevumu vienības spēju attīstība</t>
  </si>
  <si>
    <t>15_15_P</t>
  </si>
  <si>
    <t>Bilaterālās sadarbības projekti</t>
  </si>
  <si>
    <t>14_19_P</t>
  </si>
  <si>
    <t>Bērnu noziedzības novēršana un aizsardzība pret noziedzīgu nodarījumu</t>
  </si>
  <si>
    <t>11_05_P</t>
  </si>
  <si>
    <t>Latvijas interešu īstenošana Austrumu partnerības un Centrālāzijas valstīs</t>
  </si>
  <si>
    <t>07.00.00 Attīstības sadarbības projekti un starptautiskā palīdzība</t>
  </si>
  <si>
    <t>22_02_P</t>
  </si>
  <si>
    <t xml:space="preserve">Nacionālā identitāte, pilsoniskā sabiedrība un atbalsts diasporai: a) nacionālās identitātes un piederības sajūtas stiprināšana,
b) pilsoniskās sabiedrības attīstība un sabiedrības saliedētība,
c) atbalsts diasporai.
</t>
  </si>
  <si>
    <t>15_06_P</t>
  </si>
  <si>
    <t>Latviešu valodas apguves un pilnveides sistēmas nodrošināšana</t>
  </si>
  <si>
    <t>15_19_P</t>
  </si>
  <si>
    <t>Valsts pētījumu programmas</t>
  </si>
  <si>
    <t>15_24_P</t>
  </si>
  <si>
    <t>Tirgus orientētie pētījumi</t>
  </si>
  <si>
    <t>15_05_P</t>
  </si>
  <si>
    <t>Atbalsta pasākumi jauniešu sociālās iekļaušanas veicināšanai</t>
  </si>
  <si>
    <t>14_16_P</t>
  </si>
  <si>
    <t>Ekspertīžu veikšana - psihoaktīvo vielu noteikšana</t>
  </si>
  <si>
    <t>15_09_P</t>
  </si>
  <si>
    <t>Visaptveroša izglītības kvalitātes monitoringa un metodiskā atbalsta sistēma (dabaszinātņu priekšmetu mācīšanas kvalitātes uzlabošanai)</t>
  </si>
  <si>
    <t>15_03_P</t>
  </si>
  <si>
    <t>Zinātnes bāzes finansējums</t>
  </si>
  <si>
    <t>21_04_P</t>
  </si>
  <si>
    <t>21. Vides aizsardzības un reģionālās attīstības mi</t>
  </si>
  <si>
    <t>Valsts informācijas un komunikācijas tehnoloģiju (IKT) pārvaldības organizatoriskā modeļa ieviešana</t>
  </si>
  <si>
    <t>Radikāla rīcība ēnu ekonomikas apkarošanai nodokļu admini-strēšanas un muitas lietu jomā</t>
  </si>
  <si>
    <t>19_22_P</t>
  </si>
  <si>
    <t>Bērnu noziedzības novēršanas un bērnu aizsardzības pret noziedzīgu nodarījumu pamatnostādņu 2013.–2019.gadam projekts</t>
  </si>
  <si>
    <t>34.00.00. Probācijas dienests</t>
  </si>
  <si>
    <t>12_14_P</t>
  </si>
  <si>
    <t>Valsts galvojums hipotekārajiem kredītiem dzīvojamās telpas iegādei vai būvniecībai ģimenēm ar bērniem</t>
  </si>
  <si>
    <t>Valsts kapitāla daļu pārvaldības biroja izveide un uzturēšana (ar 01.03.2014)</t>
  </si>
  <si>
    <t>Jaunizveidota programma.</t>
  </si>
  <si>
    <t>16_03_P</t>
  </si>
  <si>
    <t>Meža resursu ilgtspējīgas saglabāšanas nodrošināšana</t>
  </si>
  <si>
    <t>10_08_P</t>
  </si>
  <si>
    <t>Latvijas Nacionālo bruņoto spēku dalība Eiropas Savienības militārajā operācijā Mali</t>
  </si>
  <si>
    <t>10_09_P</t>
  </si>
  <si>
    <t>Ģeotelpiskās informācijas pamatdatu sagatavošana un atjaunošana civil-militāro nepieciešamo funkciju nodrošināšanai optimālā ciklā</t>
  </si>
  <si>
    <t>28.00.00 Ģeodēzija un kartogrāfija</t>
  </si>
  <si>
    <t>17_10_P</t>
  </si>
  <si>
    <t>Dotācijas Autotransporta direkcijai sabiedriskā transporta pakalpojumu organizēšanai</t>
  </si>
  <si>
    <t>25. Pārresoru koordinācijas centrs</t>
  </si>
  <si>
    <t>29_06_P</t>
  </si>
  <si>
    <t>Ambulatoro veselības aprūpes pakalpojumu gaidīšanas rindu mazināšana</t>
  </si>
  <si>
    <t>Pacientu iemaksu un līdzmaksājumu samazinājums par 50%</t>
  </si>
  <si>
    <t>15_14_P</t>
  </si>
  <si>
    <t>LZP granti fundamentālajiem  un lietišķajiem pētījumiem</t>
  </si>
  <si>
    <t>29_04_P</t>
  </si>
  <si>
    <t>Ambulatorajai ārstniecībai paredzēto zāļu iegādes izdevumu kompensācijas un centralizētas medikamentu iegādes nodrošināšana</t>
  </si>
  <si>
    <t>19_02_P</t>
  </si>
  <si>
    <t>Sociālās uzvedības korekcijas un probācijas programmu efektīva īstenošana probācijas klientiem, t.sk. papildsoda ieviešana, aizstājot policijas kontroli ar probācijas uzraudzību</t>
  </si>
  <si>
    <t>03_02_P</t>
  </si>
  <si>
    <t>Mūsdienīga un plānota līdzdalības un komunikācijas nodrošināšana par iedzīvotājiem aktuāliem valdības lēmumiem, kā arī uz klientu orientēta kultūras veicināšana valsts pārvaldē</t>
  </si>
  <si>
    <t>29_09_P</t>
  </si>
  <si>
    <t>Rezidentu apmācības nodrošināšana</t>
  </si>
  <si>
    <t>29_11_P</t>
  </si>
  <si>
    <t>Jaunu tehnoloģiju ieviešana veselības aprūpē</t>
  </si>
  <si>
    <t>19_09_P</t>
  </si>
  <si>
    <t>Nekustamā īpašuma reģistrācijas procedūru vienkāršošana</t>
  </si>
  <si>
    <t>36.01.00. Tiesu administrācija, 57.00.00. Valsts zemes dienests</t>
  </si>
  <si>
    <t>15_13_P</t>
  </si>
  <si>
    <t>Mācību priekšmeta "Svešvaloda" apguve no 1.klases</t>
  </si>
  <si>
    <t>10_05_P</t>
  </si>
  <si>
    <t>Gaisa telpas novērošanas sistēmas uzstādīšana</t>
  </si>
  <si>
    <t>33.00.00 Aizsardzības īpašumu pārvaldīšana</t>
  </si>
  <si>
    <t>16_06_P</t>
  </si>
  <si>
    <t>Zivju resursu ilgtspējīgas saglabāšanas nodrošināšana</t>
  </si>
  <si>
    <t>21_15_P</t>
  </si>
  <si>
    <t>Dotācijas pašvaldībām novadu apvienošanai</t>
  </si>
  <si>
    <t>16_05_P</t>
  </si>
  <si>
    <t>Valsts nozīmes meliorācijas sistēmu uzturēšanas nodrošināšana</t>
  </si>
  <si>
    <t>15_08_P</t>
  </si>
  <si>
    <t>Obligātā peldētapmācība vispārizglītojošo skolu 1.-4. klašu audzēkņiem</t>
  </si>
  <si>
    <t>19_12_P</t>
  </si>
  <si>
    <t>Apgrūtināto teritoriju informācijas sistēmas izveide</t>
  </si>
  <si>
    <t>18_03_P</t>
  </si>
  <si>
    <t>Neatliekamo pasākumu nodrošināšana valsts sociālās aprūpes centros personām ar smagiem garīga rakstura traucējumiem</t>
  </si>
  <si>
    <t>14_04_P</t>
  </si>
  <si>
    <t>Latvijas prezidentūras Eiropas Savienības Padomē 2015.gadā pasākumu norisē iesaistīto Valsts policijas amatpersonu nodrošināšana ar formas tērpiem</t>
  </si>
  <si>
    <t>29_21_P</t>
  </si>
  <si>
    <t>Paula Stradiņa Medicīnas vēstures muzeja darbības nodrošināšana</t>
  </si>
  <si>
    <t>29_23_P</t>
  </si>
  <si>
    <t>Kvalitātes pārvaldības sistēmas atbilstoši standartam LVS EN ISO/IEC 17025:2005 „Testēšanas un kalibrēšanas laboratoriju kompetences vispārīgās prasības” izstrāde, ieviešana un uzturēšana Valsts tiesu medicīnas ekspertīzes centrā</t>
  </si>
  <si>
    <t>29_24_P</t>
  </si>
  <si>
    <t>Kvalitatīvu asins komponentu sagatavošanas nodrošināšana</t>
  </si>
  <si>
    <t>10_18_P</t>
  </si>
  <si>
    <t>EDSO bruņojuma kontroles saistību izpilde</t>
  </si>
  <si>
    <t>30.00.00 Valsts aizsardzības politikas realizācija</t>
  </si>
  <si>
    <t>11_03_P</t>
  </si>
  <si>
    <t>Latvijas vēstniecības Indijā atvēršana un darbības nodrošināšana</t>
  </si>
  <si>
    <t>10_11_P</t>
  </si>
  <si>
    <t>Kaujas inženieru spēju attīstība</t>
  </si>
  <si>
    <t>10_12_P</t>
  </si>
  <si>
    <t>Pirmā pasaules kara un latviešu strēlnieku simtgade</t>
  </si>
  <si>
    <t>12.00.00 Kara muzejs</t>
  </si>
  <si>
    <t>10_16_P</t>
  </si>
  <si>
    <t>Krasta apsardze, drošība jūrā</t>
  </si>
  <si>
    <t>22.12.00 Nacionālo bruņoto spēku uzturēšana</t>
  </si>
  <si>
    <t>10_27_P</t>
  </si>
  <si>
    <t>Glābšanas un meklēšanas spēja, gaisa medicīniskā evakuācija, transporta spēja</t>
  </si>
  <si>
    <t>10_14_P</t>
  </si>
  <si>
    <t>Lielvārdes bāzes uzturēšana pēc projekta pabeigšanas</t>
  </si>
  <si>
    <t>22.10.00 Starptautisko operāciju un Nacionālo bruņoto spēku personālsastāva centralizētais atalgojums</t>
  </si>
  <si>
    <t>10_17_P</t>
  </si>
  <si>
    <t>Dalība NATO Enerģijas drošības izcilības centrā</t>
  </si>
  <si>
    <t>30.00.00 Valsts aizsardzības politikas realizācija, 35.00.00 Militārie un aizsardzības pārstāvji ārvalstīs</t>
  </si>
  <si>
    <t>14_34_P</t>
  </si>
  <si>
    <t>Atzinumu sniegšana naturalizācijas procesā par pilsonības kandidāta uzvedības sabiedriskās kārtības apdraudējuma izvērtēšanā un svinīgās ceremonijas  Solījuma par uzticību Latvijas Republikai parakstīšanas nodrošināšana</t>
  </si>
  <si>
    <t>12_04_P</t>
  </si>
  <si>
    <t>Līdzinvestīcijas industriju attīstībai</t>
  </si>
  <si>
    <t>17_02_P</t>
  </si>
  <si>
    <t>Autoceļu būvniecības kvalitātes vadība</t>
  </si>
  <si>
    <t>17_03_P</t>
  </si>
  <si>
    <t>Transporta enerģētika un elektromobilitāte</t>
  </si>
  <si>
    <t>15_11_P</t>
  </si>
  <si>
    <t>Latvijas dalības Eiropas Kosmosa aģentūras Eiropas sadarbības valsts statusā nodrošināšana</t>
  </si>
  <si>
    <t>Koncepcijas projekta par veselības aprūpes sistēmas finansēšanu realizēšana</t>
  </si>
  <si>
    <t>11_06_P</t>
  </si>
  <si>
    <t>Latvijas vēstniecības Korejas Republikā atvēršana un darbības nodrošināšana</t>
  </si>
  <si>
    <t>12_02_P</t>
  </si>
  <si>
    <t>Uzņēmumu ienākuma nodokļa atvieglojums privātā sektora ieguldījumu veicināšanai pētniecībā un attīstībā</t>
  </si>
  <si>
    <t>12_05_P</t>
  </si>
  <si>
    <t>Ēku energoefektivitātes uzlabošanas pārejas risinājums, nodrošinot uzsāktās aktivitātes ēku  energoefektivitātes jomā starp plānošanas periodiem</t>
  </si>
  <si>
    <t>15_07_P</t>
  </si>
  <si>
    <t>ESF stipendiju aizvietošana profesionālajā izglītībā</t>
  </si>
  <si>
    <t>14_07_P</t>
  </si>
  <si>
    <t>Personu, kuras cietušas no vardarbības un vajāšanas, personisko tiesību aizsardzība</t>
  </si>
  <si>
    <t>29_12_P</t>
  </si>
  <si>
    <t>Neatliekamās medicīniskās palīdzības izsaukumu nodrošināšana</t>
  </si>
  <si>
    <t>29_20_P</t>
  </si>
  <si>
    <t>Dzeramā ūdens monitoringa paplašināšana</t>
  </si>
  <si>
    <t>21_05_P</t>
  </si>
  <si>
    <t>Klimata politikas pilnveidošanas un Kioto protokola darbības otrā saistību perioda izpildes nodrošināšana</t>
  </si>
  <si>
    <t>29_05_P</t>
  </si>
  <si>
    <t>Eiropas Parlamenta un Padomes 2011.gada 9.marta Direktīvā 2011/24/ES un Pacientu tiesību likumā noteiktā Ārstniecības riska fonda darbības uzsākšana un nodrošināšana</t>
  </si>
  <si>
    <t>13_03_P</t>
  </si>
  <si>
    <t>Finanšu sektora stabilitāte un politikas nodrošināšana</t>
  </si>
  <si>
    <t>29_17_P</t>
  </si>
  <si>
    <t>Ēnu ekonomikas apkarošanas un godīgas konkurences nodrošināšana veselības nozarē</t>
  </si>
  <si>
    <t>16_02_P</t>
  </si>
  <si>
    <t>Valsts uzraudzības stiprināšana pārtikas aprites un veterinārajā jomā</t>
  </si>
  <si>
    <t>19_06_P</t>
  </si>
  <si>
    <t>Ātras un pilnīgas statistikas datu ieguve par tiesu izpildītāju darbu un nolēmumu izpildi</t>
  </si>
  <si>
    <t>36.01.00. Tiesu administrācija</t>
  </si>
  <si>
    <t>19_13_P</t>
  </si>
  <si>
    <t>Elektroniska komercķīlas reģistrācija</t>
  </si>
  <si>
    <t>02.00.00. Uzņēmumu reģistrs</t>
  </si>
  <si>
    <t>17_09_P</t>
  </si>
  <si>
    <t>Zaudējumu segšana Latvijas Pastam par preses piegādi lauku reģionos</t>
  </si>
  <si>
    <t>21_13_P</t>
  </si>
  <si>
    <t>Koordinēts atbalsts publiska interneta pieejamībai  un atbalsts e-pakalpojumu piekļuves nodrošināšanai</t>
  </si>
  <si>
    <t>13_02_P</t>
  </si>
  <si>
    <t>Fiskālās disciplīnas uzraudzības nodrošināšana</t>
  </si>
  <si>
    <t>03_03_P</t>
  </si>
  <si>
    <t>Augstākā līmeņa vadītāju atklāta un vienota atlases procesa īstenošanai, kā arī efektīvas novērtēšanas procesa nodrošināšanai</t>
  </si>
  <si>
    <t>14_05_P</t>
  </si>
  <si>
    <t>Ēku, būvju, iekārtu un  inženiertehnisko sistēmu pārvaldības nodrošinājums</t>
  </si>
  <si>
    <t>12_07_P</t>
  </si>
  <si>
    <t>Pasākumu ieviešana un uzraudzība jaunās Energoefektivitātes direktīvas 2012/27/ES prasību izpildei</t>
  </si>
  <si>
    <t>10_13_P</t>
  </si>
  <si>
    <t>Degvielas nodrošināšanas sistēmas attīstība</t>
  </si>
  <si>
    <t>10_15_P</t>
  </si>
  <si>
    <t>Mīnu kuģu uzturēšana</t>
  </si>
  <si>
    <t>10_21_P</t>
  </si>
  <si>
    <t>Pretgaisa aizsardzība</t>
  </si>
  <si>
    <t>10_22_P</t>
  </si>
  <si>
    <t>Personāla motivēšana, sociālo garantiju atjaunošana un nodrošināšana</t>
  </si>
  <si>
    <t>10_25_P</t>
  </si>
  <si>
    <t>NBS Militāro mācību cikla ieviešana</t>
  </si>
  <si>
    <t>10_29_P</t>
  </si>
  <si>
    <t>Brigādes līmeņa izlūkošana</t>
  </si>
  <si>
    <t>10_30_P</t>
  </si>
  <si>
    <t>Netiešā uguns atbalsta spēja</t>
  </si>
  <si>
    <t>17_05_P</t>
  </si>
  <si>
    <t>Ārkārtas situāciju valsts elektronisko sakaru tīkls</t>
  </si>
  <si>
    <t>21_03_P</t>
  </si>
  <si>
    <t>Dabas aizsardzības pārvaldes (DAP) budžeta dotācijas no vispārējiem ieņēmumiem daļas palielināšana par pašu ieņēmumu daļas no koku ciršanas samazināšanas apjomu</t>
  </si>
  <si>
    <t>04_04_P</t>
  </si>
  <si>
    <t>Politisko partiju aģitācijas uzraudzība</t>
  </si>
  <si>
    <t>04_05_P</t>
  </si>
  <si>
    <t>Politisko partiju pārskatu sistēma</t>
  </si>
  <si>
    <t>19_05_P</t>
  </si>
  <si>
    <t>Atvaļināšanās pabalstu nodrošināšana IeVP amatpersonām saskaņā ar Valsts un pašvaldību institūciju amatpersonu un darbinieku atlīdzības likumā noteikto</t>
  </si>
  <si>
    <t>13_07_P</t>
  </si>
  <si>
    <t>Valsts ieņēmumu dienesta amatpersonu, kuras, veicot amata pienākumus, ir pakļautas reālam dzīvības vai veselības riskam, motivēšana (veselības apdrošināšanas nodrošināšana)</t>
  </si>
  <si>
    <t>17_07_P</t>
  </si>
  <si>
    <t>Universālā pasta pakalpojuma saistību izpildes tīro izmaksu kompensēšana</t>
  </si>
  <si>
    <t>12_10_P</t>
  </si>
  <si>
    <t>Kvalitātes infrastruktūras attīstības un uzturēšanas pasākumi</t>
  </si>
  <si>
    <t>14_13_P</t>
  </si>
  <si>
    <t>Izmaiņu veikšana Kriminālprocesa informācijas sistēmā (KRASS), informācijas sistēmas „Sodu reģistrs” sadaļās „Noziedzīgus nodarījumus izdarījušās personas” (NNIP), „Administratīvos pārkāpumus izdarījušās personas” (APIP) un Sodu reģistra Arhīva datu bāze</t>
  </si>
  <si>
    <t>14_14_P</t>
  </si>
  <si>
    <t>Izmaiņu veikšana Integrētās iekšlietu informācijas sistēmas apakšsistēmās „Ceļu policijas reģistrs”, „Administratīvus pārkāpumus izdarījušās personas”, „Vienotais notikumu žurnāls” un Mobilajā aplikācijā</t>
  </si>
  <si>
    <t>Tulka pakalpojumu nodrošināšana procesuālo darbību veikšanas laikā personai, kurai ir tiesības uz aizstāvību, ja tā neprot valsts valodu</t>
  </si>
  <si>
    <t>14_17_P</t>
  </si>
  <si>
    <t>Normatīvajos aktos noteikto tiesību nodrošināšana patvēruma meklētājiem, bēgļiem un alternatīvo statusu saņēmušajām personām</t>
  </si>
  <si>
    <t>14_20_P</t>
  </si>
  <si>
    <t>Tehniskā nodrošinājuma iegāde, lai nodrošinātu aizturēto, apcietināto, notiesāto personu tetovējumu, īpašo pazīmju, fotoattēlu u.c. kriminālistikā apraksta sastāvdaļu veidošanu</t>
  </si>
  <si>
    <t>19_20_P</t>
  </si>
  <si>
    <t>Informatīvais ziņojums „Par Finanšu situāciju veselības aprūpes jomā”</t>
  </si>
  <si>
    <t>14_29_P</t>
  </si>
  <si>
    <t>Administratīvo pārkāpumu uzskaites sistēmas pilnveidošana</t>
  </si>
  <si>
    <t>14_42_P</t>
  </si>
  <si>
    <t>Eiropas Parlamenta un Saeimas vēlēšanu kvalitatīvas norises nodrošināšana</t>
  </si>
  <si>
    <t>17_06_P</t>
  </si>
  <si>
    <t>Rail Baltica kopuzņēmuma izveide</t>
  </si>
  <si>
    <t>21_06_P</t>
  </si>
  <si>
    <t>Vides monitorings un vides kontroles nodrošināšana</t>
  </si>
  <si>
    <t>14_21_P</t>
  </si>
  <si>
    <t>Ārkārtas tālruņa numura 112 izsaucēja atrašanās vietas informācijas sistēmas uzturēšana</t>
  </si>
  <si>
    <t>14_31_P</t>
  </si>
  <si>
    <t>Reaģenti, ķīmikālijas un testi DNS datu bāzes uzturēšanai un DNS ekspertīžu veikšanai</t>
  </si>
  <si>
    <t>Atbalsta palielināšana profesionālās ievirzes sporta izglītības programmu īstenošanai.</t>
  </si>
  <si>
    <t>03_04_P</t>
  </si>
  <si>
    <t>Uz klientu orientētas valsts pārvaldē nodarbināto kompetenču sistēmas izveide un attīstība</t>
  </si>
  <si>
    <t>16_04_P</t>
  </si>
  <si>
    <t>Augu veselības un augu aprites uzraudzības nodrošināšana</t>
  </si>
  <si>
    <t>10_20_P</t>
  </si>
  <si>
    <t>Valsts drošības aizsardzība (klasificēta informācija)</t>
  </si>
  <si>
    <t>06.00.00 Valsts drošības aizsardzība</t>
  </si>
  <si>
    <t>10_24_P</t>
  </si>
  <si>
    <t>Kultūrvēsturiskās nozīmes infrastruktūras saglabāšana</t>
  </si>
  <si>
    <t>10_28_P</t>
  </si>
  <si>
    <t>Automatizētās personāla uzskaites sistēmas (APUS) modernizācija</t>
  </si>
  <si>
    <t>13_08_P</t>
  </si>
  <si>
    <t>Jauno ES muitas savienības vienoto prasību ieviešana</t>
  </si>
  <si>
    <t>21_08_P</t>
  </si>
  <si>
    <t>Kompensāciju izmaksas atjaunošana īpašniekiem</t>
  </si>
  <si>
    <t>21_10_P</t>
  </si>
  <si>
    <t>Ģeotelpiskās informācijas nodrošināšana INSPIRE direktīvas ieviešanai</t>
  </si>
  <si>
    <t>21_12_P</t>
  </si>
  <si>
    <t>Jūras telpiskā plānojuma izstrāde, ieviešana un uzraudzība</t>
  </si>
  <si>
    <t>29_13_P</t>
  </si>
  <si>
    <t>E-veselības sistēmas attīstīšana un uzturēšana</t>
  </si>
  <si>
    <t>21_14_P</t>
  </si>
  <si>
    <t>Droša radioaktīvo vielu apsaimniekošana</t>
  </si>
  <si>
    <t>29_18_P</t>
  </si>
  <si>
    <t>Ministru kabineta noteikumu projekta ”Grozījumi Ministru kabineta 2007.gada 26.jūnija noteikumos Nr.416 ”Zāļu izplatīšanas un kvalitātes kontroles kārtība””  realizācija</t>
  </si>
  <si>
    <t>14_24_P</t>
  </si>
  <si>
    <t>Aprīkojuma iegāde darbam ar Biometrijas datu apstrādes sistēmu</t>
  </si>
  <si>
    <t>14_28_P</t>
  </si>
  <si>
    <t>Iekšlietu ministrijas datu pārraides tīkla modernizācija</t>
  </si>
  <si>
    <t>13_04_P</t>
  </si>
  <si>
    <t>Finanšu uzskaites procesu standarti-zācijas valsts un pašvaldību iestādēs nodrošināšana</t>
  </si>
  <si>
    <t>17_04_P</t>
  </si>
  <si>
    <t>Iemaksas starptautiskajās organizācijās</t>
  </si>
  <si>
    <t>Euro ieviešanas nodrošināšanas papildus pasākumi (papildus drošības un cenu kontroles pasākumi)</t>
  </si>
  <si>
    <t>04_06_P</t>
  </si>
  <si>
    <t>Sabiedrības izglītošana</t>
  </si>
  <si>
    <t>04_07_P</t>
  </si>
  <si>
    <t>Socioloģiskā aptauja</t>
  </si>
  <si>
    <t>04_08_P</t>
  </si>
  <si>
    <t>Sociālā kampaņa</t>
  </si>
  <si>
    <t>14_10_P</t>
  </si>
  <si>
    <t>Iekšlietu ministrijas iestāžu rīcībā esošās datortehnikas apgāde ar programmatūras licencēm</t>
  </si>
  <si>
    <t>19_16_P</t>
  </si>
  <si>
    <t>Datu par nekustamo īpašumu nodošanas programmnodrošinājuma izstrāde vienotas valsts nekustamo īpašumu informācijas sistēmas izveidei</t>
  </si>
  <si>
    <t>15_17_P</t>
  </si>
  <si>
    <t>Naudas balvas par izciliem sasniegumiem sportā</t>
  </si>
  <si>
    <t>19_17_P</t>
  </si>
  <si>
    <t>Ārstniecības riska fonda izveide</t>
  </si>
  <si>
    <t>19_19_P</t>
  </si>
  <si>
    <t>Ieslodzīto konvojēšanas nodrošināšana uz ārstniecības iestādi</t>
  </si>
  <si>
    <t>14_22_P</t>
  </si>
  <si>
    <t>Informācija klasificēta</t>
  </si>
  <si>
    <t>14_26_P</t>
  </si>
  <si>
    <t>Iekšlietu ministrijas iestāžu rīcībā esošās datortehnikas plānveida atjaunošana</t>
  </si>
  <si>
    <t>10_19_P</t>
  </si>
  <si>
    <t>Rīgas konferences organizēšana sadarbībā ar Latvijas Transatlantisko organizāciju</t>
  </si>
  <si>
    <t>10_23_P</t>
  </si>
  <si>
    <t>NATO starptautisko štābu Latvijas amatu nodrošināšana</t>
  </si>
  <si>
    <t>35.00.00 Militārie un aizsardzības pārstāvji ārvalstīs</t>
  </si>
  <si>
    <t>19_03_P</t>
  </si>
  <si>
    <t>Valsts nodrošinātās juridiskās palīdzības nodrošināšana likumos noteiktajos gadījumos, t.sk. nepilngadīgajiem cietušajiem par nodarījumu pret tikumību vai dzimumneaizskaramību</t>
  </si>
  <si>
    <t>45.00.00 Juridiskās palīdzības nodrošināšana</t>
  </si>
  <si>
    <t>14_06_P</t>
  </si>
  <si>
    <t>Ar krimināllietām saistīto lietisko pierādījumu, arestētās mantas un administratīvo pārkāpumu lietās izņemtās mantas un dokumentu glabāšanas un iznīcināšanas izdevumu segšana</t>
  </si>
  <si>
    <t>14_11_P</t>
  </si>
  <si>
    <t>Materiāltehniskās bāzes pilnveidošana</t>
  </si>
  <si>
    <t>12_12_P</t>
  </si>
  <si>
    <t>Patērētāju alternatīvās strīdu risināšanas mehānisma izveide  2013.gada 23.marta Eiropas Parlamenta un Padomes direktīvas par alternatīvu strīdu izšķiršanu un grozījumiem Regulā (EK) Nr.2006/2004 un direktīvā 2009/22/EK prasību ieviešanai Latvijā</t>
  </si>
  <si>
    <t>14_12_P</t>
  </si>
  <si>
    <t>Sakaru virsnieku dienesta attīstība</t>
  </si>
  <si>
    <t>14_23_P</t>
  </si>
  <si>
    <t>Iekšlietu ministrijas Informācijas un komunikācijas resursu centralizācijas ietvaros pārņemto darbinieku atlīdzības palielinājums, lai nodrošinātu vienlīdzīgu darba samaksu Informācijas centrā strādājošajiem</t>
  </si>
  <si>
    <t>14_25_P</t>
  </si>
  <si>
    <t>Biometrijas datu apstrādes sistēmas nodaļas izveidošana</t>
  </si>
  <si>
    <t>14_30_P</t>
  </si>
  <si>
    <t>14_33_P</t>
  </si>
  <si>
    <t>Vienotas kriminālizlūkošanas informācijas apstrādes un apmaiņas sistēmas pilnveidošana un infrastruktūras tālāka attīstība</t>
  </si>
  <si>
    <t>14_35_P</t>
  </si>
  <si>
    <t>Piemaksas par darbu īpašos apstākļos, speciālās piemaksas (piemaksa par tiešu robežkontroli, kā arī tās vadību)</t>
  </si>
  <si>
    <t>14_36_P</t>
  </si>
  <si>
    <t>Kompensācija Valsts robežsardzes kinologiem par personīgā transportlīdzekļa izmantošanu</t>
  </si>
  <si>
    <t>14_37_P</t>
  </si>
  <si>
    <t xml:space="preserve">Latvijas valsts robežjoslas uzturēšana un zemes vienību īpašumtiesību sakārtošana Iekšlietu ministrijas personā
</t>
  </si>
  <si>
    <t>21_02_P</t>
  </si>
  <si>
    <t>Realizēt principu "Nauda atgriežas dabā"</t>
  </si>
  <si>
    <t>16_08_P</t>
  </si>
  <si>
    <t>Lauksaimniecības datu centra un Valsts tehniskās uzraudzības aģentūras elektronisko sistēmu izveide un uzturēšanas</t>
  </si>
  <si>
    <t>12_11_P</t>
  </si>
  <si>
    <t>Vienotu atļauju izsniegšana kopējās intereses projektiem saskaņā ar Regulu par Eiropas energoinfrastruktūras pamatnostādnēm</t>
  </si>
  <si>
    <t>19_18_P</t>
  </si>
  <si>
    <t>VPD darba atjaunošana ar notiesātajiem ieslodzījuma vietās, nodrošinot sociālās uzvedības korekcijas pasākumus</t>
  </si>
  <si>
    <t>19_11_P</t>
  </si>
  <si>
    <t>Būvju kadastrālās uzmērīšanas procesa optimizēšana un kadastrālās vērtēšanas sistēmas pilnveidošana, kadastra datu aktualitātes nodrošināšana</t>
  </si>
  <si>
    <t>21_11_P</t>
  </si>
  <si>
    <t>Nacionālā botāniskā dārza augu kolekciju genofonda saglabāšana un infrastruktūras pilnveidošana kolekciju pieejamības nodrošināšanai</t>
  </si>
  <si>
    <t>12_13_P</t>
  </si>
  <si>
    <t>Mērķdotāciju piešķiršana pašvaldībām dzīvokļa jautājumu risināšanai</t>
  </si>
  <si>
    <t>29_14_P</t>
  </si>
  <si>
    <t>ERAF projekta ietvaros ieviestās Vienotās NMP un katastrofu medicīnas vadības informācijas sistēmas uzturēšana NMPD</t>
  </si>
  <si>
    <t>29_19_P</t>
  </si>
  <si>
    <t>MK noteikumu projekta „Aktīvo vielu importēšanas un izplatīšanas prasības un kārtība un aktīvo vielu importētāju, ražotāju un izplatītāju reģistrēšanas kārtība” realizācija</t>
  </si>
  <si>
    <t>14_03_P</t>
  </si>
  <si>
    <t>Iekšējās drošības biroja izveidošana</t>
  </si>
  <si>
    <t>42.00.00 - jauna budžeta programma</t>
  </si>
  <si>
    <t>19_04_P</t>
  </si>
  <si>
    <t>Tiesu ekspertīžu informācijas tehnoloģiju jomā optimizēšana</t>
  </si>
  <si>
    <t>11.00.00  Tiesu ekspertīžu zinātniskā pētniecība</t>
  </si>
  <si>
    <t>22_03_P</t>
  </si>
  <si>
    <t>Starptautiskā sadarbība</t>
  </si>
  <si>
    <t>19_08_P</t>
  </si>
  <si>
    <t>Vienota publisko personu un iestāžu saraksta izveide</t>
  </si>
  <si>
    <t>Latvijas valsts uzņemto Starptautisko saistību nodrošināšana lauksaimniecības jomā</t>
  </si>
  <si>
    <t>13_11_P</t>
  </si>
  <si>
    <t>Informācijas sniegšana ASV Iekšējo ieņēmumu dienestam</t>
  </si>
  <si>
    <t>13_12_P</t>
  </si>
  <si>
    <t>Tiešsaistes azartspēļu uzraudzības un kontroles nodrošināšana atbilstoši Eiropas Komisijas prasībām</t>
  </si>
  <si>
    <t>15_12_P</t>
  </si>
  <si>
    <t>Atašejs Lielbritānijā un Īrijā sadarbībai ar diasporu izglītības jomā</t>
  </si>
  <si>
    <t>13_13_P</t>
  </si>
  <si>
    <t>Valsts nekustamo īpašumu nekustamo īpašumu apsaimnie-košanas un uzturēšanas pilnveidošana, ieviešot nomas attiecības ar valsts institūcijām</t>
  </si>
  <si>
    <t>19_23_P</t>
  </si>
  <si>
    <t>Informatīvais ziņojums par situāciju dzīvesvietas deklarēšanas jomā</t>
  </si>
  <si>
    <t>12_15_P</t>
  </si>
  <si>
    <t>Valsts līdzfinansējums dzīvojamās telpas atbrīvošanas pabalsta nodrošināšanā īrniekiem, kuri īrē dzīvojamās telpas denacionalizētā vai likumīgajam īpašniekam atdotā dzīvojamā mājā</t>
  </si>
  <si>
    <t>15_22_P</t>
  </si>
  <si>
    <t>Atbalsts nacionālas studiju kvalitātes novērtēšanas aģentūras izveidošanai</t>
  </si>
  <si>
    <t>14_40_P</t>
  </si>
  <si>
    <t>Iedzīvotāju reģistra papildināšana ar ziņām par personas rīcībspēju</t>
  </si>
  <si>
    <t>14_41_P</t>
  </si>
  <si>
    <t>Amatpersonu ar speciālajām dienesta pakāpēm motivēšanas sistēmas pilnveidošana</t>
  </si>
  <si>
    <t>15_20_P</t>
  </si>
  <si>
    <t>Pabalstu izmaksa par mūža ieguldījumu sportā</t>
  </si>
  <si>
    <t>14_32_P</t>
  </si>
  <si>
    <t>Līdzekļu atguves dienesta kā atbalsta vienības izveide</t>
  </si>
  <si>
    <t>19_10_P</t>
  </si>
  <si>
    <t>Šengenas informācijas sistēmas uzraudzība</t>
  </si>
  <si>
    <t>27.00.00. Datu aizsardzība</t>
  </si>
  <si>
    <t>29_15_P</t>
  </si>
  <si>
    <t>ERAF projekta ietvaros ieviestās Vienotās uzraudzības informācijas sistēmas uzturēšana Veselības inspekcijā</t>
  </si>
  <si>
    <t>15_21_P</t>
  </si>
  <si>
    <t>Nacionālo sporta bāžu darbības stiprināšana</t>
  </si>
  <si>
    <t>29_22_P</t>
  </si>
  <si>
    <t>Zāļu vai medicīnisko ierīču iekļaušana un uzturēšana kompensējamo zāļu sarakstā no valsts budžeta līdzekļiem (10% no pakalpojuma cenas)</t>
  </si>
  <si>
    <t>29_25_P</t>
  </si>
  <si>
    <t>No cilvēka iegūtu materiālu (audu, šūnu un orgānu) kvalitātes un drošuma prasību ievērošanas pārraudzības veikšana, uzlabošana, attīstība un kapacitātes stiprināšana</t>
  </si>
  <si>
    <t>Zāļu valsts aģentūra 
(jauna budžeta programma ?)</t>
  </si>
  <si>
    <t>10_26_P</t>
  </si>
  <si>
    <t>Vienotas dokumentu vadības sistēmas izveide un ieviešana nozares iestādēs</t>
  </si>
  <si>
    <t>29_26_P</t>
  </si>
  <si>
    <t>Cilvēka asiņu un asins komponentu kvalitātes un drošuma prasību ievērošanas pārraudzības veikšana, uzlabošana, attīstība un kapacitātes stiprināšana</t>
  </si>
  <si>
    <t>29_27_P</t>
  </si>
  <si>
    <t>Drošu un efektīvu medicīnisko ierīču pieejamības patērētājiem nodrošināšana</t>
  </si>
  <si>
    <t>14_39_P</t>
  </si>
  <si>
    <t>Valsts informācijas sistēmas "Vienotais civilstāvokļa aktu reģistrs" darbības nodrošināšana  sakarā ar programmatūras un licenču pārņemšanu no Tieslietu ministrijas</t>
  </si>
  <si>
    <t>12_16_P</t>
  </si>
  <si>
    <t>Vienotā tirgus centra izveide saskaņā ar Eiropas Komisijas 2012.gada 8.jūnija Paziņojumā Eiropas Parlamentam, Padomei, Eiropas Ekonomikas un sociālo lietu komitejai un Reģionu komitejai par Vienotā tirgus labāku pārvaldību (COM (2012) 259final) noteikto</t>
  </si>
  <si>
    <t>12_17_P</t>
  </si>
  <si>
    <t>Mājsaimniecības apsekojumu organizācijas pilnveidošana, izmantojot internetā aizpildītās aptaujas lapas</t>
  </si>
  <si>
    <t>24.00.00 Statistiskās informācijas nodrošināšana</t>
  </si>
  <si>
    <t>Ranžēšanas kritēriji</t>
  </si>
  <si>
    <t>Vidējais NAP un VAK</t>
  </si>
  <si>
    <t xml:space="preserve">Vidējais punktu skaits </t>
  </si>
  <si>
    <t xml:space="preserve">Jaunās politikas iniciatīvas vieta ministrijas iesniegtajā JPI sarakstā </t>
  </si>
  <si>
    <t>x</t>
  </si>
  <si>
    <t>19.</t>
  </si>
  <si>
    <t>20.</t>
  </si>
  <si>
    <t>21.</t>
  </si>
  <si>
    <t>22.</t>
  </si>
  <si>
    <t>23.</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</si>
  <si>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</si>
  <si>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</si>
  <si>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</si>
  <si>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</si>
  <si>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</si>
  <si>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</si>
  <si>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</si>
  <si>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</si>
  <si>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</si>
  <si>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</si>
  <si>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</si>
  <si>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</si>
  <si>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</si>
  <si>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</si>
  <si>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</si>
  <si>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</si>
  <si>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</si>
  <si>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</si>
  <si>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</si>
  <si>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</si>
  <si>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</si>
  <si>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</si>
  <si>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</si>
  <si>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</si>
  <si>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</si>
  <si>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</si>
  <si>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</si>
  <si>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</si>
  <si>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</si>
  <si>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</si>
  <si>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</si>
  <si>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</si>
  <si>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</si>
  <si>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</si>
  <si>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</si>
  <si>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</si>
  <si>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</si>
  <si>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</si>
  <si>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</si>
  <si>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</si>
  <si>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</si>
  <si>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</si>
  <si>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</si>
  <si>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</si>
  <si>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</si>
  <si>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</si>
  <si>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</si>
  <si>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</si>
  <si>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</si>
  <si>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</si>
  <si>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</si>
  <si>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</si>
  <si>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</si>
  <si>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</si>
  <si>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</si>
  <si>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</si>
  <si>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</si>
  <si>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</si>
  <si>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</si>
  <si>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</si>
  <si>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</si>
  <si>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</si>
  <si>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</si>
  <si>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</si>
  <si>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</si>
  <si>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</si>
  <si>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</si>
  <si>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</si>
  <si>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</si>
  <si>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</si>
  <si>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</si>
  <si>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</si>
  <si>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</si>
  <si>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</si>
  <si>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</si>
  <si>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</si>
  <si>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</si>
  <si>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</si>
  <si>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</si>
  <si>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</si>
  <si>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</si>
  <si>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</si>
  <si>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</si>
  <si>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</si>
  <si>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</si>
  <si>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</si>
  <si>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</si>
  <si>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</si>
  <si>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</si>
  <si>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</si>
  <si>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</si>
  <si>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</si>
  <si>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</si>
  <si>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</si>
  <si>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</si>
  <si>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</si>
  <si>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</si>
  <si>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</si>
  <si>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</si>
  <si>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</si>
  <si>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</si>
  <si>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</si>
  <si>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</si>
  <si>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</si>
  <si>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</si>
  <si>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</si>
  <si>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</si>
  <si>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</si>
  <si>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</si>
  <si>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</si>
  <si>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</si>
  <si>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</si>
  <si>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</si>
  <si>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</si>
  <si>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</si>
  <si>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</si>
  <si>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</si>
  <si>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</si>
  <si>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</si>
  <si>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</si>
  <si>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</si>
  <si>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</si>
  <si>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</si>
  <si>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</si>
  <si>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</si>
  <si>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</si>
  <si>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</si>
  <si>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</si>
  <si>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</si>
  <si>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</si>
  <si>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</si>
  <si>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</si>
  <si>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</si>
  <si>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</si>
  <si>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</si>
  <si>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</si>
  <si>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</si>
  <si>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</si>
  <si>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</si>
  <si>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</si>
  <si>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</si>
  <si>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</si>
  <si>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</si>
  <si>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</si>
  <si>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</si>
  <si>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</si>
  <si>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</si>
  <si>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</si>
  <si>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</si>
  <si>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</si>
  <si>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</si>
  <si>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</si>
  <si>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</si>
  <si>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</si>
  <si>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</si>
  <si>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</si>
  <si>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</si>
  <si>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</si>
  <si>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</si>
  <si>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</si>
  <si>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</si>
  <si>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</si>
  <si>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</si>
  <si>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</si>
  <si>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</si>
  <si>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</si>
  <si>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</si>
  <si>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</si>
  <si>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</si>
  <si>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</si>
  <si>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</si>
  <si>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</si>
  <si>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</si>
  <si>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</si>
  <si>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</si>
  <si>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</si>
  <si>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</si>
  <si>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</si>
  <si>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</si>
  <si>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</si>
  <si>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</si>
  <si>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</si>
  <si>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</si>
  <si>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</si>
  <si>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</si>
  <si>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</si>
  <si>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</si>
  <si>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</si>
  <si>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</si>
  <si>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</si>
  <si>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</si>
  <si>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</si>
  <si>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</si>
  <si>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</si>
  <si>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</si>
  <si>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</si>
  <si>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</si>
  <si>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</si>
  <si>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</si>
  <si>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</si>
  <si>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</si>
  <si>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</si>
  <si>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</si>
  <si>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</si>
  <si>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</si>
  <si>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</si>
  <si>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</si>
  <si>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</si>
  <si>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</si>
  <si>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</si>
  <si>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</si>
  <si>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</si>
  <si>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</si>
  <si>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</si>
  <si>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</si>
  <si>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</si>
  <si>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</si>
  <si>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</si>
  <si>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</si>
  <si>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</si>
  <si>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</si>
  <si>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03. Ministru kabinets - kopā</t>
  </si>
  <si>
    <t>04. Korupcijas novēršanas un apkarošanas birojs - kopā</t>
  </si>
  <si>
    <t>08. Sabiedrības integrācijas fonds - kopā</t>
  </si>
  <si>
    <t>11. Ārlietu ministrija - kopā</t>
  </si>
  <si>
    <t>12. Ekonomikas ministrija - kopā</t>
  </si>
  <si>
    <t>13. Finanšu ministrija - kopā</t>
  </si>
  <si>
    <t>14. Iekšlietu ministrija - kopā</t>
  </si>
  <si>
    <t>15. Izglītības un zinātnes ministrija - kopā</t>
  </si>
  <si>
    <t>16. Zemkopības ministrija - kopā</t>
  </si>
  <si>
    <t>17. Satiksmes ministrija - kopā</t>
  </si>
  <si>
    <t>18. Labklājības ministrija - kopā</t>
  </si>
  <si>
    <t>19. Tieslietu ministrija - kopā</t>
  </si>
  <si>
    <t>19_25_P</t>
  </si>
  <si>
    <t>Kredītbiroju pakalpojumu tirgus darbības uzraudzība (iespējams finansējuma avots- ieņēmumi no nodevām)*</t>
  </si>
  <si>
    <t>19_26_P</t>
  </si>
  <si>
    <t>Efektīva un taisnīga civiltiesisku strīdu izšķiršana šķīrējtiesā  (iespējams finansējuma avots- ieņēmumi no nodevām)*</t>
  </si>
  <si>
    <t>01.01.00. Ministrijas vadība un administrācija</t>
  </si>
  <si>
    <t>19_27_P</t>
  </si>
  <si>
    <t>MNA kompetences paplašināšana ar administratīvo sodu piemērošanu maksātnespējas jomā  (iespējams finansējuma avots- ieņēmumi no nodevām)*</t>
  </si>
  <si>
    <t>35.01.00. Maksātnespējas administrācija</t>
  </si>
  <si>
    <t>19_28_P</t>
  </si>
  <si>
    <t>Komersantu prettiesiskas pārņemšanas ierobežošana un investoru tiesiskās aizsardzības stiprināšana (iespējams finansējuma avots- ieņēmumi no nodevām)</t>
  </si>
  <si>
    <t>02.00.00 Uzņēmumu reģistrs</t>
  </si>
  <si>
    <t>19_01_P_N</t>
  </si>
  <si>
    <t>Tiesnešu kvalifikācijas novērtēšanas sistēmas ieviešana</t>
  </si>
  <si>
    <t>19_02_P_N</t>
  </si>
  <si>
    <t>Tīro tiesu instanču ieviešana</t>
  </si>
  <si>
    <t>19_03_P_N</t>
  </si>
  <si>
    <t>Lietu izskatīšanas termiņu samazināšana</t>
  </si>
  <si>
    <t>19_04_P_N</t>
  </si>
  <si>
    <t>Drošības nodrošināšana tiesās</t>
  </si>
  <si>
    <t>19_05_P_N</t>
  </si>
  <si>
    <t>Tiesas spriedumu un gala nolēmumu anonimizēšana</t>
  </si>
  <si>
    <t>21. Vides aizsardzības un reģionālās attīstības ministrija - kopā</t>
  </si>
  <si>
    <t>22. Kultūras ministrija - kopā</t>
  </si>
  <si>
    <t>24. Valsts kontrole - kopā</t>
  </si>
  <si>
    <t>25. Pārresoru koordinācijas centrs - kopā</t>
  </si>
  <si>
    <t>28. Augstākā tiesa - kopā</t>
  </si>
  <si>
    <t>28_01_P</t>
  </si>
  <si>
    <t>Latvijas Republikas Augstākās tiesas informācijas tehnoloģiju uzturēšana un attīstība</t>
  </si>
  <si>
    <t>28_02_P</t>
  </si>
  <si>
    <t>Latvijas Republikas Augstākās tiesas infrastruktūras attīstība</t>
  </si>
  <si>
    <t>28_03_P</t>
  </si>
  <si>
    <t>Latvijas Republikas Augstākās tiesas darbinieku konkurētspējīga atalgojuma nodrošināšana</t>
  </si>
  <si>
    <t>28_04_P</t>
  </si>
  <si>
    <t>29. Veselības ministrija - kopā</t>
  </si>
  <si>
    <t>30. Satversmes tiesa - kopā</t>
  </si>
  <si>
    <t>30_01_P</t>
  </si>
  <si>
    <t>Satversmes tiesas tiesnešu atlaišanas pabalsti un atlīdzība neizmantotiem atvaļinājumiem</t>
  </si>
  <si>
    <t>30_02_P</t>
  </si>
  <si>
    <t>Juridiskā departamenta izveide</t>
  </si>
  <si>
    <t>30_03_P</t>
  </si>
  <si>
    <t>Satversmes tiesas tiesnešu un darbinieku atvaļinājuma pabalstu palielināšanai 10% apmērā</t>
  </si>
  <si>
    <t>30_04_P</t>
  </si>
  <si>
    <t>Juridisko darbinieku un struktūrvienību vadītāju likuma prasībām atbilstošu algu nodrošināšanai</t>
  </si>
  <si>
    <t>30_05_P</t>
  </si>
  <si>
    <t>Ekspertu atlīdzība</t>
  </si>
  <si>
    <t>30_06_P</t>
  </si>
  <si>
    <t>Satversmes tiesas jaunas mājaslapas izstrādāšana</t>
  </si>
  <si>
    <t>30_07_P</t>
  </si>
  <si>
    <t>Satversmes tiesas lietvedības un personāla vadības sistēmas darbības nodrošināšanai</t>
  </si>
  <si>
    <t>32. Prokuratūra - kopā</t>
  </si>
  <si>
    <t>32_02_P</t>
  </si>
  <si>
    <t> Noziedzīgi iegūtu līdzekļu legalizācijas novēršanas dienesta kapacitātes stiprināšana</t>
  </si>
  <si>
    <t>37. Centrālā zemes komisija - kopā</t>
  </si>
  <si>
    <t>47. Radio un televīzija - kopā</t>
  </si>
  <si>
    <t>47_01_P</t>
  </si>
  <si>
    <t>Jauna Latvijas sabiedriskā elektroniskā medija izveide</t>
  </si>
  <si>
    <t>05_01_A</t>
  </si>
  <si>
    <t>01.00.00 Tiesībsarga birojs</t>
  </si>
  <si>
    <t>Tiesībsarga biroja pieejamība reģionos</t>
  </si>
  <si>
    <t>05_02_A</t>
  </si>
  <si>
    <t xml:space="preserve">Pārraudzība sociālo un ekonomisko tiesību jomā </t>
  </si>
  <si>
    <t>05_03_A</t>
  </si>
  <si>
    <t xml:space="preserve">Labas pārvaldības principa ievērošanas sekmēšana </t>
  </si>
  <si>
    <t>05_04_A</t>
  </si>
  <si>
    <t>Sabiedrības informēšanas funkcijas nodrošināšana</t>
  </si>
  <si>
    <t>05_05_A</t>
  </si>
  <si>
    <t>Vienlīdzīgas attieksmes principa ievērošanas sekmēšana</t>
  </si>
  <si>
    <t>05_06_A</t>
  </si>
  <si>
    <t>Monitoringa vizīšu nodrošināšana</t>
  </si>
  <si>
    <t>05_07_A</t>
  </si>
  <si>
    <t>Pētījumi un situācijas analīze cilvēktiesību jomā</t>
  </si>
  <si>
    <t>05_08_A</t>
  </si>
  <si>
    <t>Tiesībsarga biroja darbinieku kompetences paaugstināšana</t>
  </si>
  <si>
    <t>19_01_A_N</t>
  </si>
  <si>
    <t>Tiesu namu un to infrastruktūras atbilstoša uzturēšana un uzlabošana</t>
  </si>
  <si>
    <t>19_02_A_N</t>
  </si>
  <si>
    <t>Tiesu darbinieku atalgojuma konkurētspējas nodrošināšana</t>
  </si>
  <si>
    <t>32.Prokuratūra - kopā</t>
  </si>
  <si>
    <t>32_01_A</t>
  </si>
  <si>
    <t>Materiāltehniskais nodrošinājums Prokuratūrai noteikto funkciju izpildei</t>
  </si>
  <si>
    <t>32_02_A</t>
  </si>
  <si>
    <t>Prokuratūras apsaimniekošanā un lietošanā nodoto nekustamo īpašumu nomas maksa</t>
  </si>
  <si>
    <t>32_03_A</t>
  </si>
  <si>
    <t>Prokuratūras Informācijas tehnoloģiju nodaļas kapacitātes stiprināšana</t>
  </si>
  <si>
    <t>32_04_A</t>
  </si>
  <si>
    <t>Prokuratūras struktūrvienību ēku remontdarbi</t>
  </si>
  <si>
    <t>32_05_A</t>
  </si>
  <si>
    <t>Jauno prokuroru darbavietu aprīkošana</t>
  </si>
  <si>
    <t>47_01_A</t>
  </si>
  <si>
    <t>Radio un televīzijas dienas organizēšana</t>
  </si>
  <si>
    <t>47_02_A</t>
  </si>
  <si>
    <t>Atlīdzība darbiniekiem</t>
  </si>
  <si>
    <t>47_03_A</t>
  </si>
  <si>
    <t>Latvijas radio 5 darbības nodrošināšana</t>
  </si>
  <si>
    <t>47_04_A</t>
  </si>
  <si>
    <t>Interneta platformas uzturēšana (LR mājas lapa un jauniešu portāls)</t>
  </si>
  <si>
    <t>47_05_A</t>
  </si>
  <si>
    <t>Latvijas radio 2 ziņu raidījumu veidošana</t>
  </si>
  <si>
    <t>47_06_A</t>
  </si>
  <si>
    <t>Ziņu raidījumu veidošana, reģionālo korespondentu punktu darbības paplašināšana</t>
  </si>
  <si>
    <t>47_07_A</t>
  </si>
  <si>
    <t>Koncertierakstu veikšanas izdevumi (fondu ierakstu veidiošana)</t>
  </si>
  <si>
    <t>47_08_A</t>
  </si>
  <si>
    <t>Latvijas Radio 3 Klasika apraides teritorijas paplašināšana</t>
  </si>
  <si>
    <t>47_09_A</t>
  </si>
  <si>
    <t>Kapitālieguldījumi un uzturēšana ( ēka, pamatlīdzekļi, programmatūra)</t>
  </si>
  <si>
    <t>47_10_A</t>
  </si>
  <si>
    <t>Darbinieku atalgošana (amatalgas_)</t>
  </si>
  <si>
    <t>47_11_A</t>
  </si>
  <si>
    <t>Valdījumā esošo ēku, telpu, iekārtu un tehniskā aprīkojuma nomas, komunālie un nodokļu maksājumi</t>
  </si>
  <si>
    <t>47_12_A</t>
  </si>
  <si>
    <t>Nodrošināt objektīvu, neatkarīgu un tematiski līdzsvarotu ziņu, analīzes un komentāru veidošanu par notikumiem Latvijā, Eiropas savienībā un pasaulē</t>
  </si>
  <si>
    <t>47_13_A</t>
  </si>
  <si>
    <t>Izglītot iedzīvotājus un veicināt viņos pilsonisku izpratni par politikas, ekonomikas, kultūras, tiesību, vides, drošibas un sociālājiem jautājumiem, nodrošinōt to sistemātisku aptvērumu</t>
  </si>
  <si>
    <t>47_14_A</t>
  </si>
  <si>
    <t>Nodrošināt latviešu kultūras attīstību, it sevišķi veicinot orģinālraidījumu veidošanu latviešu valodā</t>
  </si>
  <si>
    <t>47_15_A</t>
  </si>
  <si>
    <t>Veicināt cieņu pret latviešu valodu, popularizēt Latvijas vēsturi un kultūras vērtības</t>
  </si>
  <si>
    <t>47_16_A</t>
  </si>
  <si>
    <t>Sekmēt nacionālās identitātes apzināšanos Latvijas Eiropas globālajā telpā, kā arī reģionālās un lokālās identitātes un izpausmes attīstību Latvijā</t>
  </si>
  <si>
    <t>47_17_A</t>
  </si>
  <si>
    <t>Novērtēt,saglabāt un izplatīt nacionālo un Eiropas kultūras mantojumu</t>
  </si>
  <si>
    <t>47_18_A</t>
  </si>
  <si>
    <t>Nodrošināt bērnu un jaunatnes auditorijai atblstošus informācijas, izglītības , kultūras un izklaides resursus</t>
  </si>
  <si>
    <t>47_19_A</t>
  </si>
  <si>
    <t>Veidot vidi brīvām viedokļu ziņā daudzveidīgām diskusijām par sabiedrībai būtiskiem jautājumiem</t>
  </si>
  <si>
    <t>47_20_A</t>
  </si>
  <si>
    <t>Paredzēt atsevišķu raidījumu pieejamību cilvēkiem ar redzes un dzirdes traucējumiem</t>
  </si>
  <si>
    <t>47_21_A</t>
  </si>
  <si>
    <t>Nodrošināt plašai auditorijai būtisku notikumu (sportā) atspoguļojumu</t>
  </si>
  <si>
    <t>47_22_A</t>
  </si>
  <si>
    <t>Iekļaut programmu un raidījumu saturā reģionālo elektronisko plašsaziņas līdzekļu sagatavoto informāciju, kas atbilst attiecīgā sabiedriskā plašsaziņas mērķiem un uzdevumiem</t>
  </si>
  <si>
    <t>47_23_A</t>
  </si>
  <si>
    <t>Nodrošināt atbildīgu un ilgtspējīgu žurnalistiku, kas garantē informācijas izpēti un analīzes kvalitāti un veicina profesionālo cilvēkresursu attīstību</t>
  </si>
  <si>
    <t>47_24_A</t>
  </si>
  <si>
    <t>Iepirktās latviešu un ārvalstu filmas</t>
  </si>
  <si>
    <t>47_25_A</t>
  </si>
  <si>
    <t>LR valdes paplašināšana -ārpakalpojums</t>
  </si>
  <si>
    <t>47_26_A</t>
  </si>
  <si>
    <t>Atalgojums 2 LR valdes locekļiem</t>
  </si>
  <si>
    <t>47_27_A</t>
  </si>
  <si>
    <t>Novadu ziņu veidošana</t>
  </si>
  <si>
    <t>03.Ministru kabinets - kopā</t>
  </si>
  <si>
    <t>03_01_A</t>
  </si>
  <si>
    <t>Vides pieejamības uzlabošana - Ministru kabineta ēku kompleksa Elizabetes ielas (AT)  un Tērbatas  ielas (TM) ieeju kāpņu rekonstrukcija</t>
  </si>
  <si>
    <t>03_02_A</t>
  </si>
  <si>
    <t>Dienesta vieglā automobiļa iegāde (sakarā ar nomas līguma izbeigšanos 2014.gada augustā)</t>
  </si>
  <si>
    <t>03_03_A</t>
  </si>
  <si>
    <t>VAS administratīvās kapacitātes celšana  (nomas maksa par VAS ēkas Raiņa bulv.4  Nekustamā īpašuma aģentūrai )</t>
  </si>
  <si>
    <t>04.Korupcijas novēršanas un apkarošanas birojs - kopā</t>
  </si>
  <si>
    <t>04_01_A</t>
  </si>
  <si>
    <t>Biroja kapacitātes stiprināšana - Izmeklētāju algu palielināšana</t>
  </si>
  <si>
    <t>04_02_A</t>
  </si>
  <si>
    <t>Biroja kapacitātes stiprināšana -Integrētās informācijas sistēmas un lokālās datu bāzes uzlabojumi</t>
  </si>
  <si>
    <t>04_03_A</t>
  </si>
  <si>
    <t>Analītiskais dienests</t>
  </si>
  <si>
    <t>04_04_A</t>
  </si>
  <si>
    <t>Biroja kapacitātes stiprināšana - izdevumi kapitālieguldījumiem</t>
  </si>
  <si>
    <t>04_05_A</t>
  </si>
  <si>
    <t>Biroja kapacitātes stiprināšana - IT speciālisti</t>
  </si>
  <si>
    <t>04_06_A</t>
  </si>
  <si>
    <t>Darbinieku kvalifikācijas paaugstināšana</t>
  </si>
  <si>
    <t>08.Sabiedrības integrācijas fonds - kopā</t>
  </si>
  <si>
    <t>08_01_A</t>
  </si>
  <si>
    <t>Sabiedrības integrācijas fonda kapacitātes stiprināšana</t>
  </si>
  <si>
    <t>11.Ārlietu ministrija - kopā</t>
  </si>
  <si>
    <t>11_01_A</t>
  </si>
  <si>
    <t>Ārlietu ministrijas un diplomātisko un konsulāro pārstāvniecību ārvalstīs informāciju sistēmu tehniskā nodrošinājuma pamatfunkciju uzlabošana</t>
  </si>
  <si>
    <t>11_02_A</t>
  </si>
  <si>
    <t>Dienesta dzīvokļu īres izdevumu un komunālo maksājumu kompensāciju nodrošināšana Ministru kabineta noteikto likmju apmērā</t>
  </si>
  <si>
    <t>11_03_A</t>
  </si>
  <si>
    <t>11_04_A</t>
  </si>
  <si>
    <t>97.00.00  Nozaru vadība un politikas plānošana</t>
  </si>
  <si>
    <t>Ārlietu ministrijas un citu ministriju ceļa un viesnīcas izdevumu uz Eiropas Padomes darba grupām administrēšana</t>
  </si>
  <si>
    <t>11_05_A</t>
  </si>
  <si>
    <t>Diplomātisko un konsulāro pārstāvniecību ārvalstīs materiāli tehniskās bāzes nodrošināšana</t>
  </si>
  <si>
    <t>11_06_A</t>
  </si>
  <si>
    <t>Pabalstu  izmaksas nodrošināšana dienesta vajadzībām izmantojamā transporta izdevumu segšanai</t>
  </si>
  <si>
    <t>11_07_A</t>
  </si>
  <si>
    <t>06.00.00 Latvijas institūts</t>
  </si>
  <si>
    <t>Tiešās pārvaldes iestādes "Latvijas institūts" pamatdabības nodrošināšana un kapacitātes stiprināšana</t>
  </si>
  <si>
    <t>11_08_A</t>
  </si>
  <si>
    <t>Latvijas Ārpolitikas institūta darbības nodrošināšana</t>
  </si>
  <si>
    <t>11_09_A</t>
  </si>
  <si>
    <t>Nekustamā īpašuma iegāde diplomātiskās pārstāvniecības vajadzībām</t>
  </si>
  <si>
    <t>12.Ekonomikas ministrija - kopā</t>
  </si>
  <si>
    <t>12_01_A</t>
  </si>
  <si>
    <t>Valsts uzraudzības stiprināšana godīgas konkurences nodrošināšanai uzņēmējdarbībā, jo īpaši stiprinot iestādes rīcībspēju iestādes prioritāro uzdevumu izpildei (smagāko konkurences pārkāpumu, īpaši karteļu atklāšanai un sistemātiskai  preventīvai darbība</t>
  </si>
  <si>
    <t>12_02_A</t>
  </si>
  <si>
    <t>Labvēlīgas uzņēmējdarbības vides un godīgas konkurences veicināšana, stiprinot patērētāju ekonomisko interešu  un preču un pakalpojumu drošuma tirgus uzraudzību</t>
  </si>
  <si>
    <t>12_03_A</t>
  </si>
  <si>
    <t>Latvijas konkurētspējas veicināšana Latvijai prioritārajos starptautiskajos tirgos saskaņā ar NAP prioritātes „Tautas saimniecības izaugsme” mērķi „Ilgtspējīga Latvijas ekonomikas izaugsme ar pieaugošu valsts konkurētspēju starptautiskajos tirgos.</t>
  </si>
  <si>
    <t>12_04_A</t>
  </si>
  <si>
    <t>CSP infrastruktūras attīstībai lai nodrošinātu integrāciju Eiropas statistikas sistēmā atbilstoši stratēģiskajiem virzieniem</t>
  </si>
  <si>
    <t>12_05_A</t>
  </si>
  <si>
    <t>EM, TAVA, KP, PTAC un daļēji SAMC atbalsts informācijas tehnoloģiju jomā.</t>
  </si>
  <si>
    <t>12_06_A</t>
  </si>
  <si>
    <t>Ministrijas iekšējo telpu un infrastruktūras sagatavošana prezidentūrai (drošības palielināšana), kam netika piešķirts no prezidentūras pasākumiem plānotais finansējums</t>
  </si>
  <si>
    <t>12_08_A</t>
  </si>
  <si>
    <t>Latvijas prezidentūras ES Padomē nodrošināšanai 2015.gadā</t>
  </si>
  <si>
    <t>13.Finanšu ministrija - kopā</t>
  </si>
  <si>
    <t>13_01_A</t>
  </si>
  <si>
    <t>Ēnu ekonomikas samazināšana - sabiedrības informēšana - kur paliek mana nauda</t>
  </si>
  <si>
    <t>13_02_A</t>
  </si>
  <si>
    <t>Personāla kvalifikācijas paaugstināšana</t>
  </si>
  <si>
    <t>13_03_A</t>
  </si>
  <si>
    <t>Piemaksas par darbu, kas saistīts ar īpašu risku, nodrošināšana</t>
  </si>
  <si>
    <t>13_04_A</t>
  </si>
  <si>
    <t>Materiāli tehniskās bāzes pilnveidošana resora pamatfunkciju kvalitatīvākai izpildei</t>
  </si>
  <si>
    <t>13_05_A</t>
  </si>
  <si>
    <t>Kompetenču paaugsti-nāšana publisko iepirkumu jomā</t>
  </si>
  <si>
    <t>13_06_A</t>
  </si>
  <si>
    <t>Iepirkumu uzraudzības biroja iesaistes veicināšana ar publisko iepirkumu jomu saistītajos procesos ES mērogā</t>
  </si>
  <si>
    <t>14_01_A</t>
  </si>
  <si>
    <t>Eiropas Savienības informācijas plūsmas pārvalde</t>
  </si>
  <si>
    <t>14_02_A</t>
  </si>
  <si>
    <t>14_03_A</t>
  </si>
  <si>
    <t>E-pakalpojuma „Paziņojuma saņemšana par manā īpašumā deklarētu personu” nodrošināšana</t>
  </si>
  <si>
    <t>14_04_A</t>
  </si>
  <si>
    <t>Vienotās Migrācijas Informācijas Sistēmas (VMIS) pilnveidošana</t>
  </si>
  <si>
    <t>14_05_A</t>
  </si>
  <si>
    <t>Iedzīvotāju reģistra pirmuzskaites un ziņu aktualizēšanas veidlapu elektroniskās aprites ieviešana</t>
  </si>
  <si>
    <t>14_06_A</t>
  </si>
  <si>
    <t>E-pakalpojumu izveide civiltiesiskiem darījumiem</t>
  </si>
  <si>
    <t>14_07_A</t>
  </si>
  <si>
    <t>Latvijas pilsonības reģistrācijas procesa nodrošināšana</t>
  </si>
  <si>
    <t>14_08_A</t>
  </si>
  <si>
    <t>Nodrošinājuma valsts aģentūras nodrošināšana ar papildu amata vietām</t>
  </si>
  <si>
    <t>15.Izglītības un zinātnes ministrija - kopā</t>
  </si>
  <si>
    <t>15_01_A</t>
  </si>
  <si>
    <t>Ugungrēka signalizācijas un izziņošanas sistēmas uzstādīšana</t>
  </si>
  <si>
    <t>15_02_A</t>
  </si>
  <si>
    <t>Izglītības un zinātnes ministrijas ēkas Vaļņu ielā 2, Rīgā kritiskā tehniskā stāvokļa novēršanas pasākumi</t>
  </si>
  <si>
    <t>15_03_A</t>
  </si>
  <si>
    <t>Izglītības un zinātnes ministrijas darbinieku motivācijas pasākumi</t>
  </si>
  <si>
    <t>15_04_A</t>
  </si>
  <si>
    <t>Informācijas centra izveide</t>
  </si>
  <si>
    <t>15_06_A</t>
  </si>
  <si>
    <t>Līdzdalība Eiropas Savienības Ministru padomēs un tās darba grupās, kā arī ar ASEM (Āzijas-Eiropas Savienības) izglītības sadarbību saistītos pasākumos</t>
  </si>
  <si>
    <t>15_07_A</t>
  </si>
  <si>
    <t>Datu bāzes par augstāko izglītību uzturēšana un pilnveidošana</t>
  </si>
  <si>
    <t>15_08_A</t>
  </si>
  <si>
    <t>Latvijas Sporta muzeja kapacitātes palielināšana</t>
  </si>
  <si>
    <t>16.Zemkopības ministrija - kopā</t>
  </si>
  <si>
    <t>16_01_A</t>
  </si>
  <si>
    <t>Valsts  amatpersonu un darbinieku taisnīgas un konkurētspējīgas atlīdzības nodrošināšana, piemaksu nodrošināšana, veselības apdrošināšana un atvaļinājuma pabalsti</t>
  </si>
  <si>
    <t>16_02_A</t>
  </si>
  <si>
    <t>Latvijas interešu nodrošināšana starptautiskajās institūcijās</t>
  </si>
  <si>
    <t>16_03_A</t>
  </si>
  <si>
    <t>Tehniskais nodrošinājums informācijas tehnoloģijas jomā</t>
  </si>
  <si>
    <t>16_04_A</t>
  </si>
  <si>
    <t>Ēku un būvju renovācija, telpu remonts</t>
  </si>
  <si>
    <t>16_05_A</t>
  </si>
  <si>
    <t>Kompetentās iestādes funkciju nodrošināšana ES kokmateriālu un koka izstrādājumu tirgū</t>
  </si>
  <si>
    <t>16_06_A</t>
  </si>
  <si>
    <t>Materiāltehniskais nodrošinājums ZM padotībā esošām iestādēm</t>
  </si>
  <si>
    <t>16_07_A</t>
  </si>
  <si>
    <t>PVD komunikācijas attīstīšana un modernizēšana</t>
  </si>
  <si>
    <t>17.Satiksmes ministrija - kopā</t>
  </si>
  <si>
    <t>17_01_A</t>
  </si>
  <si>
    <t>Nekustamā īpašuma nodokļa nomaksa un tā samazinājuma kompensācija, lai nodrošinātu ministrijas nepārtrauktu darbību</t>
  </si>
  <si>
    <t>17_02_A</t>
  </si>
  <si>
    <t>Ministrijas Briseles nozares padomnieku (atašeju) atalgojuma izlīdzināšana</t>
  </si>
  <si>
    <t>17_03_A</t>
  </si>
  <si>
    <t>Ministrijas darbības nodrošināšanai nepieciešamās iegādes, ēkas un biroja tehnikas remonti</t>
  </si>
  <si>
    <t>17_04_A</t>
  </si>
  <si>
    <t>Ministrijas centrālā aparāta atalgojuma izlīdzināšana  saistībā ar kvalifikācijas pakāpju izmaiņām</t>
  </si>
  <si>
    <t>18.Labklājības ministrija - kopā</t>
  </si>
  <si>
    <t>18_01_A</t>
  </si>
  <si>
    <t>Labklājības ministrijas nozaru institūciju atlīdzības fonda sabalansēšana</t>
  </si>
  <si>
    <t>18_02_A</t>
  </si>
  <si>
    <t>Labklājības nozares IT centralizācijas funkcijas nodrošināšana</t>
  </si>
  <si>
    <t>18_03_A</t>
  </si>
  <si>
    <t>Veselības un darbspēju ekspertīzes ārstu valsts komisijas vienotā zvanu pieņemšanas centra Ventspils ielā 53, Rīgā izveidošana</t>
  </si>
  <si>
    <t>18_04_A</t>
  </si>
  <si>
    <t>Veselības un darbspēju ekspertīzes ārstu valsts komisijas iekšzemes ierakstīto pasta sūtījumu nodrošināšana</t>
  </si>
  <si>
    <t>18_05_A</t>
  </si>
  <si>
    <t>SIVA sniegto pakalpojumu kvalitātes uzlabošana</t>
  </si>
  <si>
    <t>18_06_A</t>
  </si>
  <si>
    <t>Apliecību sagatavošana sociālo garantiju nodrošināšanai bāreņiem un bez vecāku gādības palikušajiem bērniem</t>
  </si>
  <si>
    <t>18_08_A</t>
  </si>
  <si>
    <t>Nomas maksas pieauguma segšanai labklājības nozares institūcijās</t>
  </si>
  <si>
    <t>18_09_A</t>
  </si>
  <si>
    <t>Valsts sociālās aprūpes centru infrastruktūras pilnveidošanas pasākumi</t>
  </si>
  <si>
    <t>18_10_A</t>
  </si>
  <si>
    <t>SIVA infrastruktūras  uzlabošana</t>
  </si>
  <si>
    <t>18_11_A</t>
  </si>
  <si>
    <t>VSAA īpašumu saglabāšana, darbinieku darba apstākļu un klientu apkalpošanas vides uzlabošana</t>
  </si>
  <si>
    <t>19.Tieslietu ministrija - kopā</t>
  </si>
  <si>
    <t>19_01_A</t>
  </si>
  <si>
    <t>Atvaļinājuma pabalstu nodrošināšanai saskaņā ar Valsts un pašvaldību institūciju amatpersonu un darbinieku atlīdzības likumā noteikto</t>
  </si>
  <si>
    <t>19_02_A</t>
  </si>
  <si>
    <t>34.00.00. Probācijas dienests, 24.00.00  Ieslodzījuma vietas</t>
  </si>
  <si>
    <t>Iestāžu rīcībā esošās datortehnikas nodrošināšana ar programmatūras licencēm</t>
  </si>
  <si>
    <t>19_03_A</t>
  </si>
  <si>
    <t>Valsts probācijas dienesta funkciju sekmīga īstenošana</t>
  </si>
  <si>
    <t>19_04_A</t>
  </si>
  <si>
    <t>21.Vides aizsardzības un reģionālās attīstības ministrija - kopā</t>
  </si>
  <si>
    <t>21_01_A</t>
  </si>
  <si>
    <t>Vides aizsardzības un reģionālās attīstības ministrijas jaunās telpas,  Kronvalda bulvārī 6, Rīgā</t>
  </si>
  <si>
    <t>21_03_A</t>
  </si>
  <si>
    <t>21_04_A</t>
  </si>
  <si>
    <t>Administratīvo pārkāpumu lietu izskatīšanas centralizācija</t>
  </si>
  <si>
    <t>21_05_A</t>
  </si>
  <si>
    <t>Vides aizsardzības un reģionālās attīstības ministrijas padotības iestāžu materiāli tehniskās bāzes atjaunošana, e-vides prasību nodrošināšana, esošās infrstruktūras apsaimniekošana</t>
  </si>
  <si>
    <t>21_06_A</t>
  </si>
  <si>
    <t>Latvāņu izplatības ierobežošana Vides aizsardzības un reģionālās attīstības ministrijas īpašuma zemēs</t>
  </si>
  <si>
    <t>21_07_A</t>
  </si>
  <si>
    <t>Valsts zinātniskā institūta, "Nacionālais botāniskais dārzs" ēku energoefektivitātes paaugstināšana, tehniskā dienesta ēku rekonstrukcija un darbinieku darba apstākļu uzlabošana</t>
  </si>
  <si>
    <t>21_08_A</t>
  </si>
  <si>
    <t>Stiprināt ministrijas sadarbību ar pašvaldībām, sekmējot pašvaldību rīcībspējas stiprināšanu un savstarpējās uzticības līmeņa paaugstināšanos</t>
  </si>
  <si>
    <t>21_09_A</t>
  </si>
  <si>
    <t>Vides aizsardzības un reģionālās attīstības ministrijas valdījumā esošo valsts mežu inventarizācija un valsts zemes uzmērīšana un reģistrēšana zemesgrāmatā</t>
  </si>
  <si>
    <t>21_10_A</t>
  </si>
  <si>
    <t>Vides politikas un tās jauno iniciatīvu novērtējums un īstenošana</t>
  </si>
  <si>
    <t>21_11_A</t>
  </si>
  <si>
    <t>Valsts zinātniskā institūta "Nacionālais botāniskais dārzs" intelektuālā mantojuma pārmantojamības un administratīvās kapacitātes nodrošināšana</t>
  </si>
  <si>
    <t>22.Kultūras ministrija - kopā</t>
  </si>
  <si>
    <t>22_01_A</t>
  </si>
  <si>
    <t>29.Veselības ministrija - kopā</t>
  </si>
  <si>
    <t>29_01_A</t>
  </si>
  <si>
    <t>Veselības ministrijas kapacitātes celšana 2014.-2016.gadā</t>
  </si>
  <si>
    <t>29_02_A</t>
  </si>
  <si>
    <t>P.Stradiņa Medicīnas vēstures muzeja administatīvās kapacitātes celšana funkciju izpildes nepārtrauktības nodrošināšanai, finanšu resursu pārvaldības kvalitātes un normatīvo dokumentu kvalitātes uzlabošana</t>
  </si>
  <si>
    <t>29_04_A</t>
  </si>
  <si>
    <t>Nacionālā veselības dienesta darba telpu nomas maksas nodrošināšana</t>
  </si>
  <si>
    <t>29_05_A</t>
  </si>
  <si>
    <t>Ēku, telpu un teritorijas infrastruktūras uzlabošana Valsts asinsdonoru centram</t>
  </si>
  <si>
    <t>29_06_A</t>
  </si>
  <si>
    <t>Informācijas tehnoloģiju attīstība, biroja tehnikas nomaiņa un papildus iegāde Valsts tiesu medicīnas ekspertīzes centra laboratorijām un nodaļām</t>
  </si>
  <si>
    <t>35_01_A</t>
  </si>
  <si>
    <t>Centrālās vēlēšanu komisijas pamatfunkciju nodrošināšana</t>
  </si>
  <si>
    <t>19.Tieslietu ministrijas (Zemesgrāmatu nodaļu, rajonu (pilsētu) tiesu, apgabaltiesu)  kopā:</t>
  </si>
  <si>
    <t>05.Tiesībsarga birojs kopā:</t>
  </si>
  <si>
    <t>47.Radio un televīzīja kopā:</t>
  </si>
  <si>
    <t>Jautājumi, kuri skatāmi vairāku nozaru ministriju kompetenču kontekstā</t>
  </si>
  <si>
    <t>Prioritārā secība</t>
  </si>
  <si>
    <t>02.03.00 Vienotās sakaru un informācijas sistēmas uzturēšana un vadība, 06.01.00 Valsts policija, 07.00.00 Ugunsdrošība, glābšana un civilā aizsardzība, 10.00.00 Valsts robežsardzes darbība, 11.01.00 Pilsonības un migrācijas lietu pārvalde, 38.05.00 Veselības aprūpe un fiziskā sagatavotība, 40.01.00 Administrēšana, 40.02.00 Nekustamais īpašums un centralizētais iepirkums, 40.03.00 Lietiskie pierādījumi un izņemtā manta</t>
  </si>
  <si>
    <t>01.00.00 Ministru kabineta darbības nodrošināšana, valsts pārvaldes politika</t>
  </si>
  <si>
    <t>01.00.00 Korupcijas novēršanas un apkarošanas birojs</t>
  </si>
  <si>
    <t>02.00.00 Latvijas NVO fonda un latviešu valodas apguves programmas</t>
  </si>
  <si>
    <t>29.00.00 Enerģētikas politikas ieviešana</t>
  </si>
  <si>
    <t>21.02.00 Sabiedriskā finansējuma administrēšana un valsts uzraudzība lauksaimniecībā</t>
  </si>
  <si>
    <t>23.00.00 Valsts autoceļu fonds</t>
  </si>
  <si>
    <t>20.01.00 Valsts sociālie pabalsti</t>
  </si>
  <si>
    <t>30.00.00 Pašvaldību attīstības nacionālie atbalsta instrumenti</t>
  </si>
  <si>
    <t>39.02.00 Sporta medicīnas nodrošināšana, 46.03.00 Slimību profilakses nodrošināšana, 46.04.00 Veselības veicināšana</t>
  </si>
  <si>
    <t>01.00.00 Zemes reformas īstenošana Latvijas Republikā</t>
  </si>
  <si>
    <t>33.00.00 Valsts ieņēmumu un muitas politikas nodrošināšana</t>
  </si>
  <si>
    <t>06.01.00 Valsts policija, 09.00.00 Drošības policijas darbība, 10.00.00 Valsts robežsardzes darbība</t>
  </si>
  <si>
    <t>01.00.00 Prokuratūras iestāžu uzturēšana</t>
  </si>
  <si>
    <t>97.00.00 Nozaru vadība un politikas plānošana</t>
  </si>
  <si>
    <t>16.00.00 Eiropas Savienības lietas un starptautiskā sadarbība</t>
  </si>
  <si>
    <t>97.00.00 Nozares politiku veidošana un vadība</t>
  </si>
  <si>
    <t>97.00.00 Nozares vadība un politikas plānošana</t>
  </si>
  <si>
    <t>11.01.00 Pilsonības un migrācijas lietu pārvalde</t>
  </si>
  <si>
    <t>45.01.00 Veselības aprūpes finansējuma administrēšana un ekonomiskā novērtēšana</t>
  </si>
  <si>
    <t>09.19.00 Finansējums profesionālās ievirzes sporta izglītības programmu pedagogu darba samaksai un valsts sociālās apdrošināšanas obligātajām iemaksām</t>
  </si>
  <si>
    <t>03.01.00 Augstskolas, 03.11.00 Koledžas</t>
  </si>
  <si>
    <t>03.01.00 Augstskolas</t>
  </si>
  <si>
    <t>03.00.00 Augstākā izglītība, atjaunot budžeta apakšprogrammu  03.06.00 Valsts budžeta dotācija zinātniskās darbības attīstības nodrošinājumam augstskolās un koledžās</t>
  </si>
  <si>
    <t>22.02.00 Augstākā izglītība</t>
  </si>
  <si>
    <t>02.03.00 Vienotās sakaru un informācijas sistēmas uzturēšana un vadība</t>
  </si>
  <si>
    <t xml:space="preserve">32.00.00 Valsts reģionālās attīstības politikas īstenošana
</t>
  </si>
  <si>
    <t>32.00.00 Valsts reģionālās attīstības politikas īstenošana</t>
  </si>
  <si>
    <t xml:space="preserve">Pirmās prioritātes ministriju iesniegtajos JPI, kurām tiek vērtēta atbilstība attīstības plānošanas dokumentiem, sarakstos </t>
  </si>
  <si>
    <t>38.05.00 Veselības aprūpe un fiziskā sagatavotība</t>
  </si>
  <si>
    <t>33.01.00 Ārstniecība</t>
  </si>
  <si>
    <t>39.02.00 Sporta medicīnas nodrošināšana</t>
  </si>
  <si>
    <t>39.03.00 Asins un asins komponentu nodrošināšana</t>
  </si>
  <si>
    <t>39.04.00 Neatliekamā medicīniskā palīdzība</t>
  </si>
  <si>
    <t>39.06.00 Tiesu medicīniskā ekspertīze</t>
  </si>
  <si>
    <t>Latvijas valsts robežjoslas uzturēšana un zemes vienību īpašumtiesību sakārtošana Iekšlietu ministrijas personā</t>
  </si>
  <si>
    <t>01.00.00 Vispārējā vadība</t>
  </si>
  <si>
    <t>06.02.00 Medicīnas vēstures muzejs</t>
  </si>
  <si>
    <t>Kultūras kapitāla ilgtspējīga apsaimniekošanaa) darba samaksa kā kvalitatīva resursa piesaistes mehānisms; b) pamatdarbības nodrošināšana un vienreizēji ieguldījumi</t>
  </si>
  <si>
    <t>33.00.00 Valsts ieņēmumu un muitas politikas nodrošināšana, 32.00.00 Iepirkumu uzraudzības birojs</t>
  </si>
  <si>
    <t>97.00.00 Nozaru vadība un politikas plānošana, 32.00.00 Iepirkumu uzraudzības birojs, 39.02.00 Izložu un azartspēļu organizēšanas un norises uzraudzība</t>
  </si>
  <si>
    <t>32.00.00 Iepirkumu uzraudzības birojs</t>
  </si>
  <si>
    <t>77,.</t>
  </si>
  <si>
    <t>Ekonomikas ministrija  un   Iekšlietu ministrija</t>
  </si>
  <si>
    <t>Jaunatnes valstiskās audzināšanas sistēmas attīstība (fiziskā sagatavotība un patriotiskā audzināšana)</t>
  </si>
  <si>
    <t>Finanšu ministrs</t>
  </si>
  <si>
    <t>A.Vilks</t>
  </si>
  <si>
    <t>I.Bule</t>
  </si>
  <si>
    <t>67083912, e-pasts bule.ilze@fm.gov.lv</t>
  </si>
  <si>
    <t xml:space="preserve">Prioritārā secībā sakārtotas ministriju iesniegtās JPI, kurām tiek vērtēta atbilstība attīstības plānošanas dokumentiem </t>
  </si>
  <si>
    <t xml:space="preserve">Ministriju iesniegtās JPI, kurām tiek vērtēta atbilstība attīstības plānošanas dokumentiem </t>
  </si>
  <si>
    <t xml:space="preserve">Ministriju iesniegtās JPI - administrtīvās kapacitātes stiprināšanas pasākumiem </t>
  </si>
  <si>
    <t>Neatkarīgo institūciju iesniegtās JPI, kurām tiek vērtēta atbilstība attīstības plānošanas dokumentiem</t>
  </si>
  <si>
    <t xml:space="preserve">Neatkarīgi institūciju iesniegtās JPI-administratīvās kapacitātes stiprināšanas pasākumiem </t>
  </si>
  <si>
    <t>NAP2020 prioritāte</t>
  </si>
  <si>
    <t>NAP2020 rīcības virziens</t>
  </si>
  <si>
    <t>NAP2020 paragrāfa nr.</t>
  </si>
  <si>
    <t>FM JPI kods</t>
  </si>
  <si>
    <t>NAP2020 rīcības virziena uzdevums</t>
  </si>
  <si>
    <t>JPI iesniegušā ministrija / centrālā iestāde</t>
  </si>
  <si>
    <t>JPI nosaukums</t>
  </si>
  <si>
    <t>PKC vērtējums</t>
  </si>
  <si>
    <t>Komentāri</t>
  </si>
  <si>
    <t>TAUTAS SAIMNIECĪBAS IZAUGSME</t>
  </si>
  <si>
    <t>Izcila uzņēmējdarbības vide</t>
  </si>
  <si>
    <t>Plānveidīga, vispusīga  un kvalitatīva cilvēkresursu un valsts sniegto pakalpojumu attīstība nodrošinot nepieciešamo kompetenču un sadarbības mehānismu pilnveidi publiskās pārvaldes darbības efektivitātes un kvalitātes uzlabošanai, pārlieku regulācijas novēršana – normatīvo aktu kvalitātes uzlabošana un prasību pārbaude, novēršot iespējas neadekvāti striktu prasību noteikšanai un pārņemšanai nacionālajā likumdošanā, maksimāli samazinot administratīvo slogu.</t>
  </si>
  <si>
    <t>VK</t>
  </si>
  <si>
    <t>Nav ietekmes uz IKP pieaugumu, ienākumu nevienlīdzību, iedzīvotāju skaita dabisko pieaugumu. NAP šādu darbību neparedz, nav identificējama tieša saikne ar attiecīgā NAP uzdevuma izpildi. Valdības deklarācijā: Nodrošināsim regulāras un savlaicīgas konsultācijas ar valdības sociālajiem un sadarbības partneriem, NVO un citām ieinteresētām pusēm par jaunu likumu un politiku ieviešanu.</t>
  </si>
  <si>
    <t>CILVĒKA DROŠUMSPĒJA</t>
  </si>
  <si>
    <t>Cilvēku sadarbība, kultūra un pilsoniskā līdzdalība kā piederības Latvijai pamats</t>
  </si>
  <si>
    <t xml:space="preserve">Kvalitatīva pilsoniskās līdzdalības veicināšana un publiskās pārvaldes komunikācija ar sabiedrību jautājumos, kas visvairāk skar cilvēku </t>
  </si>
  <si>
    <t xml:space="preserve">Nav ietekmes uz IKP pieaugumu, ienākumu nevienlīdzību, iedzīvotāju skaita dabisko pieaugumu. Atbilst paredzētajām NAP darbībām. 338.paragrāfā ietvertajam uzdevumam pieprasītais finansējums kopumā ir atbilstošs NAP 7 gadu finansējumam. Nav sasaistes ar politikas plānošanas dokumentiem. Valdības deklarācijā: "Paplašināsim iedzīvotāju iespējas līdzdarboties publiskā sektora pakalpojumu izstrādē un novērtēšanā, izmantojot ārpakalpojumus vai deleģējot pārvaldes uzdevumus tur, kur tas ir pamatoti, balstoties uz lietderības un ekonomiskās efektivitātes apsvērumiem". 
</t>
  </si>
  <si>
    <t>Nav ietekmes uz IKP pieaugumu, ienākumu nevienlīdzību, iedzīvotāju skaita dabisko pieaugumu. Darbība nav saistīta ar NAP uzdevuma izpildi. Atbilst MK apstiprinātajai Valsts pārvaldes Cilvēkresursu koncepcijai. Valdības deklarācijā : "Panāksim, ka ierēdņi, iestāžu vadītāji, valsts un pašvaldību uzņēmumu valžu un padomju locekļi un citas augstas valsts amatpersonas amatā tiek ieceltas nepolitizēti, pamatojoties uz profesionalitāti un labu reputāciju".</t>
  </si>
  <si>
    <t xml:space="preserve">Nav ietekmes uz IKP pieaugumu, ienākumu nevienlīdzību, iedzīvotāju skaita dabisko pieaugumu. Darbība nav saistīta ar NAP uzdevuma izpildi. Valdības deklarācijā: "Aizstāvēsim plašāku Latvijas pārstāvību ANO svarīgākajās struktūrās, kā arī veicināsim Latvijas iestāšanos Ekonomiskās Sadarbības un Attīstības Organizācijā (OECD)".
</t>
  </si>
  <si>
    <t xml:space="preserve">Nav ietekmes uz IKP pieaugumu, ienākumu nevienlīdzību, iedzīvotāju skaita dabisko pieaugumu. Darbība nav saistīta ar NAP uzdevuma izpildi. Valdības deklarācijā: Aizstāvēsim plašāku Latvijas pārstāvību ANO svarīgākajās struktūrās, kā arī veicināsim Latvijas iestāšanos Ekonomiskās Sadarbības un Attīstības Organizācijā (OECD).
</t>
  </si>
  <si>
    <r>
      <t xml:space="preserve">Atbilst Valsts kapitāla daļu pārvaldības koncepcijai, kā arī Publisko personu kapitāla daļu un kapitālsabiedrību pārvaldības likumprojektam (atbalstīts MK sēdē, 2013.gada 28.maijā). Valdības deklarācijā šādas detaļas nav atspoguļotas, tomēr Valsts kapitāla daļu pārvaldības biroja izveide ir minēta. </t>
    </r>
    <r>
      <rPr>
        <u/>
        <sz val="10"/>
        <rFont val="Times New Roman"/>
        <family val="1"/>
        <charset val="186"/>
      </rPr>
      <t>Šis pasākums jāskata kontekstā ar Ekonomikas ministrijas iesniegto JPI par Valsts kapitāla daļu pārvaldības biroja izveidi. Turklāt, šis pēc būtības ir administratīvās kapacitātes pasākums, jo paredz atbalsta funkciju nodrošināšanu Valsts kapitāla daļu pārvaldības birojam, līdz ar to automātiski atbalstāms, ja tiek atbalstīta EM iesniegtā attiecīgā JPI.</t>
    </r>
  </si>
  <si>
    <t xml:space="preserve">Sabiedrības integrācijas iespēju veicināšana, t.sk. saistošas latviešu valodas mācības, informācija par pamattiesībām, izglītības, veselības, nodarbinātības, kultūras un citām dzīves jomām </t>
  </si>
  <si>
    <t>SIF</t>
  </si>
  <si>
    <t>Sabiedrības saliedētība  (apkopotas visas SIF darbības 340)</t>
  </si>
  <si>
    <r>
      <t xml:space="preserve">(apkopotas visas SIF darbības 240)
</t>
    </r>
    <r>
      <rPr>
        <u/>
        <sz val="10"/>
        <rFont val="Times New Roman"/>
        <family val="1"/>
        <charset val="186"/>
      </rPr>
      <t>1.kritērijs- atbilstība NAP stratēģiskajiem uzstādījumiem</t>
    </r>
    <r>
      <rPr>
        <sz val="10"/>
        <rFont val="Times New Roman"/>
        <family val="1"/>
        <charset val="186"/>
      </rPr>
      <t xml:space="preserve">
Pastarpinātā veidā veidā atbilst NAP stratēģiskajam mērķim - veicināt IKP pieaugumu, ienākumu nevienlīdzības mazināšanu.
JPI iekļautā darbības nav identiskas NAP, bet attiecināmas uz NAP uzdevumu Nr.340 kopumā. JPI darbības nav identificētas ar konkrētām NAP darbībām, bet veicina NAP mērķu sasniegšanu.
Tā kā JPI iekļautas vairākas apakšaktivitātes, kuras visas nav precīzi identificējamas ar NAP darbībām, tad arī nav iespējams precīzi identificēt JPI plānotā finansējuma atbilstību NAP plānotajām summām. 
Līdz ar to uzskatāms, kaplānotā summa daļēji nodrošinās vienmērīgu pasākumu īstenošanu 7 gadu periodā.
</t>
    </r>
    <r>
      <rPr>
        <u/>
        <sz val="10"/>
        <rFont val="Times New Roman"/>
        <family val="1"/>
        <charset val="186"/>
      </rPr>
      <t>2.kritērijs- Atbilst citiem plānošanas dokumentiem</t>
    </r>
    <r>
      <rPr>
        <sz val="10"/>
        <rFont val="Times New Roman"/>
        <family val="1"/>
        <charset val="186"/>
      </rPr>
      <t xml:space="preserve">
Atbilst Nacionālās identitātes, pilsoniskās sabiedrības un integrācijas politikas pamatnostādnēm 2012. - 2018.gadam, Rīcības virziena "Pilsoniskā sabiedrība un integrācija" pasākumiem Nr. 1.1.2.1.; 1.2.5.6.; 1.2.5.7.; Rīcības virziena "Nacionālā identitāte: valoda un kultūrtelpa" pasākumiem Nr.2.3.1.4.; 2.2.1.15.
</t>
    </r>
    <r>
      <rPr>
        <u/>
        <sz val="10"/>
        <rFont val="Times New Roman"/>
        <family val="1"/>
        <charset val="186"/>
      </rPr>
      <t>4.kritērijs - Atbilst MK deklarācijai</t>
    </r>
    <r>
      <rPr>
        <sz val="10"/>
        <rFont val="Times New Roman"/>
        <family val="1"/>
        <charset val="186"/>
      </rPr>
      <t xml:space="preserve">
Atbilstība MK deklarācijai iesniegtajā JPI nav minēta, bet ir minēts, ka  atbilst VRP pasākumiem 139.2, 139.7, 139.8, 140.2. No ši secināts, ka JPI atbilst MK deklarācijas V.sadaļas "Kultūrtelpa", apakšsadaļas "Nacionālā identitāte" punktam "Nostiprināsim pilsonisko izglītību un līdzdalību kā attīstītas pilsoniskas sabiedrības pamatu [..]  un punktam "Nodrošināsim latviešu valodas kā nacionālās bagātības, garīgā mantojuma [..]"</t>
    </r>
  </si>
  <si>
    <t>Reemigrācijas veicināšana un ārzemēs dzīvojošo Latvijai piederīgo identitātes uzturēšana, t.sk. globālā tīkla attīstība, pasākumi Latvijā, izglītības un kultūras pieejamība ārzemēs, un atbalsta pasākumi reemigrācijas veicināšanai</t>
  </si>
  <si>
    <r>
      <rPr>
        <u/>
        <sz val="10"/>
        <rFont val="Times New Roman"/>
        <family val="1"/>
        <charset val="186"/>
      </rPr>
      <t>1.kritērijs- atbilstība NAP stratēģiskajiem uzstādījumiem</t>
    </r>
    <r>
      <rPr>
        <sz val="10"/>
        <rFont val="Times New Roman"/>
        <family val="1"/>
        <charset val="186"/>
      </rPr>
      <t xml:space="preserve">
Tiešā veidā atbilst NAP stratēģiskajam mērķim - veicināt iedzīvotāju dabisko pieaugumu.
JPI iekļautā darbība ir identiska NAP darbībai.
Plānotā summa nodrošinās vienmērīgu pasākumu īstenošanu 7 gadu periodā.</t>
    </r>
    <r>
      <rPr>
        <u/>
        <sz val="10"/>
        <rFont val="Times New Roman"/>
        <family val="1"/>
        <charset val="186"/>
      </rPr>
      <t xml:space="preserve">
2.kritērijs- Atbilst citiem plānošanas dokumentiem</t>
    </r>
    <r>
      <rPr>
        <sz val="10"/>
        <rFont val="Times New Roman"/>
        <family val="1"/>
        <charset val="186"/>
      </rPr>
      <t xml:space="preserve">
JPI darbības ir identiskas Reemigrācijas atbalsta pasākumu plāna 2013.- 2016.gadam pasākumiem (4.2.,5.4., 5.8.).
Ir Ministru kabinetā 2013.gada 29.janvārī apstiprinātais  Informatīvais ziņojums par priekšlikumiem reemigrācijas atbalsta pasākumiem, taču Reemigrācijas atbalsta pasākumu plāns 2013.-2016. gadam, kas iezīmē finansējuma mērķi ir skatīts, taču nav vēl pieņemts MK.
</t>
    </r>
    <r>
      <rPr>
        <u/>
        <sz val="10"/>
        <rFont val="Times New Roman"/>
        <family val="1"/>
        <charset val="186"/>
      </rPr>
      <t xml:space="preserve">4.kritērijs - Atbilst MK deklarācijai
</t>
    </r>
    <r>
      <rPr>
        <sz val="10"/>
        <rFont val="Times New Roman"/>
        <family val="1"/>
        <charset val="186"/>
      </rPr>
      <t>Atbilstība MK deklarācijai iesniegtajā JPI nav minēta. 
Konstatēts, ka JPI atbilst MK deklarācijas VI.sadaļas "Latvija pasaulē", apakšsadaļas "Latvijas tēls un saikne ar tautiešiem" punktam "Stiprināsim ārvalstīs dzīvojošo Latvijas pilsoņu saites ar dzimteni un, sadarbojoties ar pasaules latviešu organizācijām, sekmēsim globāla Latvijas valsts piederīgo tīkla izveidi [..].</t>
    </r>
  </si>
  <si>
    <t>AizM</t>
  </si>
  <si>
    <t>Atbilst VAK. Atbilst NBS attīstības plāna 5.1.3.punktam, kā arī VD 161.p. Kopējais JPI nepieciešamais finansējums 20 gadu laikā ir 209 985 826 Ls.</t>
  </si>
  <si>
    <t>Jautājums izskatīts š.g. 13.maija MK ārkārtas sēdē. Atbilst VAK un VD. No 2017.gada uzturēšanai būs nepieciešami 1,6 milj Ls.</t>
  </si>
  <si>
    <t>JPI ir saistīts ar uzturdevas kompensācijas palielināšanu 2014. gadā līdz 6 Ls, bet 2015.g. - 7 Ls</t>
  </si>
  <si>
    <t>Ir VAK un NBS attīstības plānā. Pēc 2017.gada papildus būs nepieciešami 1,2 milj Ls gadā uzturēšanai</t>
  </si>
  <si>
    <t>Atbilst VAK un NBS attīstības plānam. Atbilst arī VD 166.p.</t>
  </si>
  <si>
    <t>Izmaksas, lai pabeigtu gaisa novērošanas sistēmas uzstādīšanu (platformas ēkas, piebraucamie ceļli, nožogojumi utt.), līdz ar to daļēji atbilst VAK</t>
  </si>
  <si>
    <t xml:space="preserve">Latvijas Nacionālo bruņoto spēku dalība Eiropas Savienības militārajā operācijā Mali </t>
  </si>
  <si>
    <t>Atbilstoši VAK un MK š.g. 12.februāra sēdē nolemtajam. Vienlaikus atbilstoši Eiropas Savienības Padomes 2013.gada 17.janvāra lēmumu 2013/34/KĀDP par Eiropas Savienības militāro misiju, lai palīdzētu Mali bruņoto spēku apmācībā (EUTM Mali) misija šobrīd tiek plānota uz 15 mēnešiem no lēmuma pieņemšanas (proti līdz 2014.gada 17.maijam,) un Saeima ar savu lēmumu apstiprināja dalību misijā līdz šim termiņam.</t>
  </si>
  <si>
    <r>
      <t xml:space="preserve">Atbilst VAK, kā arī VD 166.p. </t>
    </r>
    <r>
      <rPr>
        <b/>
        <sz val="10"/>
        <rFont val="Times New Roman"/>
        <family val="1"/>
        <charset val="186"/>
      </rPr>
      <t>Ņemot vērā, ka JPI ir vērsts uz jauniešu fiziskās sagatavotības veicināšanu un  patriotisko audzināšanu, tad tas atbilst arī NAP 312.rīcības virziena uzdevumam, jo vērsts uz jauniešu sprota attīstību. Līdz ar to AizM varētu pieteikties grantu projekta konkursam, kuru izsludinās SIF.</t>
    </r>
    <r>
      <rPr>
        <sz val="10"/>
        <rFont val="Times New Roman"/>
        <family val="1"/>
        <charset val="186"/>
      </rPr>
      <t xml:space="preserve"> </t>
    </r>
    <r>
      <rPr>
        <b/>
        <sz val="10"/>
        <rFont val="Times New Roman"/>
        <family val="1"/>
        <charset val="186"/>
      </rPr>
      <t>Savukārt, jauniešu patriotiskā audzināšana ir saistīta ar NAP 337. un 340.uzdevumiem.</t>
    </r>
    <r>
      <rPr>
        <sz val="10"/>
        <rFont val="Times New Roman"/>
        <family val="1"/>
        <charset val="186"/>
      </rPr>
      <t xml:space="preserve"> JPI īstenošanai līdz 2019.gadam būs nepieciešami 300 000 Ls, kā arī ikgadējie uzturēšanas izdevumi - 125 750 Ls </t>
    </r>
  </si>
  <si>
    <r>
      <t xml:space="preserve">Atbilst VAK. Atbilst NBS attīstības plāna 11.1.punktam. </t>
    </r>
    <r>
      <rPr>
        <b/>
        <sz val="10"/>
        <rFont val="Times New Roman"/>
        <family val="1"/>
        <charset val="186"/>
      </rPr>
      <t>Ņemot vērā to, ka JPI ir saistīts ar digitālo pakalpojumu pieejamību, tad tas atbilst NAP 415. rīcības virziena uzdevumam, kuram ir paredzēts finansējums no ES SF līdzekļiem</t>
    </r>
    <r>
      <rPr>
        <sz val="10"/>
        <rFont val="Times New Roman"/>
        <family val="1"/>
        <charset val="186"/>
      </rPr>
      <t>. JPI no 2017.gada būs nepeiciešams papildus finansējums ~ 3milj. Ls</t>
    </r>
  </si>
  <si>
    <t xml:space="preserve">Atbilst VAK un NBS attīstības plānam. JPI īstenošanai līdz 2017.gadam būs nepieciešams veikt tehnikas un materiāltehnisko līdzekļu iegādi par 9,4 milj. Ls + investīcijas infrastruktūrā 2,3 milj Ls </t>
  </si>
  <si>
    <t>Atbilst VAK un NBS attīstības plānam. Kopumā JPI nav saistīts ar NAP mērķi 422.paragrāfā. Līdz 2023.gadam kopējā pasākuma izmaksas summa 113,8 milj Ls. + investīcijas infrastruktūrā 8,25 milj Ls.</t>
  </si>
  <si>
    <r>
      <t>Atbilst VAK.</t>
    </r>
    <r>
      <rPr>
        <b/>
        <sz val="10"/>
        <rFont val="Times New Roman"/>
        <family val="1"/>
        <charset val="186"/>
      </rPr>
      <t xml:space="preserve"> JPI atbilst arī NAP 337. un 340.uzdevumam </t>
    </r>
  </si>
  <si>
    <t>Atbalsta pasākums VAK mērķu īstenošanai, atbilst NBS attīstības plāna 9.p.</t>
  </si>
  <si>
    <t>Lielvārdes bāzes uzturēšanas projekts ir saistīts ar NATO kolektīvās aizsardzības stiprināšanu, atbilst arī VD 163.p.</t>
  </si>
  <si>
    <t>JPI saistīts ar esošo kuģu tehnisko uzturēšanu un apkopi, līdz ar to daļēji atbilst VAK mērķiem. Atbilst NBS attīstības plāna 5.1.6.punktam</t>
  </si>
  <si>
    <r>
      <t>Atbilst VAK mērķiem. Atbislt NBS attīstības plāna 5.1.4.punktam.</t>
    </r>
    <r>
      <rPr>
        <b/>
        <sz val="10"/>
        <rFont val="Times New Roman"/>
        <family val="1"/>
        <charset val="186"/>
      </rPr>
      <t xml:space="preserve"> JPI atbilst NAP 162_02 darbībai, kuras ietvaros AizM ir paredzēts budžeta finansējums 4,16 milj. Ls apmērā</t>
    </r>
  </si>
  <si>
    <t>Daļēji saistīts ar VAK mērķi, kas vērsts uz alianses dalībvalstu apvienošanos kopģu sadarbības proejtku īstenošanai, lai kopīgi izmantotu iegūtās spējās. Atbilst arī VD 162. un 165.p.</t>
  </si>
  <si>
    <t xml:space="preserve">EDSO bruņojuma kontroles saistību izpilde </t>
  </si>
  <si>
    <t>EDSO saistību izpilde</t>
  </si>
  <si>
    <t xml:space="preserve">Daļēji atbilst VAK. Nav saistīts ar NAP 339. un 394.rīcības virziena uzdevumu, jo diskusijas šajā konferencē nav vērtējamas kā turistus piesaistošs vai savstarpējo sapratni stiprinošs pasākums, jo konferencē visi jautājumi tiek apskatīti tieši aizsardzības politikas kontekstā. </t>
  </si>
  <si>
    <t>Klasificēta informācija, nav pieejama</t>
  </si>
  <si>
    <t>Kopējās izmaksas līdz 2020.gadam - 85.48 milj. Ls + investīcijas infrastruktūrā - 3 milj.Ls</t>
  </si>
  <si>
    <t>JPI ir saistīts ar atalgojuma sistēmas pilnveidošanu, daļēji atbilst VAK mērķiem. JPI vairak atbilst pasākumam "administratīvās kapacitātes" celšana</t>
  </si>
  <si>
    <t>Daļēji atbilst VAK, jo jau šobrīd tiek nodrošināta Latvijas dalība NATO komandstruktūrās, savukārt JPI mērķis ir palielināt Latvijas aizpildīto amatu skaitu</t>
  </si>
  <si>
    <t>Neatbilst VAK, kurā nav paredzēta kulturvēturiskā mantojuma saglabāšana. Nav paredzēta arī NBS attīstības plānā. JPI drīzāk atbilst pasākumam "administatīvās kapacitātes" celšanai. Uzsāktajiem darbiem līdz 2918.gadam būs nepieciešami 4,5 milj Ls</t>
  </si>
  <si>
    <t>Daļēji atbilst VAK mērķim profesionāli sagatavot un apmācīt NBS. Atbilst NBS attīstības plānam</t>
  </si>
  <si>
    <r>
      <t xml:space="preserve"> JPI drīzāk atbilst pasākumam "administratīvās kapacitātes" celšanai, jo paredz dokumentu aprites uzlabošanu aizsardzības resorā. </t>
    </r>
    <r>
      <rPr>
        <b/>
        <sz val="10"/>
        <rFont val="Times New Roman"/>
        <family val="1"/>
        <charset val="186"/>
      </rPr>
      <t>Ņemot vērā to, ka JPI ir saistīts ar IT sistēmu izveidi un uzturēšanu, tad tas atbilst NAP 415. rīcības virziena uzdevumam, kuram ir paredzēts finansējums no ES SF līdzekļiem.</t>
    </r>
  </si>
  <si>
    <r>
      <t xml:space="preserve">Atbilst VAK uzdevumiem par atbalsta sniegšanu civilajai sabiedrībai un NBS atbalstam citām institūcijām pieejamo militāro spēju ietvaros. Ir arī NBS attīstības plānā. </t>
    </r>
    <r>
      <rPr>
        <b/>
        <sz val="10"/>
        <rFont val="Times New Roman"/>
        <family val="1"/>
        <charset val="186"/>
      </rPr>
      <t>Atbilst NAP417. rīcības virziena uzdevumam, kura ietvaros ir pieejams ES SF finansējums</t>
    </r>
  </si>
  <si>
    <r>
      <t xml:space="preserve">JPI drīzāk atbilst pasākumam "administatīvās kapacitātes" celšanai, jo ir vērsts uz administratīvo funkciju izpild un iekšējās informācijas sistēmas darbības uzlabošanu. </t>
    </r>
    <r>
      <rPr>
        <b/>
        <sz val="10"/>
        <rFont val="Times New Roman"/>
        <family val="1"/>
        <charset val="186"/>
      </rPr>
      <t>Ņemot vērā to, ka JPI ir saistīts ar IT sistēmu izveidi un uzturēšanu, tad tas atbilst NAP 415. rīcības virziena uzdevumam, kuram ir paredzēts finansējums no ES SF līdzekļiem.</t>
    </r>
  </si>
  <si>
    <t>Daļēji atbilst VAK, jo sniedz atbalstu sauszemes spēku komponentam. Atbilst NBS attīstības plāna 5.3.1. punktam. Kopā līdz 2018.gadam ir nepieciešami 51,9 milj. Ls + investīcijas infrastruktūrā 3,63 milj. Ls</t>
  </si>
  <si>
    <t>Daļēji atbilst VAK, jo sniedz atbalstu sauszemes spēku komponentam. Atbilst NBS attīstības plāna 5.2.4. punktam. Kopā līdz 2018.gadam ir nepieciešami 41,15 milj. Ls + investīcijas infrastruktūrā 2,88 milj. Ls</t>
  </si>
  <si>
    <t>ĀM</t>
  </si>
  <si>
    <r>
      <rPr>
        <sz val="10"/>
        <rFont val="Times New Roman"/>
        <family val="1"/>
        <charset val="186"/>
      </rPr>
      <t xml:space="preserve">[1] Neatbilst NAP2020 uzdevumiem.
[2] Atbilst informatīvajam ziņojumam "Par gatavošanos Latvijas prezidentūrai ES Padomē 2015. gadā: rīcība splāna izpilde un tuprmākie uzdevumi" (MK 12.06.12.).
[4] Atbilst deklarācijas ārpolitikas sadaļā minētajam par gatavošanos prezidentūrai. 
</t>
    </r>
    <r>
      <rPr>
        <b/>
        <sz val="10"/>
        <rFont val="Times New Roman"/>
        <family val="1"/>
        <charset val="186"/>
      </rPr>
      <t xml:space="preserve">Neatkarīgi no iegūtā punktu skaita finansējums nav atvēlams, jo piešķirts jau no citiem avotiem. </t>
    </r>
    <r>
      <rPr>
        <sz val="10"/>
        <rFont val="Times New Roman"/>
        <family val="1"/>
        <charset val="186"/>
      </rPr>
      <t xml:space="preserve">Gatavošanās Latvijas prezidentūrai ES Padomē 2015. gada pirmajā pusē Rīcības plāns (pielikums iepriekš minētajam informatīvajam ziņojumam) paredz, ka par valsts informācijas sistēmas un vienotā datortīkla dokumentu "dienesta vajadzībām" apritei izveidošanu ir </t>
    </r>
    <r>
      <rPr>
        <b/>
        <sz val="10"/>
        <rFont val="Times New Roman"/>
        <family val="1"/>
        <charset val="186"/>
      </rPr>
      <t>atbildīga VARAM un VRAA</t>
    </r>
    <r>
      <rPr>
        <sz val="10"/>
        <rFont val="Times New Roman"/>
        <family val="1"/>
        <charset val="186"/>
      </rPr>
      <t xml:space="preserve"> ar darbu izpildes termiņu 2014. gada martā. Atsaucoties uz Latvijas prezidentūras ES Padomē koordinācijas padomes sēdes š.g. 29.maija protokola Nr.1  3.jautājuma ,,Valsts informācijas sistēmas darbam ar Eiropas Savienības dokumentiem izveide’’ ietvaros nolemto, Koalīcijas partneru darba grupas par ES fondu jautājumiem 2013.gada 7.jūnija sanāksmes ietvaros pārrunāto, FM ES fondu plānošanas departaments ir piedāvājis risinājumu, kas ietver </t>
    </r>
    <r>
      <rPr>
        <b/>
        <sz val="10"/>
        <rFont val="Times New Roman"/>
        <family val="1"/>
        <charset val="186"/>
      </rPr>
      <t xml:space="preserve">virssaistību izmantošanu projekta </t>
    </r>
    <r>
      <rPr>
        <sz val="10"/>
        <rFont val="Times New Roman"/>
        <family val="1"/>
        <charset val="186"/>
      </rPr>
      <t xml:space="preserve">Nr. 3DP/3.2.2.1.1/12/IPIA/CFLA/006 ,,Valsts informācijas sistēmas darbam ar ES dokumentiem izveidošana" II kārtas ietvaros. 
</t>
    </r>
    <r>
      <rPr>
        <b/>
        <sz val="10"/>
        <rFont val="Times New Roman"/>
        <family val="1"/>
        <charset val="186"/>
      </rPr>
      <t>Ja projekta ietvaros netiks segtas Ārlietu ministrijas izmaksas informācijas sistēmas akreditācijai līdz drošības līmenim "Dienesta vajadzībām", tādā gadījumā izmaksas LVL 216'262 apmērā (2014. - 2015. gadam, ja prezidentūras kontekstā) vai LVL 285'281 apmērā (JPI darbības termiņā 2014. - 2016. gadam) ir attiecināmas.</t>
    </r>
    <r>
      <rPr>
        <sz val="10"/>
        <rFont val="Times New Roman"/>
        <family val="1"/>
        <charset val="186"/>
      </rPr>
      <t xml:space="preserve"> Minēto summu Ārlietu ministrija ir norādījusi Latvijas prezidentūras ES Padomē sekretariātam kā nepieciešamo summu (kopā ar padotības iestādēm) minēto vajadzību finansēšanai. </t>
    </r>
  </si>
  <si>
    <r>
      <t xml:space="preserve">[1] Neatbilst NAP2020 uzdevumiem.
[2] Atbilst 25.08.2004. MK rīkojumam Nr. 589 "Par Latvijas Republikas un Ekonomiskās sadarbīas un attīstības organizācijas (OECD) sadarbības politikas pamatnostādnēm". 
[4] Atbilst deklarācijai.
</t>
    </r>
    <r>
      <rPr>
        <b/>
        <sz val="10"/>
        <rFont val="Times New Roman"/>
        <family val="1"/>
        <charset val="186"/>
      </rPr>
      <t>Nepiekrītam FM vērtējuma komentāram, ka viss pieprasītais finansējums paredzēts esošo darbinieku atlīdzībai.</t>
    </r>
    <r>
      <rPr>
        <sz val="10"/>
        <rFont val="Times New Roman"/>
        <family val="1"/>
        <charset val="186"/>
      </rPr>
      <t xml:space="preserve"> Ārlietu ministrija informēja, ka līdzekļi nepieciešami pārstāvības darba grupās un komitejās nodrošināšanai, tātad, tā ir komandējumu un ar tiem saistīto izdevumu finansēšana. </t>
    </r>
  </si>
  <si>
    <t>Augstražīga un eksportspējīga ražošana un starptautiski konkurētspējīgi pakalpojumi</t>
  </si>
  <si>
    <t>Latvijas ekonomisko interešu pārstāvības stiprināšana ārvalstīs un jaunu vēstniecību atvēršana, atbilstoši ārvalstu tiešo investīciju piesaistes iespēju un eksporta potenciāla izvērtējumam, atbalsts eksporta apjomu kāpināšanai</t>
  </si>
  <si>
    <r>
      <t>[1] Atbilst NAP2020 129.(1) uzdevumam.
[1.1] 100% atbilst NAP2020 129.(1). uzdevumā paredzētajai darbībai.
[1.2] Darbība nav pilnībā ilgtspējīga, jo 2014. - 2016. gadu periodā tiek pieprasīti LVL 2'055'139 (projicējot līdz 2020. gadam (ieskaitot) - LVL 4'604'075), lai gan</t>
    </r>
    <r>
      <rPr>
        <b/>
        <sz val="10"/>
        <rFont val="Times New Roman"/>
        <family val="1"/>
        <charset val="186"/>
      </rPr>
      <t xml:space="preserve"> NAP2020 indikatīvā finanšu pamatojuma dokumetā atvēlētā kopsumma ir MLVL3</t>
    </r>
    <r>
      <rPr>
        <sz val="10"/>
        <rFont val="Times New Roman"/>
        <family val="1"/>
        <charset val="186"/>
      </rPr>
      <t xml:space="preserve">. Tā kā pieprasīts finansējums arī vēstniecības Korejā atvēršanai (abām vēstniecībām kopā līdz 2020. gadam (ieskaitot) - LVL 8'146'878), tad apsverama tikai vienas vēstniecības atvēršana, rodams izdevumu samazinājums vai cits efektīvāks veids mērķa sasniegšanai. 
[2] VSS ir izsludināts informatīvais ziņojums "Par Latvijas Republikas diplomātisko pārstāvniecību tīkla attīstību līdz 2020. gadam" </t>
    </r>
    <r>
      <rPr>
        <b/>
        <sz val="10"/>
        <rFont val="Times New Roman"/>
        <family val="1"/>
        <charset val="186"/>
      </rPr>
      <t>(VSS-306), kas var tikt pieņemts līdz JPI izskatīšanai MK</t>
    </r>
    <r>
      <rPr>
        <sz val="10"/>
        <rFont val="Times New Roman"/>
        <family val="1"/>
        <charset val="186"/>
      </rPr>
      <t xml:space="preserve"> (tātad, šobrīd vērtējums 2. kritērijam ir "0", bet var pārvērsties par "3").
[4] Deklarācijā nav atsauces uz vēstniecību un/vai konsulāro pārstāvniecību atvēršanu kā ārpolitikas prioritāti. </t>
    </r>
  </si>
  <si>
    <t>Sadarbība ar diasporu</t>
  </si>
  <si>
    <r>
      <t xml:space="preserve">[1] Atbilst NAP2020 341.(2) uzdevumam.
[1.1] 100% atbilst NAP2020 341.(2) uzdevumā paredzētajai darbībai. 
[1.2] Darbība nav pilnībā ilgtspējīga, jo 2014. - 2020. gadu periodā tiek pieprasīti LVL 1'440'000 (projicējot līdz 2020. gadam (ieskaitot) - LVL 3'360'000), lai gan </t>
    </r>
    <r>
      <rPr>
        <b/>
        <sz val="10"/>
        <rFont val="Times New Roman"/>
        <family val="1"/>
        <charset val="186"/>
      </rPr>
      <t xml:space="preserve"> NAP2020 indikatīvā finanšu pamatojuma dokumetā atvēlētā kopsumma visam uzdevumam kopumā ir MVLV 1.</t>
    </r>
    <r>
      <rPr>
        <sz val="10"/>
        <rFont val="Times New Roman"/>
        <family val="1"/>
        <charset val="186"/>
      </rPr>
      <t xml:space="preserve"> NAP2020 darbībai ir atvēlēti LVL 142'857 gadā, tāpēc aicinām samazināt plānotos izdevumus un efektīvi izmantot pieejamo finansējumu. 
[2] </t>
    </r>
    <r>
      <rPr>
        <b/>
        <sz val="10"/>
        <rFont val="Times New Roman"/>
        <family val="1"/>
        <charset val="186"/>
      </rPr>
      <t>Nepiekrītam FM vērtējumam "0"</t>
    </r>
    <r>
      <rPr>
        <sz val="10"/>
        <rFont val="Times New Roman"/>
        <family val="1"/>
        <charset val="186"/>
      </rPr>
      <t xml:space="preserve">, jo MK 03.05.13. ir atbalstīts informatīvais ziņojums "Par Ārlietu ministrijas sadarbību ar Latvijas diasporu 203. - 2015. gadā".
[4] </t>
    </r>
    <r>
      <rPr>
        <b/>
        <sz val="10"/>
        <rFont val="Times New Roman"/>
        <family val="1"/>
        <charset val="186"/>
      </rPr>
      <t>Nepiekrītam FM vērtējumam "0"</t>
    </r>
    <r>
      <rPr>
        <sz val="10"/>
        <rFont val="Times New Roman"/>
        <family val="1"/>
        <charset val="186"/>
      </rPr>
      <t xml:space="preserve">, jo deklarācijas sadaļā "Latvijas tēls un saikne ar tautiešiem" kā valdības prioritāte ir minēta sekojoša: "Stiprināsim ārvalstīs dzīvojošo Latvijas pilsoņu saites ar dzimteni un, sadarbojoties ar pasaules latviešu organizācijām, sekmēsim globāla Latvijas piederīgo tīkla izveidi, lai nostiprinātu latvisko identitāti un sekmētu viņu atgriešanos dzimtenē". </t>
    </r>
  </si>
  <si>
    <t>Pilsoniskās sabiedrības aktivitāšu atbalsts, kas stiprina sadarbību un savstarpēju sapratni starp dažādām paaudzēm, etniskajām un interešu grupām, profesijām, teritorijām, īpaši sabiedriski neaktīvo iedzīvotāju iesaistīšana, talkas un citas brīvprātīgās aktivitātes, kopienu attīstība un līdzdalību politikas veidošanā</t>
  </si>
  <si>
    <r>
      <t xml:space="preserve">[1] Atbilst NAP2020 339.(5) uzdevumam.
[1.1] 100% atbilst NAP2020 339.(5) uzdevumā paredzētajai darbībai.
[1.2] Darbība nav pilnībā ilgtspējīga, jo 2014. - 2016. gadu periodā tiek pieprasīti LVL 2'210'310 (projicējot līdz 2020. gadam (ieskaitot) - LVL 5'154'030), lai gan </t>
    </r>
    <r>
      <rPr>
        <b/>
        <sz val="10"/>
        <rFont val="Times New Roman"/>
        <family val="1"/>
        <charset val="186"/>
      </rPr>
      <t xml:space="preserve"> NAP2020 indikatīvā finanšu pamatojuma dokumetā atvēlētā kopsumma visu iesaistīto institūciju aktivitātēm ir MLVL2,1. </t>
    </r>
    <r>
      <rPr>
        <sz val="10"/>
        <rFont val="Times New Roman"/>
        <family val="1"/>
        <charset val="186"/>
      </rPr>
      <t xml:space="preserve">NAP2020 attīstības sadarbībai ir atvēlēti 300'000 gadā, tāpēc aicinām samazināt plānotos izdevumus un vienoties par līdzatbildīgajām intitūcijām par attiecīgās summas efektīvāko sadali. 
[2] Pieprasījums atbilst Attīstības sadarbības politikas pamatnostādnēm 2011. - 2015. gadam (MK 06.07.11. MK rīkojums Nr. 299)
[4] </t>
    </r>
    <r>
      <rPr>
        <b/>
        <sz val="10"/>
        <rFont val="Times New Roman"/>
        <family val="1"/>
        <charset val="186"/>
      </rPr>
      <t>Nepiekrītam FM vērtējumam "0", jo</t>
    </r>
    <r>
      <rPr>
        <sz val="10"/>
        <rFont val="Times New Roman"/>
        <family val="1"/>
        <charset val="186"/>
      </rPr>
      <t xml:space="preserve"> deklarācijas sadaļā "Ārpolitika" kā valdības prioritāte ir minēta sekojoša: "Īstenosim ES attīstības sadarbības mērķus, samērojot tos ar savām iespējām un ekspertīzi konkrētos reģionos".</t>
    </r>
  </si>
  <si>
    <r>
      <t xml:space="preserve">[1] Atbilst NAP2020 129.(1) uzdevumam.
[1.1] 100% atbilst NAP2020 129.(1). uzdevumā paredzētajai darbībai.
[1.2] Darbība nav pilnībā ilgtspējīga, jo 2014. - 2016. gadu periodā tiek pieprasīti LVL 1'495'399 (projicējot līdz 2020. gadam (ieskaitot) - LVL 3'542'803), lai gan </t>
    </r>
    <r>
      <rPr>
        <b/>
        <sz val="10"/>
        <rFont val="Times New Roman"/>
        <family val="1"/>
        <charset val="186"/>
      </rPr>
      <t xml:space="preserve"> NAP2020 indikatīvā finanšu pamatojuma dokumetā atvēlētā kopsumma ir MLVL3</t>
    </r>
    <r>
      <rPr>
        <sz val="10"/>
        <rFont val="Times New Roman"/>
        <family val="1"/>
        <charset val="186"/>
      </rPr>
      <t>. Tā kā pieprasīts finansējums arī vēstniecības Indijā atvēršanai (abām vēstniecībām kopā līdz 2020. gadam (ieskaitot) - LVL8'146'878), tad apsverama tikai vienas vēstniecības atvēršana, rodams izdevumu samazinājums vai cits efektīvāks veids mērķa sasniegšanai. 
[2] VSS ir izsludināts informatīvais ziņojums "Par Latvijas Republikas diplomātisko pārstāvniecību tīkla attīstību līdz 2020. gadam"</t>
    </r>
    <r>
      <rPr>
        <b/>
        <sz val="10"/>
        <rFont val="Times New Roman"/>
        <family val="1"/>
        <charset val="186"/>
      </rPr>
      <t xml:space="preserve"> (VSS-306), kas var tikt pieņemts līdz JPI izskatīšanai MK</t>
    </r>
    <r>
      <rPr>
        <sz val="10"/>
        <rFont val="Times New Roman"/>
        <family val="1"/>
        <charset val="186"/>
      </rPr>
      <t xml:space="preserve"> (tātad, šobrīd vērtējums 2. kritērijam ir "0", bet var pārvērsties par "3").
[4] Deklarācijā nav atsauces uz vēstniecību un/vai konsulāro pārstāvniecību atvēršanu kā ārpolitikas prioritāti. </t>
    </r>
  </si>
  <si>
    <t>EM</t>
  </si>
  <si>
    <t xml:space="preserve">Elektroenerģijas ražošanas atbalsta fonda (EAF) izveide konkurētspējīgas elektroenerģijas kopējās cenas nodrošināšanai </t>
  </si>
  <si>
    <r>
      <t xml:space="preserve">MK 2013.gada 4.jūnija sēdes protokols  Nr.33; 29.§ 
</t>
    </r>
    <r>
      <rPr>
        <b/>
        <sz val="10"/>
        <rFont val="Times New Roman"/>
        <family val="1"/>
        <charset val="186"/>
      </rPr>
      <t>Informatīvais ziņojums "Par elektroenerģijas ražošanas atbalsta fondu"</t>
    </r>
    <r>
      <rPr>
        <sz val="10"/>
        <rFont val="Times New Roman"/>
        <family val="1"/>
        <charset val="186"/>
      </rPr>
      <t xml:space="preserve">:
Jautājumu par Ekonomikas ministrijai nepieciešamo valsts budžeta finansējumu informatīvajā ziņojumā minētā elektroenerģijas ražošanas atbalsta fonda funkciju nodrošināšanai 2014.gadā un turpmākajos gados izskatīt Ministru kabinetā likumprojekta "Par vidēja termiņa budžeta ietvaru 2014., 2015. un 2016.gadam" un likumprojekta "Par valsts budžetu 2014. gadam" sagatavošanas procesā kopā ar visu ministriju un citu centrālo valsts iestāžu jaunajām politikas iniciatīvām, </t>
    </r>
    <r>
      <rPr>
        <b/>
        <u/>
        <sz val="10"/>
        <rFont val="Times New Roman"/>
        <family val="1"/>
        <charset val="186"/>
      </rPr>
      <t xml:space="preserve">ja Ekonomikas ministrija būs sagatavojusi priekšlikumus par konkrētiem finanšu avotiem fonda izveidei.
</t>
    </r>
    <r>
      <rPr>
        <sz val="10"/>
        <rFont val="Times New Roman"/>
        <family val="1"/>
        <charset val="186"/>
      </rPr>
      <t>3. Ekonomikas ministrijai organizēt neformālas konsultācijas ar Eiropas Komisiju, lai izzinātu viedokli par elektroenerģijas ražošanas atbalsta fonda izveidei piedāvāto konkrēto finanšu avotu atbilstību Eiropas Kopienas normatīvajiem aktiem valsts atbalsta jomā. 
Atbilst Informatīvajam ziņojumam "Enerģētikas ilgtermiņa stratēģija 2030 – konkurētspējīga enerģētika sabiedrībai”  (28.05.2013 MK sēdes protokols Nr.32; 59.§); VD 64.uzdevums "Lai 2020.gadā sasniegtu vismaz 40 % atjaunojamo energoresursu īpatsvaru enerģijas gala patēriņā, kompleksi risināt enerģētikas jautājumus apkures nodrošināšanā un elektroenerģijas ražošanā, transporta sektorā un energoefektivitātes jomā. Likvidējot kvotu sistēmu, izveidot ekonomiski pamatotu un elastīgu sistēmu, nodrošinot nepieciešamo valsts atbalstu, veicinot vietējo energoresursu izmantošanu un iespējami mazāku ietekmi uz elektroenerģijas tarifiem."</t>
    </r>
  </si>
  <si>
    <t>Pilnveidot nodokļu stimulu sistēmu, lai atbalstītu jaunu produktu izstrādi un investīciju piesaisti uzņēmumu konkurētspējas stiprināšanai, t.sk. veicinot uzņēmējdarbību speciālo ekonomisko zonu un brīvostu teritorijās</t>
  </si>
  <si>
    <t xml:space="preserve">Atbilst NAP2020 [124] uzdevumam un darbībai:"Pilnveidot nodokļu stimulu sistēmu, lai atbalstītu jaunu produktu izstrādi un investīciju piesaisti uzņēmumu konkurētspējas stiprināšanai, t.sk. veicinot uzņēmējdarbību speciālo ekonomisko zonu un brīvostu teritorijās; NAP2020 rezultatīvajam rādītājam  [101]; Nacionālās industriālās politikas pamatnostādnēs 2014.-2020.gadam noteiktajam. 
NAP2020 finansējums nav paredzēts. JPI paredz valsts budžeta  ieņēmumu samazinājumu 8 milj. LVL /gadā un administratīvās kapacitātes pasākumu.
</t>
  </si>
  <si>
    <t>Uzlabojot valsts kapitālsabiedrību pārvaldību, uzlabosies to darbība un sasniegtie finanšu rezultāti, kas atspoguļosies IKP pieaugumā un dividendēs valsts budžetā, līdz ar to arī iegūstot pozitīvu fiskālo bilanci no biroja izveidošanas un darbības. Nav identiska NAP darbība, vienlaikus netieši veicina NAP noteiktā uzdevuma sasniegšanu, pilnveidojot valsts kapitālsabiedrību pārvaldību un darbības uzraudzību. Ministru kabineta 2012.gada 4.jūnija rīkojuma Nr.246 „Par Valsts kapitāla daļu pārvaldības koncepciju” 1.1.apakšpunkts). Deklarācijas 56.punkts un Valdības rīcības plāna 56.1 un 56.2. punkti.</t>
  </si>
  <si>
    <t>Valsts un pašvaldību infrastruktūras (industriālās infrastruktūras pieslēgumi) sakārtošanas programma privāto lielo investīciju piesaistei.</t>
  </si>
  <si>
    <t>Atbilst NAP2020 [127.1] "Industriālo zonu izveide, atjaunošana, paplašināšana un  publiskās infrastruktūras pielāgošana investīciju piesaistei apstrādes rūpniecībā, t.sk. publiskās satiksmes infrastruktūras attīstība un atbalsts nepieciešamo inženierkomunikāciju pieslēgumu izveidei" (EM) un [127.2] "Industriālo zonu izveide, atjaunošana, paplašināšana un  publiskās infrastruktūras pielāgošana investīciju piesaistei apstrādes rūpniecībā, t.sk. publiskās satiksmes infrastruktūras attīstība un atbalsts nepieciešamo inženierkomunikāciju pieslēgumu izveidei (Pilsētvides aktivitāte)"(VARAM).  
Bet NAP2020 norādītais darbības finansējuma avots ir  tikai ERAF/pašvaldības/privātais līdzfinansējums, nevis JPI minētais valsts budžets (priekš pastāvīgi atvērtas programmas). Rezultatīvie rādītāji ir saskaņā ar NAP2020 [110] un [111]. Atbilst Nacionālās industriālās politikas pamatnostādnēs 2014.-2020.gadam un Latvijas preču un pakalpojumu eksporta veicināšanas un ārvalstu investīciju piesaistes pamatnostādnēs 2013.-2019.gadam noteiktajam, kā arī VD 47.uzdevumam ".......Industriālās politikas ietvaros izveidot valsts mērķprogrammu ražošanas attīstībai nepieciešamās publiskās infrastruktūras atbalstam".</t>
  </si>
  <si>
    <t>Energoefektivitāte un enerģijas ražošana</t>
  </si>
  <si>
    <t>Atbalsta programmas dzīvojamo ēku energoefektivitātei un pārejai uz atjaunojamiem energoresursiem</t>
  </si>
  <si>
    <t xml:space="preserve">
Atbilst NAP2020 [203] "Atbalsta programmas dzīvojamo ēku energoefektivitātei un pārejai uz atjaunojamiem energoresursiem"un darbībai "Daudzdzīvokļu ēku renovācija energoefektivitātes paaugstināšanai". JPI ietver arī administratīvo kapacitātes pasākumu (4 amata vietu izveide).
 NAP2020 paredzēts tikai ERAF/privātais līdzfinansējums (150 milj.LVL).
Atbilst Latvijas Nacionālai reformu programmai "ES2020"stratēģijas īstenošanai, Atbilst Informatīvajam ziņojumam "Enerģētikas ilgtermiņa stratēģija 2030 – konkurētspējīga enerģētika sabiedrībai”  (28.05.2013 MK sēdes protokols Nr.32; 59.§).</t>
  </si>
  <si>
    <t>Atbilst NAP2020 [341] "Reemigrācijas veicināšana un ārzemēs dzīvojošo Latvijai piederīgo identitātes uzturēšana, t.sk. globālā tīkla attīstība, pasākumi Latvijā, izglītības un kultūras pieejamība ārzemēs, un atbalsta pasākumi reemigrācijas veicināšanai" un darbībai  "Reemigrācijas veicināšana" ar valsts budžeta finansējumu 1,59 milj. LVL; 
Ir Ministru kabinetā 2013.gada 29.janvārī apstiprinātais  Informatīvais ziņojums par priekšlikumiem reemigrācijas atbalsta pasākumiem, taču Reemigrācijas atbalsta pasākumu plāns 2013.-2016. gadam, kas iezīmē finansējuma mērķi ir skatīts, taču nav vēl pieņemts MK.
Pēc būtības atbilst VD 168.punktam "Stiprināt ārvalstīs dzīvojošo Latvijas pilsoņu saites ar dzimteni un sadarbībā ar pasaules latviešu organizācijām sekmēt globāla Latvijas valstspiederīgo tīkla izveidi, lai nostiprinātu latvisko identitāti un sekmētu viņu atgriešanos dzimtenē"    T</t>
  </si>
  <si>
    <t>Energoefektivitātes programmas valsts un pašvaldību sabiedrisko ēku sektorā</t>
  </si>
  <si>
    <t>Saistīts ar vairākiem NAP2020 uzdevumiem: [202] "Energoefektivitātes programmas valsts un pašvaldību sabiedrisko ēku sektorā" [203] "Energoefektivitātes programma dzīvojamām ēkām [206] "Atjaunojamo energoresursu izmantošana enerģijas ražošanā" , taču pēc būtības administratīvās kapacitātes pasākums (jaunas struktūrvienības izveide EM) Direktīvas ieviešanai .  Atbilst Latvijas Nacionālai reformu programmai "ES2020"stratēģijas īstenošanai, Informatīvajam ziņojumam "Enerģētikas ilgtermiņa stratēģija 2030 – konkurētspējīga enerģētika sabiedrībai”  (28.05.2013 MK sēdes protokols Nr.32; 59.§) (sasniedzamie mērķi/rādītāji).</t>
  </si>
  <si>
    <t>Atbilst NAP2020 [129] uzdevumam " Latvijas ekonomisko interešu pārstāvības stiprināšana ārvalstīs un jaunu vēstniecību atvēršana, atbilstoši ārvalstu tiešo investīciju piesaistes iespēju un eksporta potenciāla izvērtējumam, atbalsts eksporta apjomu kāpināšanai" un darbībai "Atbalsts ārējo tirgu apgūšanai un ārvalstu tiešo investīciju veicināšanai".
 Neiekļaujas NAP2020  fiskālajā telpā, summa pārsniedz  paredzēto valsts budžeta finansējumu ( 2,5 milj. LVL). Rezultatīvie rādītāji ir saskaņā ar NAP2020 [110] un [111]. Atbilst Nacionālās industriālās politikas pamatnostādnēs 2014.-2020.gadam un  Latvijas preču un pakalpojumu eksporta veicināšanas un ārvalstu investīciju piesaistes pamatnostādnēs 2013.-2019.gadam noteiktajam, kā arī VD 57.uzdevumam "Izveidot proaktīvu valsts un pašvaldību institūcijas iesaistošu ārvalstu investīciju piesaistes koordinācijas mehānismu. Aizstāvēt ārējās ekonomiskās intereses tradicionālajās partnervalstīs un jaunajos eksporta tirgos, atbalstīt Latvijas uzņēmumu interešu pārstāvību un Latvijas tēla un atpazīstamības veicināšanu".</t>
  </si>
  <si>
    <t>Administratīvās kapacitātes pasākums. 
Informatīvais ziņojums „Par nākamās, 2021.gada tautas skaitīšanas sagatavošanas pilnveidošanu” (MK 2013.gada 16.aprīļa sēdes protokols  Nr.20;48.§). Skatīt konktekstā ar TM iesniegto JPI "Informatīvais ziņojums "Par nākamās, 2021.gada tautas skaitīšanas sagatavošanas pilnveidošanu".</t>
  </si>
  <si>
    <t xml:space="preserve">Kvalitātes infrastruktūras attīstības un uzturēšanas pasākumi </t>
  </si>
  <si>
    <t>Ietver pamatā administratīvās kapacitātes pasākumus.
2012.gada 17.maija Ministru kabineta rīkojums Nr.224 „Par Eirokodeksa standartu nacionālo ieviešanas plānu 2013.-2014.”</t>
  </si>
  <si>
    <t>Energoinfrastruktūras tīklu attīstība</t>
  </si>
  <si>
    <t>Atbilst NAP2020 [207]" Energoinfrastruktūras tīklu attīstība" un saistīts ar darbībām "Kurzemes loka 3.etaps Ventspils-Dundaga-Tume-Imanta(Rīga)"; "Elektrības pārvades sistēmas infrastruktūras izbūve  Trešais starpsavienojums starp Latviju un Igauniju  (Kilinigi-Nomme – Rīga TEC 2)"; "LNG termināļa izbūve", taču pēc būtības  ir administratīvās kapacitātes pasākums ( 2 štata vietas EM, kas atbildīga par kopīgu interešu projektu atļauju piešķiršanas procesa koordinēšanu). NAP2020 valsts budžeta finansējums nav paredzēts.</t>
  </si>
  <si>
    <t xml:space="preserve">Administratīvās kapacitātes pasākums.
Atbilst VD 118. uzdevumam "Izstrādāt kvalitatīvu alternatīvo strīdu izšķiršanas metožu tiesisko regulējumu" (VRP 118.3 "Izstrādāt normatīvo aktu projektus patērētāju strīdu risināšanas kārtības uzlabošanai un efektīva alternatīva strīdus izskatīšanas mehānisma ieviešanai, lai nodrošinātu ātrāku un efektīvāku procedūru, palielinātu pušu uzticību lēmumam par strīdu izskatīšanu un to lietu skaitu, kurās tiek panākts izlīgums").
</t>
  </si>
  <si>
    <t>Ir ietekme uz NAP stratēģisko mērķo sasniegšanu, jo mazinās nevienlīdzību.</t>
  </si>
  <si>
    <t>Stabili pamati tautas ataudzei</t>
  </si>
  <si>
    <t>Ģimeņu ar bērniem labklājības veicināšana, atbalstot pasākumus, kas sekmē darba un ģimenes dzīves saskaņošanu, veicinot kvalitatīvu un daudzveidīgu ģimenes atbalsta pakalpojumu pieejamību pašvaldībās, t.sk. bērnu vecumposma iespējām atbilstošas garantētas un kvalitatīvas pirmsskolas izglītības nodrošināšana bērniem no 1,5 gadu vecuma. Attālināta un nepilna laika darba iespēju radīšana vecākiem ar bērniem.</t>
  </si>
  <si>
    <r>
      <t xml:space="preserve">Atbilst NAP2020 [269] " Ģimeņu ar bērniem labklājības veicināšana, atbalstot pasākumus, kas sekmē darba un ģimenes dzīves saskaņošanu, veicinot kvalitatīvu un daudzveidīgu ģimenes atbalsta pakalpojumu pieejamību pašvaldībās, t.sk. bērnu vecumposma iespējām atbilstošas garantētas un kvalitatīvas pirmsskolas izglītības nodrošināšana bērniem no 1,5 gadu vecuma. Attālināta un nepilna laika darba iespēju radīšana vecākiem ar bērniem"; Ģimenes valsts politikas pamatnostādnes; VD 12.uzdevumam "Noteikt demogrāfiskās situācijas uzlabošanu par prioritāti, pieņemot starpnozaru politiskos lēmumus. Radīt atbalsta veidus otrā, trešā un katra nākamā bērna piedzimšanai ģimenē, t.sk. fiskālus stimulus un progresivitātes principa īstenošanu..." </t>
    </r>
    <r>
      <rPr>
        <u/>
        <sz val="10"/>
        <rFont val="Times New Roman"/>
        <family val="1"/>
        <charset val="186"/>
      </rPr>
      <t xml:space="preserve">Nepieciešama informācija no LM, kas atbild par uzdevumu kopumā par to, vai šis pasākums bijis saskaņots ar iesaistītajām pusēm. </t>
    </r>
  </si>
  <si>
    <t>Vienotā tirgus centra izveide saskaņā ar Eiropas Komisijas 2012.gada 8.jūnija Paziņojumā Eiropas Parlamentam, Padomei, Eiropas Ekonomikas un sociālo lietu komitejai un Reģionu komitejai par Vienotā tirgus labāku pārvaldību (COM (2012) 259final) noteikto dalībvalstīm izveidot vienu instanci, kas būtu atbildīga par Vienotā tirgus darbības pārraudzību un uzraudzību valsts līmenī.</t>
  </si>
  <si>
    <t>Administratīvās kapacitātes pasākums.</t>
  </si>
  <si>
    <t>FM</t>
  </si>
  <si>
    <t>Atbilst Valsts pārvaldes cilvēkresursu attīstības koncepcijai (MK 2013.gada 6.februāra rīkojums Nr..48), Koncepcijai par korupcijas risku samazināšanu valsts pārvaldes iestādēs un pašvaldībās (MK 2012.gada 13.februāra rīkojums Nr.72) un Informatīvajam ziņojumam "Par iespējām pakāpeniski izlīdzināt atlīdzības fondus valsts tiešās pārvaldes iestādēm, lai nodrošinātu līdzvērtīgu atlīdzību līdzīgiem amatiem dažādās iestādēs"04.06.2013 MK sēdes protokols Nr.33;28.§ ;
 VD 101.uzdevumam "Veidot nelielu, efektīvu, motivētu un uz rezultātu orientētu valsts pārvaldi, ieviešot motivējošu atlīdzības sistēmu sabiedriskajā sektorā nodarbinātajiem, pilnveidojot atlīdzības sistēmu un vēršot to uz konkrētu darba rezultātu sasniegšanu, lai panāktu efektīvāku un caurspīdīgāku resursu izmantošanu un mazinātu administratīvo slogu".</t>
  </si>
  <si>
    <t>Administratīvās kapacitātes pasākums. VD 35.uzdevums "Izveidot neatkarīgu ekonomikas un publisko finanšu lietpratēju fiskālo padomi, kura sniegs atzinumus par budžeta veidošanas makroekonomiskajiem aspektiem".</t>
  </si>
  <si>
    <t>Finanšu politikas stabilitāte un politikas nodrošināšana</t>
  </si>
  <si>
    <t>Administratīvās kapacitātes pasākums (Makrouzraudzības padomes atbalsta funkcijas). 
FM bija devusi atsauci uz NAP2020 [128] Vienotas valsts attīstības finanšu institūcijas izveide.  JPI minētā Makrouzraudzības padome saistīta ar ES inicatīvām  finanšu sektora stabilitātes nodrošināšanā, līdz ar to atsauce uz NAP2020 nav relevanta. Atbilst VD 45.uzdevumam"Izstrādāt un īstenot kapitāla tirgus attīstības politiku, nodrošinot Latvijas uzņēmumiem alternatīvas finansējuma iespējas ilgtspējīgai uzņēmumu attīstībai."</t>
  </si>
  <si>
    <t>Finanšu uzskaites procesu standartizācijas valsts un pašvaldību iestādēs nodrošināšana</t>
  </si>
  <si>
    <t>Ministru kabineta 2012.gada 31.jūlija sēdes protokols Nr.42;37.§  par Informatīvo ziņojumu „Finanšu uzskaites centralizācijas procesa gaita ministrijās un centrālajās valsts iestādēs”</t>
  </si>
  <si>
    <t>Administratīvās kapacitātes pasākums. 
Papildus pieprasījumu pamato ar EK rekomendācijām un nepietiekamu finansējumu. Atbilst Latvijas Nacionālajā eiro ieviešanas plānā (2012.gada 19.septembra  MK rīkojums Nr.441) noteiktajam.</t>
  </si>
  <si>
    <t>Radikāla rīcība ēnu ekonomikas apkarošanā – kontrolējošo iestāžu sadarbības uzlabošana, tostarp publisko iepirkumu jomā, kapacitātes stiprināšana un operatīva rīcība jaunu ēnu ekonomikas risku identificēšanā un novēršanā, sabiedrības izpratnes palielināšana par ēnu ekonomikas ietekmi uz dzīves kvalitāti</t>
  </si>
  <si>
    <t>Radikāla rīcība ēnu ekonomikas apkarošanai nodokļu administrēšanas un muitas lietu jomā</t>
  </si>
  <si>
    <t xml:space="preserve">Atbilst NAP2020 [157] "Radikāla rīcība ēnu ekonomikas apkarošanā – kontrolējošo iestāžu sadarbības uzlabošana, tostarp .... kapacitātes stiprināšana un operatīva rīcība jaunu ēnu ekonomikas risku identificēšanā un novēršanā...." 
Administratīvās kapacitātes pasākums. FM devusi atsauci uz plānošanas dokumentiem, kuru termiņš nepārsniedz 2013.gadu un MK neapstiprinātu dokumentu, taču atsevišķiem pasākumiem (robežkontroles punkts "Vientuļi") ir atbilstība Informatīvajam ziņojumam "Par robežšķērsošanas vietu attīstību uz Latvijas Republikas un Krievijas Federācijas robežas” (MK apstiprināts 13.03.2012.). VD uzdevumi: "38. Samazināt darbaspēka nodokļus (indikatīvi par deviņiem procentpunktiem)...."," 40. Nodrošināt labāku nodokļu iekasēšanu, īstenojot ēnu ekonomikas apkarošanas plānu un veicinot godīgu konkurenci. Turpināt Valsts ieņēmumu dienesta reformu, padarot to par uz klientu orientētu iestādi.", 41. Aktīvi vērsties pret nodokļu nemaksāšanu, pastiprinātu uzmanību pievēršot "aplokšņu" algu, nelegālās nodarbinātības, PVN krāpšanas un kontrabandas apkarošanai....". 
Finansējums darbībai NAP2020 nav paredzēts. </t>
  </si>
  <si>
    <t>IZAUGSMI ATBALSTOŠAS TERITORIJAS</t>
  </si>
  <si>
    <t>Pakalpojumu pieejamība līdzvērtīgāku darba iespēju un  dzīves apstākļu radīšanai</t>
  </si>
  <si>
    <t xml:space="preserve">Publisko pakalpojumu optimizēšanas un pieejamības nodrošināšana (elektronizācijas iespējas, klientu apkalpošanas nodošana klientu apkalpošanas centriem ("attīstības aģentūrām")) atbilstoši "vienas pieturas" aģentūras principam, balstoties uz valsts pārvaldes publisko pakalpojumu izvērtēšanas rezultātiem </t>
  </si>
  <si>
    <t>Jauno ES muitas savienības prasību ieviešana</t>
  </si>
  <si>
    <t>Atbilst NAP2020 [418] "Publisko pakalpojumu optimizēšanas un pieejamības nodrošināšana (elektronizācijas iespējas, klientu apkalpošanas nodošana klientu apkalpošanas centriem ("attīstības aģentūrām")) atbilstoši "vienas pieturas" aģentūras principam, balstoties uz valsts pārvaldes publisko pakalpojumu izvērtēšanas rezultātiem - Publiskās pārvaldes IKT centralizētu platformu izveide" un NAP2020 [155]"Administratīvā sloga samazināšana uzņēmējiem, vienkāršojot administratīvās prasības, novēršot dublēšanos,  t.sk., ieviešot vienas pieturas aģentūras principu apkalpošanā, izmantojot jaunākās tehnoloģijas attālinātu pakalpojumu sniegšanā" (TM pasākums); 
Uzņēmējdarbības vides pasākumu plāns 2013.-2014.gadam.</t>
  </si>
  <si>
    <t xml:space="preserve"> Informatīvais ziņojums „Priekšlikumi par normatīvajos aktos noteikto sociālo garantiju karavīriem un amatpersonām ar speciālajām dienesta pakāpēm iespējamu pilnveidošanu” ( 19.03.2013 MK sēdes protokollēmums Nr.15; 36.§).
Atbilst VD 123. uzdevumam "pilnveidot sociālo garantiju sistēmu IEM sistēmas iestāžu un IeVP amatpersonām ar speciālajām dienesta pakāpēm, uzlabojot veselības aprūpi un pārskatot pabalstu sistēmu, ja amatpersona, kura, pildot ar dzīvības vai veselības apdraudējumu (risku) saistītus dienesta pienākumus, ir cietusi nelaimes gadījumā un guvusi ievainojumu vai sakropļojumu vai kuras veselībai nodarīts citāds kaitējums"(paplašināts VRP 123.3, attiecas uz VID Muitas pārvaldes, Muitas kriminālpārvaldes un Finanšu policijas specializētā valsts civildienesta ierēdņiem, kuriem arī piešķirtas speciālās dienesta pakāpes )</t>
  </si>
  <si>
    <t xml:space="preserve">Atbilst NAP2020 [418] "Publisko pakalpojumu optimizēšanas un pieejamības nodrošināšana (elektronizācijas iespējas, klientu apkalpošanas nodošana klientu apkalpošanas centriem ("attīstības aģentūrām")) atbilstoši "vienas pieturas" aģentūras principam, balstoties uz valsts pārvaldes publisko pakalpojumu izvērtēšanas rezultātiem - Publiskās pārvaldes IKT centralizētu platformu izveide" (VARAM (visas ministrijas)) un NAP2020 [155]"Administratīvā sloga samazināšana uzņēmējiem, vienkāršojot administratīvās prasības, novēršot dublēšanos,  t.sk., ieviešot vienas pieturas aģentūras principu apkalpošanā, izmantojot jaunākās tehnoloģijas attālinātu pakalpojumu sniegšanā" (TM pasākums). Darbība pastarpināti veicina NAP stratēģiskos mērķus un konkrēti nav atšifrēta NAP. Koncepcija par publisko pakalpojumu sistēmas izveidi. 5.2.apakšsadaļa „Risinājumu bloks – Pakalpojumu elektronizācija un optimizācija, izmantojot IKT iespējas” (MK 19.02.2013. rīkojums Nr. 58.),8) Uzņēmējdarbības vides uzlabošanas pasākumu plāns 2013.-2014.gadam, Koncepcija par publisko pakal;pojumu sistēmas izveidi (Mk 19.02.2013 rīkojums Nr.58);  Prognozētie  ieņēmumi no JPI īstenošanas, atskaitot izdevumus,   ir mīnus 808 tūkst. LVL </t>
  </si>
  <si>
    <t xml:space="preserve">Administratīvās kapacitātes pasākums.
FM atsaucas uz informatīvā ziņojuma projektu, kurš saskaņā ar MK 2012.gada 11.decembra sēdes protkollēmuma Nr.70; 75§ doto uzdevumu bija jāiesniedz līdz 2013.gada 1.martam. Gatavošanās Latvijas prezidentūrai ES Padomē 2015. gada pirmajā pusē Rīcības plāns (pielikums iepriekš minētajam informatīvajam ziņojumam) paredz, ka par valsts informācijas sistēmas un vienotā datortīkla dokumentu "dienesta vajadzībām" apritei izveidošanu ir atbildīga VARAM un VRAA ar darbu izpildes termiņu 2014. gada martā. Atsaucoties uz Latvijas prezidentūras ES Padomē koordinācijas padomes sēdes š.g. 29.maija protokola Nr.1  3.jautājuma ,,Valsts informācijas sistēmas darbam ar Eiropas Savienības dokumentiem izveide’’ ietvaros nolemto, Koalīcijas partneru darba grupas par ES fondu jautājumiem 2013.gada 7.jūnija sanāksmes ietvaros pārrunāto, FM ES fondu plānošanas departaments ir piedāvājis risinājumu, kas ietver virssaistību izmantošanu projekta Nr. 3DP/3.2.2.1.1/12/IPIA/CFLA/006 ,,Valsts informācijas sistēmas darbam ar ES dokumentiem izveidošana" II kārtas ietvaros. </t>
  </si>
  <si>
    <t>FM atsaucas uz  Valsts ieņēmumu dienesta darbības un attīstības stratēģiju 2011.-2013.gadam (iekšējais normatīvais akts) un  finansējums pieprasīts 2015.gadam.</t>
  </si>
  <si>
    <t>Administratīvās kapacitātes pasākums</t>
  </si>
  <si>
    <t xml:space="preserve">Informatīvais ziņojums "Par Latvijas tiešo interešu jomām Ekonomiskās sadarbības un attīstības organizācijas (OECD) komitejās un darba grupās" 
 (19.03.2013 MK sēdes protokollēmums Nr.15; 54.§)
 </t>
  </si>
  <si>
    <t>IeM</t>
  </si>
  <si>
    <t>Uz vienlīdzīgiem principiem balstītas atlīdzības nodrošināšana (atvaļinājuma pabalsts,  prēmija saskaņā ar ikgadējo darbības un tās rezultātu novērtējumu, virsstundu darba samaksa)</t>
  </si>
  <si>
    <t>JPI drīzāk atbilst pasākumam "adminsitratīvās kapacitātes" celšana, jo vērsts uz atvaļinājuma pabalstu, novērtēšanas prēmiju un virsstundu darba samaksas paredzēšanu visiem IeM padotības iestāžu darbiniekiem</t>
  </si>
  <si>
    <t>Pēc FM vadītās darba grupas sagatavotajiem priekšlikumiem, MK 2013.gada 19.marta sēdē konceptuāli atbalstīja sociālo garantiju paaugstināšanas pasākumus amatpersonām ar speciālajām dienesta pakāpēm</t>
  </si>
  <si>
    <r>
      <t>2012.gada 10.janvāra MK sēdes protokollāmuma 2.punktā ir atbalstīts priekšlikum par Valsts policijas Iekšējās drošības biroja atdalīšanu no Valsts policijas, nododot to iekšlietu ministra pārraudzībā.  Jautājums par praktiskajiem IDB izveides aspektiem tika izskatīts š.g. 3.jūnijā MKK sēdē (prot.Nr.20 2</t>
    </r>
    <r>
      <rPr>
        <sz val="10"/>
        <rFont val="Calibri"/>
        <family val="2"/>
        <charset val="186"/>
      </rPr>
      <t xml:space="preserve">§; </t>
    </r>
    <r>
      <rPr>
        <sz val="7.8"/>
        <rFont val="Times New Roman"/>
        <family val="1"/>
        <charset val="186"/>
      </rPr>
      <t>2.punkts)</t>
    </r>
    <r>
      <rPr>
        <sz val="10"/>
        <rFont val="Times New Roman"/>
        <family val="1"/>
        <charset val="186"/>
      </rPr>
      <t xml:space="preserve"> , kurā IeM tika uzdots izvērtēt iespēju veidot IDB esošo budžeta līdzekļu ietvaros, veidojot to pakāpeniski</t>
    </r>
  </si>
  <si>
    <r>
      <t>JPI sagatavots atbilstoši MK š.g. 4.jūnija sēdē izlemtajam (prot. Nr. 33 35.</t>
    </r>
    <r>
      <rPr>
        <sz val="10"/>
        <rFont val="Calibri"/>
        <family val="2"/>
        <charset val="186"/>
      </rPr>
      <t>§;</t>
    </r>
    <r>
      <rPr>
        <sz val="7.8"/>
        <rFont val="Times New Roman"/>
        <family val="1"/>
        <charset val="186"/>
      </rPr>
      <t xml:space="preserve"> 5.punkts)</t>
    </r>
  </si>
  <si>
    <t>Atbilst MK 2012.gada 16.augusta sēdes protokolēmuma (prot. Nr. 46 5.§ 3.1. punktā nolemtajam). Tā kā JPI saistīts ar darbinieku nodrošināšanu ar piemērotām darba telpām (biroju ēka), kā arī sporta kompleksa un daudzlīmeņu autostāvvietas izbūvi, tad drīzāk atbilst pasākumam "administratīvās kapacitātes" celšana</t>
  </si>
  <si>
    <r>
      <t>Informatīvais ziņojums izskatīts š.g. 4.jūnija MK sēdē (prot. Nr.33 31.</t>
    </r>
    <r>
      <rPr>
        <sz val="10"/>
        <rFont val="Calibri"/>
        <family val="2"/>
        <charset val="186"/>
      </rPr>
      <t>§</t>
    </r>
    <r>
      <rPr>
        <sz val="7.8"/>
        <rFont val="Times New Roman"/>
        <family val="1"/>
        <charset val="186"/>
      </rPr>
      <t>)</t>
    </r>
  </si>
  <si>
    <t>Atbalsts ģimenei un indivīdiem krīzes situācijās un ar dzimumu saistītu vardarbības situācijās, sniedzot profesionālus sociālā darba pakalpojumus un savlaicīgus sociālās un medicīniskās rehabilitācijas pakalpojumus (t.sk. krīzes konsultāciju, vardarbības prevencijas un rehabilitācijas atbalsta programmas)</t>
  </si>
  <si>
    <t xml:space="preserve">Personu, kuras cietušas no vardarbības un vajāšanas, personisko tiesību aizsardzība </t>
  </si>
  <si>
    <t>Atbilst NAP uzdevumam [273], kura ietvaros ir pieejams ES SF finansējums. Līdz ar to jāapsver iespēja šo iniciatīvu finansēt no ESF.  Šis pasākums ir tikai viens no 273. uzdevuma sasniegšanas sastāvdaļām . [komentārs FM:  Nav arī iesniegti priekšlikumi par diviem citiem pasākumiem 273. uzdevumā  -  273_06 Psihologu palīdzība krīzes situācijās un 273_05 Rehabilitācija no vardarbības cietušajiem. Nepieciešams komplekss, starpnozaru risinājums, lai sekmētu uzdevumu mērķu sasniegšanā, sadarbojoties LM, VM, IZM un pašvaldības. Atgriezties pie finansējuma izskatīšanu, kad kompleksais risinājums būs izstrādāts.]</t>
  </si>
  <si>
    <t xml:space="preserve">Noteikt un ieviest publisko un sabiedrisko pakalpojumu grozu dažādiem apdzīvojuma līmeņiem: a) Pakalpojumi nacionālās un reģionālās nozīmes centros (9+21); b) Pakalpojumi lauku teritorijās (ārpus nacionālās un reģionālās nozīmes centriem) </t>
  </si>
  <si>
    <r>
      <rPr>
        <b/>
        <sz val="10"/>
        <rFont val="Times New Roman"/>
        <family val="1"/>
        <charset val="186"/>
      </rPr>
      <t xml:space="preserve">Daļeji atbilst NAP uzdevumam [417], t.sk. darbībai "VUGD teritoriālo struktūrvienību tīkls ". Pārsniedz NAP paredzēto finansējumu, jo finansējums gan ēku būvniecībai, gan tehnikas iegādei ir pieprasīts vienas NAP aktivitātes ietvaros, kas jau šobrīd kopumā pārsniedz NAP ietvaros paredzētos 25 milj. Ls. Līdz ar to JPI nav ilgtspējīgs no finansēšanas perspektīvas. </t>
    </r>
    <r>
      <rPr>
        <sz val="10"/>
        <rFont val="Times New Roman"/>
        <family val="1"/>
        <charset val="186"/>
      </rPr>
      <t>2013.gada 4.jūnijā MK sēdē izskatīts IeM informatīvais ziņojums "Par situāciju Valsts ugunsdzēsības un glābšanas dienesta nodrošināšanā ar nepieciešamajiem ugunsdzēsības un glābšanas transportlīdzekļiem un to iegādei nepieciešamo finansējumu" Apsverama 14_09_P un 14_08_P   skatīšana kontekstā ar NAP iezīmēto finansējuma apjomu septiņiem gadiem.</t>
    </r>
  </si>
  <si>
    <t xml:space="preserve">Depo ēku būvniecība, rekonstrukcija vai renovācija  </t>
  </si>
  <si>
    <r>
      <t xml:space="preserve">Atbilstoši IeM sniegtajam skaidrojumam, par NAP darbību tiek uzskatīts JPI, kas ir vērts uz VUGD depo ēku rekontrukciju. </t>
    </r>
    <r>
      <rPr>
        <b/>
        <sz val="10"/>
        <rFont val="Times New Roman"/>
        <family val="1"/>
        <charset val="186"/>
      </rPr>
      <t>JPI atbilst NAP mērķim, uzdevumam [417], t.sk. darbībai " VUGD teritoriālo struktūrvienību tīkls ". Finansējuma pieprasījums ir ilgtspējīgs, jo kopējā summa NAP ietvaros ir 25,57 milj.Ls</t>
    </r>
    <r>
      <rPr>
        <sz val="10"/>
        <rFont val="Times New Roman"/>
        <family val="1"/>
        <charset val="186"/>
      </rPr>
      <t>. 2013.gada 4.jūnijā MK sēdē izskatīts IeM informatīvais ziņojums "Par situāciju Valsts ugunsdzēsības un glābšanas dienesta nodrošināšanā ar nepieciešamajiem ugunsdzēsības un glābšanas transportlīdzekļiem un to iegādei nepieciešamo finansējumu"  Apsverama 14_09_P un 14_08_P   skatīšana kontekstā ar NAP iezīmēto finansējuma apjomu septiņiem gadiem.</t>
    </r>
  </si>
  <si>
    <t>JPI nav saskatāma saikne starp licencētas programmatūras iegādi un VD norādītā mērķa izveidot efektīvu sabiedriskās kārtības nodrošināšanas modeli. JPI drīzāk atbilst pasākumam "adminsitratīvās kapacitātes" celšana, jo vērsts uz IeM datortehnikas atjaunošanu</t>
  </si>
  <si>
    <t>JPI ir atsauce uz š.g. 4.jūnija MK sēdē izskatīto info ziņojumu (prot. Nr. 33 35.§) "Par Iekšlietu ministrijas sistēmas iestāžu amatpersonu ar speciālajām dienesta pakāpēm formas tērpu elementu pilnveidošanu, formas tērpu izsniegšanas kārtības precizēšanu un centralizētās formas tērpu izsniegšanas kārtības ieviešanas gaitu", taču tajā izskatīts tikai formas tērpu un amatpersonu mantiskās apgādes jautājumi, bet JPI ir iesniegts ne tikai par amatpersonu nodrošināšanu ar formas tērpiem, bet arī autotransporta, jaunas tehnikas un iekārtu, kā arī programmatūras iegādi</t>
  </si>
  <si>
    <t>Atbilst VD. JPI paredz starptautiskās sadarbības stiprināšanu</t>
  </si>
  <si>
    <t>Izmaiņu veikšana Kriminālprocesa informācijas sistēmā (KRASS), informācijas sistēmas „Sodu reģistrs” sadaļās „Noziedzīgus nodarījumus izdarījušās personas” (NNIP), „Administratīvos pārkāpumus izdarījušās personas” (APIP) un Sodu reģistra Arhīva datu bāzes izveide, lietotāju lomu revīzija un papildināšana</t>
  </si>
  <si>
    <t>Tiek pilnveidota esošās IS darbība. Tā kā JPI saistīts ar jaunas IS izveidi un administrēšanu, tas atbilst NAP uzdevumam [415], t.sk. darbībai "Publiskās pārvaldes pakalpojumu elektronizācija un informācijas resursu digitalizācija, to pieejamība digitālajā vidē, tai skaitā nodrošinot publisko piekļuvi internetam", kur informācijas sistēmu izstrādi plānots finansēt no ES SF. Līdz ar to jāapsver iespēja informācijas sistēmu izstrādi īstenot no ERAF finansējuma e-pakalpojumu attīstībai [415] vai vienas aģentūras principa īstenošanai [418]</t>
  </si>
  <si>
    <t>Atbilst VD. JPI paredz tulka pakalpojumu nodrošināšanu personām, kurām ir tiesības uz aizstāvību</t>
  </si>
  <si>
    <t>Vesels un darbspējīgs cilvēks</t>
  </si>
  <si>
    <t>Atkarību izraisošo procesu un vielu lietošanas izplatības ierobežošana, t.sk. ārstēšana cilvēku integrācijai darba tirgū un atkarību izraisošo vielu pieejamības mazināšana</t>
  </si>
  <si>
    <t xml:space="preserve">Atbilst NAP uzdevumam [315], t.sk. darbībai "Narkomānijas un narkotiku lietošanas profilakse; Narkoloģisko pacientu un narkotiku lietotāju veselības aprūpe;  Narkotiku piedāvājuma samazināšana.  („Narkotisko un psihotropo vielu un to atkarības izplatības ierobežošanai un kontroles pamatnostādnes 2011. – 2017.gadam” definēto mērķu sasniegšanai)" </t>
  </si>
  <si>
    <t xml:space="preserve">Atbilst VD. JPI paredz patvēruma procedūras pilnveidošanu. </t>
  </si>
  <si>
    <r>
      <t>Atbilst MK 2013.gada 16.aprīļa sēdē izskatītajam Koncepcijas projektam par veselības aprūpes sistēmas finansēšanas modeli (prot. Nr.20 60.</t>
    </r>
    <r>
      <rPr>
        <sz val="10"/>
        <rFont val="Calibri"/>
        <family val="2"/>
        <charset val="186"/>
      </rPr>
      <t>§</t>
    </r>
    <r>
      <rPr>
        <sz val="10"/>
        <rFont val="Times New Roman"/>
        <family val="1"/>
        <charset val="186"/>
      </rPr>
      <t>). JPI jārisina kontekstā ar VM pieprasījumu par IT sistēmas izveidi datu migrācijai no Iedzīvotāju rreģistra uz NVD VIS. Ņemot vērā to, ka JPI saistīts ar jaunas IS salāgošanu un uzturēšanu, tas atbilst NAP uzdevumam [415], t.sk. darbībai "Publiskās pārvaldes pakalpojumu elektronizācija un informācijas resursu digitalizācija, to pieejamība digitālajā vidē, tai skaitā nodrošinot publisko piekļuvi internetam", kur informācijas sistēmu izstrādi plānots finansēt no ES SF. Līdz ar to jāapsver iespēja informācijas sistēmu izstrādi īstenot no ERAF finansējuma e-pakalpojumu attīstībai [415] vai vienas aģentūras principa īstenošanai [418]</t>
    </r>
  </si>
  <si>
    <t>Mazināt bērnu noziedzību, novērst noziedzīgu uzvedību veicinošus faktorus, kā arī uzlabot bērnu drošību, aizsargājot tos no veselības un dzīvības apdraudējuma, nodrošināt garīgās veselības pakalpojumu pieejamību, mazināt bērnu traumatismu</t>
  </si>
  <si>
    <t xml:space="preserve">IeM </t>
  </si>
  <si>
    <r>
      <rPr>
        <b/>
        <sz val="10"/>
        <rFont val="Times New Roman"/>
        <family val="1"/>
        <charset val="186"/>
      </rPr>
      <t>Atbilst NAP uzdevumam [274], t.sk.darībai "Realizēt pasākumu kompleksu, kas tiks ietverts jaunajā politikas plānošanas dokumentā „Bērnu noziedzības novēršanas un bērnu aizsardzības pret noziedzīgu nodarījumu pamatnostādnes 2013. – 2019.gadam”, kas jūnija sākumā izskatīts MKK</t>
    </r>
    <r>
      <rPr>
        <sz val="10"/>
        <rFont val="Times New Roman"/>
        <family val="1"/>
        <charset val="186"/>
      </rPr>
      <t xml:space="preserve"> (ar darbību saistīts JPI ir iesniegts arī TM attiecībā uz probācijas klientu uzskaties sistēmas "PLUS" pilnveidošanu)</t>
    </r>
  </si>
  <si>
    <t>Apakšistēmas darbības uzlabošana, jaunas tehnikas iegāde. Ņemot vērā to, ka JPI saistīts ar jaunas IS salāgošanu un uzturēšanu, tas atbilst NAP uzdevumam [415], t.sk. darbībai "Publiskās pārvaldes pakalpojumu elektronizācija un informācijas resursu digitalizācija, to pieejamība digitālajā vidē, tai skaitā nodrošinot publisko piekļuvi internetam", kur informācijas sistēmu izstrādi plānots finansēt no ES SF. Līdz ar to jāapsver iespēja informācijas sistēmu izstrādi īstenot no ERAF finansējuma e-pakalpojumu attīstībai [415] vai vienas aģentūras principa īstenošanai [418]</t>
  </si>
  <si>
    <t>Digitālā satura un citu produktu veidošana un e-pakalpojumu attīstība, paplašinot pakalpojumu pieejamības un izmantošanas iespējas ekonomiskajā darbībā, kā arī iedzīvotāju e-prasmju pilnveide</t>
  </si>
  <si>
    <t xml:space="preserve">Ārkārtas tālruņa numura 112 izsaucēja atrašanās vietas informācijas sistēmas uzturēšana </t>
  </si>
  <si>
    <t>Neatbilst NAP stratēģiskajiem mērķiem. Plānotie pasākumi pilnībā atbilst NAP uzdevumam [415], t.sk. darbībai "112 izsaukuma platformas modernizēšana un integrēšana e-pakalpojumu vidē", paredzētais finansējums NAP2020 indikatīvā finansējuma tabulā sastāda: 7.48 milj.LVL ERAF un  valsts budžets 1.320 milj.LVL, kopā 8.80 milj./ LVL. Līdz ar to jāapsver iespēja informācijas sistēmu izstrādi īstenot no ERAF finansējuma e-pakalpojumu attīstībai [415]. NAP2020 par attiecīgo darbību atbildīgā/līdzatbildīgās institūcijas ir VARAM un IeM. Saistībā ar šo NAP uzdevuma [415] darbību JPI ir iesniegusi arī SM, kas atbilstoši Elektronisko sakaru likums 25.1 panta pirmajai daļai (Ārkārtas situāciju valsts elektronisko sakaru tīkla un valsts elektronisko sakaru pakalpojumu centra lietošana (1) Ministru kabinets nosaka ārkārtas situāciju valsts elektronisko sakaru tīkla nodrošināšanas un lietošanas kārtību, kā arī apstiprina to valsts pārvaldes iestāžu sarakstu, kuras savu funkciju izpildei izmanto ārkārtas situāciju valsts elektronisko sakaru tīklu) sagatavojusi JPI par ārkārtas situācijas valsts elektronisko sakaru tīklu.</t>
  </si>
  <si>
    <t>Netika vērtēta.</t>
  </si>
  <si>
    <t>Atlīdzības izlīdzināšana starp IeM IC darbiniekiem. Tā kā JPI saistīts ar darbinieku atlīdzību, tad drīzāk atbilst pasākumam "administratīvās kapacitātes" celšana</t>
  </si>
  <si>
    <t xml:space="preserve">Informācijas sistēmu „Sodu reģistrs” un "Biometrijas datu apstrādes sistēma" pilnveidošana automātiskai datu apmaiņai ar Eiropas sodāmības reģistru informācijas sistēmu </t>
  </si>
  <si>
    <r>
      <t xml:space="preserve">Neatbilst NAP stratēģiskajiem mērķiem. </t>
    </r>
    <r>
      <rPr>
        <b/>
        <sz val="10"/>
        <rFont val="Times New Roman"/>
        <family val="1"/>
        <charset val="186"/>
      </rPr>
      <t>Tā kā JPI saistīts ar IS darbības pilnveidošanu, tas atbilst NAP uzdevumam [415], t.sk. darbībai "Publiskās pārvaldes pakalpojumu elektronizācija un informācijas resursu digitalizācija, to pieejamība digitālajā vidē, tai skaitā nodrošinot publisko piekļuvi internetam", kur informācijas sistēmu izstrādi plānots finansēt no ES SF. Līdz ar to jāapsver iespēja informācijas sistēmu izstrādi īstenot no ERAF finansējuma e-pakalpojumu attīstībai [415]</t>
    </r>
  </si>
  <si>
    <t xml:space="preserve">Biometrijas datu apstrādes sistēmas nodaļas izveidošana </t>
  </si>
  <si>
    <t>Nodaļas amata štatu vietu paplašināšana, kā arī papildus finansējums nodaļas darbam. JPI drīzāk atbilst pasākumam "administatīvās kapacitātes" celšana</t>
  </si>
  <si>
    <t>JPI nav saskatāma saikne starp ilgtermiņa drošības un tiesību aizsardzības politikas viedošanu un jaunas datortehnikas iegādi IeM iestādēm. JPI drīzāk atbilst pasākumam "administatīvās kapacitātes celšana".  Ņemot vērā to, ka JPI saistīts ar datortehnikas iegādi, tas atbilst NAP uzdevumam Nr.415, t.sk. darbībai "Publiskās pārvaldes pakalpojumu elektronizācija un informācijas resursu digitalizācija, to pieejamība digitālajā vidē, tai skaitā nodrošinot publisko piekļuvi internetam", kur informācijas sistēmu izstrādi plānots finansēt no ES SF.</t>
  </si>
  <si>
    <t xml:space="preserve">Iekšlietu ministrijas datu pārraides tīkla modernizācija </t>
  </si>
  <si>
    <r>
      <t xml:space="preserve">Atbilst MK 2013.gada 22.janvāra sēde izskatītajai Administratīvo sodu sistēmas attīstības koncepcijaim (prot. Nr.5 30.§). Vienlaikus MK 2013.gada 4.februāra rījuma Nr.38 "Par Administratīvo sodu sistēmas attīstības koncepciju" 8.punktā ir norādīts, ka jautājumu par Iekšlietu ministrijai Administratīvo pārkāpumu uzskaites sistēmas pilnveidošanai un uzturēšanai 2015.gadā un turpmākajos gados nepieciešamo papildu finansējumu </t>
    </r>
    <r>
      <rPr>
        <u/>
        <sz val="10"/>
        <rFont val="Times New Roman"/>
        <family val="1"/>
        <charset val="186"/>
      </rPr>
      <t>izskatīt, sagatavojot likumprojektu par valsts budžetu 2015.gadam</t>
    </r>
    <r>
      <rPr>
        <sz val="10"/>
        <rFont val="Times New Roman"/>
        <family val="1"/>
        <charset val="186"/>
      </rPr>
      <t>. Ņemot vērā to, ka JPI saistīts ar IS darbības pilnveidošanu, tas atbilst NAP uzdevumam Nr.415, t.sk. darbībai "Publiskās pārvaldes pakalpojumu elektronizācija un informācijas resursu digitalizācija, to pieejamība digitālajā vidē, tai skaitā nodrošinot publisko piekļuvi internetam", kur informācijas sistēmu izstrādi plānots finansēt no ES SF.</t>
    </r>
  </si>
  <si>
    <t xml:space="preserve">Reģistra funkciju iestrāde Integrētās iekšlietu informācijas sistēmas apakšsistēmā "Nederīgo dokumentu reģistrs", "Mantu meklēšana", "Meklējamais transports" un "Personu meklēšana" </t>
  </si>
  <si>
    <t>Tā kā JPI saistīts ar IS darbības pilnveidošanu, tas atbilst NAP uzdevumam [415], t.sk. darbībai "Publiskās pārvaldes pakalpojumu elektronizācija un informācijas resursu digitalizācija, to pieejamība digitālajā vidē, tai skaitā nodrošinot publisko piekļuvi internetam", kur informācijas sistēmu izstrādi plānots finansēt no ES SF. Līdz ar to jāapsver iespēja informācijas sistēmu izstrādi īstenot no ERAF finansējuma e-pakalpojumu attīstībai [415] vai vienas aģentūras principa īstenošanai [418]</t>
  </si>
  <si>
    <t>Tiesu sistēmas un tiesībsargājošo institūciju (prokuratūra, KNAB) darbības un procesu uzlabošana un kapacitātes stiprināšana, t.sk. nodrošinot uzņēmējdarbību atbalstošas un investīcijām labvēlīgas tiesiskās vides izveidi Latvijā. Izmeklēšanas un operatīvo darbību veicošo insitūciju materiāli tehniskās un analītiskās bāzes uzlabošana, starptautiskās sadarbības kapacitātes veicināšana.</t>
  </si>
  <si>
    <r>
      <rPr>
        <b/>
        <sz val="10"/>
        <rFont val="Times New Roman"/>
        <family val="1"/>
        <charset val="186"/>
      </rPr>
      <t>Atbilst NAP uzdevumam [158], kura ietvaros ir pieejams ES SF finansējums. Līdz ar to jāapsver iespēja DNS ekspertīzes veikšanai nepieciešamo reāgentu un iekārtu iegādi īstenot no ESF finansējuma</t>
    </r>
    <r>
      <rPr>
        <sz val="10"/>
        <rFont val="Times New Roman"/>
        <family val="1"/>
        <charset val="186"/>
      </rPr>
      <t>.</t>
    </r>
  </si>
  <si>
    <r>
      <t>Daļēji a</t>
    </r>
    <r>
      <rPr>
        <b/>
        <sz val="10"/>
        <rFont val="Times New Roman"/>
        <family val="1"/>
        <charset val="186"/>
      </rPr>
      <t>tbilst NAP uzdevumam [158], kura ietvaros ir pieejams ES SF finansējums</t>
    </r>
    <r>
      <rPr>
        <sz val="10"/>
        <rFont val="Times New Roman"/>
        <family val="1"/>
        <charset val="186"/>
      </rPr>
      <t>. Tā kā plānots veidot jaunu dienesta atbalsta vienību, tad JPI vairāk atbilst pasākumam "administatīvās kapacitātes" celšana, jo saistīts ar jaunu darba vietu izveidi un atalgojumu darbiniekiem</t>
    </r>
  </si>
  <si>
    <r>
      <t xml:space="preserve">Esošo IS pilnveidošana. Pirms sistēmas ieviešanas plānots veikt priekšizpēti 2014. un 2015.gadā par 17 500 Ls. </t>
    </r>
    <r>
      <rPr>
        <b/>
        <sz val="10"/>
        <rFont val="Times New Roman"/>
        <family val="1"/>
        <charset val="186"/>
      </rPr>
      <t>Ņemot vērā to, ka JPI saistīts ar IS darbības pilnveidošanu, tas atbilst NAP uzdevumam Nr.415, t.sk. darbībai "Publiskās pārvaldes pakalpojumu elektronizācija un informācijas resursu digitalizācija, to pieejamība digitālajā vidē, tai skaitā nodrošinot publisko piekļuvi internetam", kur informācijas sistēmu izstrādi plānots finansēt no ES SF.</t>
    </r>
  </si>
  <si>
    <t xml:space="preserve">Daļēji atbilst NAP uzdevumam [340], t.sk. darbībai "Atbalsts naturalizācijai" </t>
  </si>
  <si>
    <t>Tā kā JPI ir vērsts uz piemaksu nodrošināšanu VRS darbiniekiem par darbu īpašos apstākļos, lai motivētu turpināt dienestu IeM sistēmā, tas drīzāk atbilst pasākumam "administratīvās kapacitātes" stiprināšana</t>
  </si>
  <si>
    <t>Tā kā JPI paredz kompensācijas VRS kinologiem par personīgā auto izmantošanu, tas drīzāk atbilst pasākumam "administatīvās kapacitātes" celšana</t>
  </si>
  <si>
    <t>Informatīvais ziņojums nav izkatīts MK uz 28.06.13</t>
  </si>
  <si>
    <r>
      <t xml:space="preserve">JPI ir saistīts ar VARAM iesniegto JPI "Referendumu elektronisko balsu vākšanas sistēma" un SM iesniegto JPI "Interneta vēlēšanu sistēmas izveide". </t>
    </r>
    <r>
      <rPr>
        <b/>
        <sz val="10"/>
        <rFont val="Times New Roman"/>
        <family val="1"/>
        <charset val="186"/>
      </rPr>
      <t>Tā kā JPI saistīts ar IS darbības pilnveidošanu, tas atbilst NAP uzdevumam [415], t.sk. darbībai "Publiskās pārvaldes pakalpojumu elektronizācija un informācijas resursu digitalizācija, to pieejamība digitālajā vidē, tai skaitā nodrošinot publisko piekļuvi internetam", kur informācijas sistēmu izstrādi plānots finansēt no ES SF. Līdz ar to jāapsver iespēja informācijas sistēmu izstrādi īstenot no ERAF finansējuma e-pakalpojumu attīstībai [415] vai vienas aģentūras principa īstenošanai [418]</t>
    </r>
  </si>
  <si>
    <t>JPI neatbilst VD vai politikas plānošanas dokumentiem</t>
  </si>
  <si>
    <t xml:space="preserve">Iedzīvotāju reģistra papildināšana ar ziņām par personas rīcībspēju </t>
  </si>
  <si>
    <r>
      <t xml:space="preserve">Ņemot vērā pieņemtos grozījumuz Civillikumā un Civilporcesa likumā, nepieciešams uzlabot Iedzīvtoāja reģistra darbību. Tā kā </t>
    </r>
    <r>
      <rPr>
        <b/>
        <sz val="10"/>
        <rFont val="Times New Roman"/>
        <family val="1"/>
        <charset val="186"/>
      </rPr>
      <t>JPI saistīts ar IS darbības pilnveidošanu, tas atbilst NAP uzdevumam [415], t.sk. darbībai "Publiskās pārvaldes pakalpojumu elektronizācija un informācijas resursu digitalizācija, to pieejamība digitālajā vidē, tai skaitā nodrošinot publisko piekļuvi internetam", kur informācijas sistēmu izstrādi plānots finansēt no ES SF. Līdz ar to jāapsver iespēja informācijas sistēmu izstrādi īstenot no ERAF finansējuma e-pakalpojumu attīstībai [415] vai vienas aģentūras principa īstenošanai [418]</t>
    </r>
  </si>
  <si>
    <t xml:space="preserve">Amatpersonu ar speciālajām dienesta pakāpēm motivēšanas sistēmas pilnveidošana </t>
  </si>
  <si>
    <r>
      <t>Nav norādīts fiannsējums, jo piemaksa tiktu izmaksāta tikai sākot no 2019.gada. Atbilst MK 2013.gada 19.marta sēdes protokollēmumam (prot. Nr.15 36.</t>
    </r>
    <r>
      <rPr>
        <sz val="10"/>
        <rFont val="Calibri"/>
        <family val="2"/>
        <charset val="186"/>
      </rPr>
      <t>§; 6.punkts)</t>
    </r>
  </si>
  <si>
    <t xml:space="preserve">Eiropas Parlamenta un Saeimas vēlēšanu kvalitatīvas norises nodrošināšana </t>
  </si>
  <si>
    <r>
      <t xml:space="preserve">PI ir saistīts ar VARAM iesniegto JPI "Referendumu elektronisko balsu vākšanas sistēma" un SM iesniegto JPI "Interneta vēlēšanu sistēmas izveide". Tā kā </t>
    </r>
    <r>
      <rPr>
        <b/>
        <sz val="10"/>
        <rFont val="Times New Roman"/>
        <family val="1"/>
        <charset val="186"/>
      </rPr>
      <t>JPI daļēji saistīts arī ar IS darbības pilnveidošanu, tas atbilst NAP uzdevumam [415], t.sk. darbībai "Publiskās pārvaldes pakalpojumu elektronizācija un informācijas resursu digitalizācija, to pieejamība digitālajā vidē, tai skaitā nodrošinot publisko piekļuvi internetam", kur informācijas sistēmu izstrādi plānots finansēt no ES SF. Līdz ar to jāapsver iespēja informācijas sistēmu izstrādi īstenot no ERAF finansējuma e-pakalpojumu attīstībai [415] vai vienas aģentūras principa īstenošanai [418]</t>
    </r>
  </si>
  <si>
    <t>IZM</t>
  </si>
  <si>
    <r>
      <rPr>
        <b/>
        <sz val="10"/>
        <rFont val="Times New Roman"/>
        <family val="1"/>
        <charset val="186"/>
      </rPr>
      <t>1) PPD</t>
    </r>
    <r>
      <rPr>
        <sz val="10"/>
        <rFont val="Times New Roman"/>
        <family val="1"/>
        <charset val="186"/>
      </rPr>
      <t xml:space="preserve"> - atbilst MK protokollēmuma "Informatīvais ziņojums "Vispārējās un profesionālās izglītības pedagogu motivācijas, atalgojuma un profesionālās darbības kvalitātes novērtēšanas sasaistes programma"" 2.punktam "2. Pieņemt zināšanai izglītības un zinātnes ministra Vj.Dombrovska viedokli, ka papildu valsts budžeta finansējuma piešķiršana ir saistāma ar nozarē veicamajām strukturālajām reformām, kas veicinātu izglītības sistēmas efektivitāti." (TA-1140) </t>
    </r>
    <r>
      <rPr>
        <b/>
        <sz val="10"/>
        <rFont val="Times New Roman"/>
        <family val="1"/>
        <charset val="186"/>
      </rPr>
      <t>2) Fiskālā loģika -</t>
    </r>
    <r>
      <rPr>
        <sz val="10"/>
        <rFont val="Times New Roman"/>
        <family val="1"/>
        <charset val="186"/>
      </rPr>
      <t xml:space="preserve"> TA-1140 paredzēja, ka MK virzīšanai kā jaunā politikas iniciatīva tiks virzīts: </t>
    </r>
    <r>
      <rPr>
        <u/>
        <sz val="10"/>
        <rFont val="Times New Roman"/>
        <family val="1"/>
        <charset val="186"/>
      </rPr>
      <t>N+1 periodam 9 933</t>
    </r>
    <r>
      <rPr>
        <b/>
        <u/>
        <sz val="10"/>
        <rFont val="Times New Roman"/>
        <family val="1"/>
        <charset val="186"/>
      </rPr>
      <t xml:space="preserve"> </t>
    </r>
    <r>
      <rPr>
        <u/>
        <sz val="10"/>
        <rFont val="Times New Roman"/>
        <family val="1"/>
        <charset val="186"/>
      </rPr>
      <t>239 LVL, N+2 periodam 45 431 359 LVL; N+3 periodam 98 852 488. Finansējuma pieprasījums nesakrīt ar MK apstiprināto Informatīvo ziņojumu.</t>
    </r>
  </si>
  <si>
    <r>
      <rPr>
        <b/>
        <sz val="10"/>
        <rFont val="Times New Roman"/>
        <family val="1"/>
        <charset val="186"/>
      </rPr>
      <t>1) PPD</t>
    </r>
    <r>
      <rPr>
        <sz val="10"/>
        <rFont val="Times New Roman"/>
        <family val="1"/>
        <charset val="186"/>
      </rPr>
      <t xml:space="preserve"> - a) Latvijas Nacionālās sporta padomes 2013.gada 24.maija sēdes lēmums (prot.Nr.2 8.3.§), kurš paredz uzdevumu Izglītības un zinātnes ministrijai, sagatavojot un iesniedzot Finanšu ministrijā priekšlikumus jaunajām politikas iniciatīvām valsts 2014.gada budžeta projektam, iekļaut papildus finansējuma pieprasījumu  Izglītības un zinātnes ministrijas valsts budžeta programmas 09.00.00 „Sports” apakšprogrammai 09.19.00 „Finansējums profesionālās ievirzes sporta izglītības programmu pedagogu darba samaksai un valsts sociālās apdrošināšanas obligātajām iemaksām” </t>
    </r>
    <r>
      <rPr>
        <b/>
        <sz val="10"/>
        <rFont val="Times New Roman"/>
        <family val="1"/>
        <charset val="186"/>
      </rPr>
      <t>2 237 541 latu apmērā</t>
    </r>
    <r>
      <rPr>
        <sz val="10"/>
        <rFont val="Times New Roman"/>
        <family val="1"/>
        <charset val="186"/>
      </rPr>
      <t>, lai nodrošinātu, ka 2014.gadā valsts līdzfinansējums profesionālās ievirzes sporta izglītības programmās 2014.gadā sasniedz 85%. b) Sporta politikas pamatnostādnes 2014-2020 gadam (VSS-308) nav apstiprinātas MK. Informācija uz 27.06.2013.</t>
    </r>
  </si>
  <si>
    <t xml:space="preserve">Zinātnes bāzes finansējums </t>
  </si>
  <si>
    <r>
      <rPr>
        <b/>
        <sz val="10"/>
        <rFont val="Times New Roman"/>
        <family val="1"/>
        <charset val="186"/>
      </rPr>
      <t>1) PPD</t>
    </r>
    <r>
      <rPr>
        <sz val="10"/>
        <rFont val="Times New Roman"/>
        <family val="1"/>
        <charset val="186"/>
      </rPr>
      <t xml:space="preserve"> - a) 2013.gada 19.marta MK sēdes protokollēmums Nr.15 56.§ Informatīvais ziņojums "Par zinātnes bāzes finansējuma palielināšanu pakāpeniska pieauguma nodrošināšanai" (TA-583). b) NRP. </t>
    </r>
    <r>
      <rPr>
        <b/>
        <sz val="10"/>
        <rFont val="Times New Roman"/>
        <family val="1"/>
        <charset val="186"/>
      </rPr>
      <t>2) Fiskālā ietekme</t>
    </r>
    <r>
      <rPr>
        <sz val="10"/>
        <rFont val="Times New Roman"/>
        <family val="1"/>
        <charset val="186"/>
      </rPr>
      <t xml:space="preserve"> - TA-583 4.punkts "Finanšu ministrijai sadarbībā ar Izglītības un zinātnes ministriju  precizēt valsts budžeta bāzes izdevumus zinātnei 2014., 2015. un 2016.gadā  programmā 05.00.00 „Zinātne” apakšprogrammā 05.02.00 „Zinātnes bāzes finansējums”:
4.1. 2014.gadā apstiprināt 21,4 milj.latus;
4.2. 2015.gadā apstiprināt 27,6 milj.latus;
4.3. 2016.gadā apstiprināt 32,8 milj.latus."
</t>
    </r>
    <r>
      <rPr>
        <b/>
        <sz val="10"/>
        <rFont val="Times New Roman"/>
        <family val="1"/>
        <charset val="186"/>
      </rPr>
      <t xml:space="preserve">2) Valdības deklarācija </t>
    </r>
    <r>
      <rPr>
        <sz val="10"/>
        <rFont val="Times New Roman"/>
        <family val="1"/>
        <charset val="186"/>
      </rPr>
      <t xml:space="preserve">- Veiksim stratēģiskas investīcijas zinātnē saskaņā ar prioritāšu principu, piesaistot ES fondus, kvalitāti un (starptautisku) zinātnisku potenciālu pierādījušos konkrētos pētnieciskos projektos, zinātnes un tehnoloģijietilpīgos projektos. </t>
    </r>
    <r>
      <rPr>
        <u/>
        <sz val="10"/>
        <rFont val="Times New Roman"/>
        <family val="1"/>
        <charset val="186"/>
      </rPr>
      <t>Aicinām skatīt kontekstā ar bāzes finansējuma pāskatīšanu, jo pasākums drīzāk vērtējams no administratīvās kapacitātes viedokļa. Būtiski, lai līdzekļi tiktu piešķirti pasākumiem, kas stiprina zinātnes virziena starptautisko konkurētspēju, veicina pētījumu komercializāciju.</t>
    </r>
  </si>
  <si>
    <r>
      <rPr>
        <b/>
        <sz val="10"/>
        <rFont val="Times New Roman"/>
        <family val="1"/>
        <charset val="186"/>
      </rPr>
      <t xml:space="preserve">PPD </t>
    </r>
    <r>
      <rPr>
        <sz val="10"/>
        <rFont val="Times New Roman"/>
        <family val="1"/>
        <charset val="186"/>
      </rPr>
      <t>- MK 19.03.2013. sēdes protokollēmumā (prot.15 57.§) Informatīvais ziņojums "Par valsts budžeta finansējuma normatīviem augstākās izglītības iestādēs un priekšlikumiem par nepieciešamību nodrošināt vienādu koeficientu piemērošanu augstākās izglītības iestādēm" (TA-587).</t>
    </r>
    <r>
      <rPr>
        <b/>
        <sz val="10"/>
        <color indexed="10"/>
        <rFont val="Times New Roman"/>
        <family val="1"/>
        <charset val="186"/>
      </rPr>
      <t/>
    </r>
  </si>
  <si>
    <t>Kompetenču attīstība</t>
  </si>
  <si>
    <t>Tādu jauniešu iesaistīšana aktivitātēs ārpus formālās izglītības un brīvprātīgajā darbā, kuri šīs iespējas neizmanto vai izmanto reti</t>
  </si>
  <si>
    <r>
      <rPr>
        <b/>
        <sz val="10"/>
        <rFont val="Times New Roman"/>
        <family val="1"/>
        <charset val="186"/>
      </rPr>
      <t>1) Valdības deklarācija</t>
    </r>
    <r>
      <rPr>
        <sz val="10"/>
        <rFont val="Times New Roman"/>
        <family val="1"/>
        <charset val="186"/>
      </rPr>
      <t xml:space="preserve"> - Nostiprināsim pilsonisko izglītību un līdzdalību kā attīstītas pilsoniskas sabiedrības pamatu. </t>
    </r>
    <r>
      <rPr>
        <b/>
        <sz val="10"/>
        <rFont val="Times New Roman"/>
        <family val="1"/>
        <charset val="186"/>
      </rPr>
      <t xml:space="preserve">2) PPD </t>
    </r>
    <r>
      <rPr>
        <sz val="10"/>
        <rFont val="Times New Roman"/>
        <family val="1"/>
        <charset val="186"/>
      </rPr>
      <t xml:space="preserve">- Jaunatnes politikas pamatnostādnes 2009.-2018.gadam. </t>
    </r>
    <r>
      <rPr>
        <b/>
        <sz val="10"/>
        <rFont val="Times New Roman"/>
        <family val="1"/>
        <charset val="186"/>
      </rPr>
      <t>3) Fiskālā ietekme</t>
    </r>
    <r>
      <rPr>
        <sz val="10"/>
        <rFont val="Times New Roman"/>
        <family val="1"/>
        <charset val="186"/>
      </rPr>
      <t xml:space="preserve"> - pieprasītais finansējums pārsniedz NAP indikatīvā finanšu pamatojuma dokumentā (NAP prioritāšu, rīcības virzienu un uzdevumu indikatīvā finanšu ietvara izvērsums atbalstītām darbībām) paredzēto finansējumu no VB. NAP paredz no VB 0,2900 mlj. LVL, IZM JPI pieprasījumā paredz 1 951 200 LVL. </t>
    </r>
    <r>
      <rPr>
        <b/>
        <sz val="10"/>
        <rFont val="Times New Roman"/>
        <family val="1"/>
        <charset val="186"/>
      </rPr>
      <t>4)</t>
    </r>
    <r>
      <rPr>
        <sz val="10"/>
        <rFont val="Times New Roman"/>
        <family val="1"/>
        <charset val="186"/>
      </rPr>
      <t xml:space="preserve"> Uzdevums pēc būtības atbilst 294_03 aktivitātei. Uzdevums neatbilst 249, 250, 311 aktivitātēm.</t>
    </r>
  </si>
  <si>
    <t>Mūsdienīgas, koordinētas latviešu valodas apguves sistēmas izveidošana bērniem un pieaugušajiem, kas veicina latviešu valodas lietošanu sabiedrībā</t>
  </si>
  <si>
    <r>
      <rPr>
        <b/>
        <sz val="10"/>
        <rFont val="Times New Roman"/>
        <family val="1"/>
        <charset val="186"/>
      </rPr>
      <t>1) Valdības deklarācija</t>
    </r>
    <r>
      <rPr>
        <sz val="10"/>
        <rFont val="Times New Roman"/>
        <family val="1"/>
        <charset val="186"/>
      </rPr>
      <t xml:space="preserve"> - Nostiprināsim pilsonisko izglītību un līdzdalību kā attīstītas pilsoniskas sabiedrības pamatu. Sekmēsim latviešu valodas – nacionālās valsts identitātes pamata − saglabāšanu un izplatību, latviskās kultūrtelpas nostiprināšanu, atbalstīsim mazākumtautību kultūru savpatnību. Nodrošināsim latviešu valodas kā nacionālās bagātības, garīgā mantojuma un demokrātiskās līdzdalības valodas popularizēšanu un prestiža celšanu. </t>
    </r>
    <r>
      <rPr>
        <b/>
        <sz val="10"/>
        <rFont val="Times New Roman"/>
        <family val="1"/>
        <charset val="186"/>
      </rPr>
      <t>2) PPD</t>
    </r>
    <r>
      <rPr>
        <sz val="10"/>
        <rFont val="Times New Roman"/>
        <family val="1"/>
        <charset val="186"/>
      </rPr>
      <t xml:space="preserve"> - a) Valsts valodas politikas pamatnostādnes 2005.-2014.gadam. b) Nacionālās identitātes, pilsoniskās sabiedrības un integrācijas politikas pamatnostādnes 2012.-2018. </t>
    </r>
    <r>
      <rPr>
        <b/>
        <sz val="10"/>
        <rFont val="Times New Roman"/>
        <family val="1"/>
        <charset val="186"/>
      </rPr>
      <t xml:space="preserve">3) Fiskālā loģika </t>
    </r>
    <r>
      <rPr>
        <sz val="10"/>
        <rFont val="Times New Roman"/>
        <family val="1"/>
        <charset val="186"/>
      </rPr>
      <t xml:space="preserve">- NAP paredz no VB 10 MLVL (visam periodam), IZM JPI pieprasījumā nākamajiem 3 gadiem paredz 1 658 110 LVL. 
</t>
    </r>
  </si>
  <si>
    <r>
      <rPr>
        <b/>
        <sz val="10"/>
        <rFont val="Times New Roman"/>
        <family val="1"/>
        <charset val="186"/>
      </rPr>
      <t xml:space="preserve">1) PPD </t>
    </r>
    <r>
      <rPr>
        <sz val="10"/>
        <rFont val="Times New Roman"/>
        <family val="1"/>
        <charset val="186"/>
      </rPr>
      <t xml:space="preserve">- Izglītības attīstības pamatnostādnes 2006.-2013.gadam </t>
    </r>
    <r>
      <rPr>
        <b/>
        <sz val="10"/>
        <rFont val="Times New Roman"/>
        <family val="1"/>
        <charset val="186"/>
      </rPr>
      <t>2) Valdības deklarācija</t>
    </r>
    <r>
      <rPr>
        <sz val="10"/>
        <rFont val="Times New Roman"/>
        <family val="1"/>
        <charset val="186"/>
      </rPr>
      <t xml:space="preserve"> - Panāksim, lai audzēkņu īpatsvars, kas vidējās izglītības līmenī apgūst profesionālās izglītības programmas, līdz 2014.gadam tuvinātos pusei no kopējā vidusskolēnu skaita. </t>
    </r>
  </si>
  <si>
    <t xml:space="preserve">Veselīga un aktīva dzīvesveida paraduma nostiprināšana sabiedrībā kopumā, nostiprinot veselības veicināšanas sadarbības tīklus: (a) veselīga uztura, aktīva dzīvesveida un garīgas veselības veicināšana, (b) bērnu un jauniešu sporta un tautas sporta attīstība, (c) veselības mācības iekļaušana skolu programmās, (d) atkarību izraisošo vielu un procesu prevencija </t>
  </si>
  <si>
    <r>
      <rPr>
        <u/>
        <sz val="10"/>
        <rFont val="Times New Roman"/>
        <family val="1"/>
        <charset val="186"/>
      </rPr>
      <t>1.kritērijs- atbilstība NAP stratēģiskajiem uzstādījumiem</t>
    </r>
    <r>
      <rPr>
        <sz val="10"/>
        <rFont val="Times New Roman"/>
        <family val="1"/>
        <charset val="186"/>
      </rPr>
      <t xml:space="preserve">
Tiešā veidā atbilst NAP stratēģiskajam mērķim - veicināt iedzīvotāju dabisko pieaugumu.
JPI iekļautā darbība ir identiska NAP darbībai.
Plānotā summa nodrošinās vienmērīgu pasākumu īstenošanu 7 gadu periodā.</t>
    </r>
    <r>
      <rPr>
        <u/>
        <sz val="10"/>
        <rFont val="Times New Roman"/>
        <family val="1"/>
        <charset val="186"/>
      </rPr>
      <t xml:space="preserve">
2.kritērijs- Atbilst citiem plānošanas dokumentiem</t>
    </r>
    <r>
      <rPr>
        <sz val="10"/>
        <rFont val="Times New Roman"/>
        <family val="1"/>
        <charset val="186"/>
      </rPr>
      <t xml:space="preserve">
Atbilst Sabiedrības veselības pamatnostādnēm 2011.- 2017.gadam, Apakšmērķis: "Samazināt saslimstību un mirstību no neinfekcijas slimībām, mazinot riska faktoru negatīvo ietekmi uz veselību." Uzdevums: "Turpināt īstenot vienotu politiku fizisko aktivitāšu veicināšanai sabiedrībā, akcentējot tautas sporta veicināšanu, sekmējot iedzīvotāju iespējas  nodarboties ar fiziskajām aktivitātēm, nodrošinot fiziskās aktivitātes veicinošu vidi un infrastruktūru, attīstot iedzīvotāju prasmes un iemaņas fizisko aktivitāšu realizācijai." 
Atbilst projektam "SPORTA POLITIKAS PAMATNOSTĀDNES 2014. – 2020.GADAM" Rīcības virziens: Iedzīvotāju pietiekama fiziskā aktivitāte un izpratne par fizisko aktivitāšu nepieciešamību veselības saglabāšanā un nostiprināšanā (28.03.2013.VSS-308)
</t>
    </r>
    <r>
      <rPr>
        <u/>
        <sz val="10"/>
        <rFont val="Times New Roman"/>
        <family val="1"/>
        <charset val="186"/>
      </rPr>
      <t xml:space="preserve">4.kritērijs - Atbilst MK deklarācijai
</t>
    </r>
    <r>
      <rPr>
        <sz val="10"/>
        <rFont val="Times New Roman"/>
        <family val="1"/>
        <charset val="186"/>
      </rPr>
      <t>Atbilstība MK deklarācijai iesniegtajā JPI nav minēta. 
Konstatēts, ka JPI atbilst MK deklarācijas I.sadaļas "Cilvēkkapitāls", apakšsadaļas "Veselība" punktam "Veicināsim veselīga dzīvesveida un uztura popularizēšanu sabiedrībā, kā arī atjaunosim veselības mācību skolās kā atsevišķu mācību priekšmetu. Sadarbojoties ar pašvaldībām un NVO, nodrošināsim iespējami veselīgu vidi."</t>
    </r>
  </si>
  <si>
    <t>Sporta politikas pamatnostādnes 2014-2020 gadam (VSS-308) nav apstiprinātas MK. Informācija uz 27.06.2013.</t>
  </si>
  <si>
    <t>Augsti kvalificētu un radošu vispārējās izglītības pedagogu sagatavošana un piesaiste: (a) jaunu un talantīgu pedagogu piesaiste, (b) pedagogu profesionālās kvalifikācijas pilnveide, (c) jauno pedagogu prakses un mentoringa sistēma, (d) visaptverošs izglītības kvalitātes monitorings</t>
  </si>
  <si>
    <r>
      <rPr>
        <b/>
        <sz val="10"/>
        <rFont val="Times New Roman"/>
        <family val="1"/>
        <charset val="186"/>
      </rPr>
      <t>1) Valdības deklarācija</t>
    </r>
    <r>
      <rPr>
        <sz val="10"/>
        <rFont val="Times New Roman"/>
        <family val="1"/>
        <charset val="186"/>
      </rPr>
      <t xml:space="preserve"> - Kā mērķi izvirzām talantus attīstošu un konkurētspējīgu izglītību, kas pieejama ikvienam visa mūža garumā un to, lai vispārējo izglītību jaunietis iegūtu līdz 18 gadu vecumam. </t>
    </r>
    <r>
      <rPr>
        <b/>
        <sz val="10"/>
        <rFont val="Times New Roman"/>
        <family val="1"/>
        <charset val="186"/>
      </rPr>
      <t>2) PPD</t>
    </r>
    <r>
      <rPr>
        <sz val="10"/>
        <rFont val="Times New Roman"/>
        <family val="1"/>
        <charset val="186"/>
      </rPr>
      <t xml:space="preserve"> - Izglītības attīstības pamatnostādnes 2006.-2013.gadam. </t>
    </r>
    <r>
      <rPr>
        <u/>
        <sz val="10"/>
        <rFont val="Times New Roman"/>
        <family val="1"/>
        <charset val="186"/>
      </rPr>
      <t>Sistēmai jābūt visaptverošai, neizceļot kādu no izglītības virzieniem. Turklāt NAP paredzēts finansējums no ES fondiem.</t>
    </r>
  </si>
  <si>
    <r>
      <rPr>
        <b/>
        <sz val="10"/>
        <rFont val="Times New Roman"/>
        <family val="1"/>
        <charset val="186"/>
      </rPr>
      <t>1) Valdības deklarācija</t>
    </r>
    <r>
      <rPr>
        <sz val="10"/>
        <rFont val="Times New Roman"/>
        <family val="1"/>
        <charset val="186"/>
      </rPr>
      <t xml:space="preserve"> - Panāksim doktorantūras un promociju pilnīgu finansējumu no valsts budžeta un ES fondiem. </t>
    </r>
  </si>
  <si>
    <r>
      <rPr>
        <b/>
        <sz val="10"/>
        <rFont val="Times New Roman"/>
        <family val="1"/>
        <charset val="186"/>
      </rPr>
      <t>1)</t>
    </r>
    <r>
      <rPr>
        <sz val="10"/>
        <rFont val="Times New Roman"/>
        <family val="1"/>
        <charset val="186"/>
      </rPr>
      <t xml:space="preserve"> NAP izstrādes laikā, tika izslēgts. </t>
    </r>
    <r>
      <rPr>
        <b/>
        <sz val="10"/>
        <rFont val="Times New Roman"/>
        <family val="1"/>
        <charset val="186"/>
      </rPr>
      <t xml:space="preserve">2) Valdības deklarācija </t>
    </r>
    <r>
      <rPr>
        <sz val="10"/>
        <rFont val="Times New Roman"/>
        <family val="1"/>
        <charset val="186"/>
      </rPr>
      <t xml:space="preserve">- Veiksim stratēģiskas investīcijas zinātnē saskaņā ar prioritāšu principu, piesaistot ES fondus, kvalitāti un (starptautisku) zinātnisku potenciālu pierādījušos konkrētos pētnieciskos projektos, zinātnes un tehnoloģijietilpīgos projektos. </t>
    </r>
    <r>
      <rPr>
        <b/>
        <sz val="10"/>
        <rFont val="Times New Roman"/>
        <family val="1"/>
        <charset val="186"/>
      </rPr>
      <t>3) PPD</t>
    </r>
    <r>
      <rPr>
        <sz val="10"/>
        <rFont val="Times New Roman"/>
        <family val="1"/>
        <charset val="186"/>
      </rPr>
      <t xml:space="preserve"> - MK 28.05.2013. sēdes protokollēmumā (prot.32 48.§)  Informatīvais ziņojums "Par likumprojekta "Par Latvijas Republikas valdības un Eiropas Kosmosa aģentūras Eiropas sadarbības valsts līgumu" izpildi" </t>
    </r>
    <r>
      <rPr>
        <b/>
        <sz val="10"/>
        <rFont val="Times New Roman"/>
        <family val="1"/>
        <charset val="186"/>
      </rPr>
      <t>4) Fiskālā loģika -</t>
    </r>
    <r>
      <rPr>
        <sz val="10"/>
        <rFont val="Times New Roman"/>
        <family val="1"/>
        <charset val="186"/>
      </rPr>
      <t xml:space="preserve"> pieprasītais finansējums 100% sakrīt ar MK apstiprināto finansējumu informatīvajā ziņojumā.</t>
    </r>
  </si>
  <si>
    <r>
      <rPr>
        <b/>
        <sz val="10"/>
        <rFont val="Times New Roman"/>
        <family val="1"/>
        <charset val="186"/>
      </rPr>
      <t>1) NAP aktivitāte ir paredzēta tikai ĀM (KM) un nevis IZM.</t>
    </r>
    <r>
      <rPr>
        <sz val="10"/>
        <rFont val="Times New Roman"/>
        <family val="1"/>
        <charset val="186"/>
      </rPr>
      <t xml:space="preserve"> </t>
    </r>
    <r>
      <rPr>
        <b/>
        <sz val="10"/>
        <rFont val="Times New Roman"/>
        <family val="1"/>
        <charset val="186"/>
      </rPr>
      <t>2) PPD -</t>
    </r>
    <r>
      <rPr>
        <sz val="10"/>
        <rFont val="Times New Roman"/>
        <family val="1"/>
        <charset val="186"/>
      </rPr>
      <t xml:space="preserve">  2013.gada 5.marta MK sēdes protokollēmums Nr.13 29.§ Informatīvais ziņojums "Par Ārlietu ministrijas sadarbību ar Latvijas diasporu 2013.-2015.gadā" (TA-264). </t>
    </r>
    <r>
      <rPr>
        <u/>
        <sz val="10"/>
        <rFont val="Times New Roman"/>
        <family val="1"/>
        <charset val="186"/>
      </rPr>
      <t xml:space="preserve">Informatīvai ziņojuma plānotā sadarbība ar Latvijas diasporu 2013.-2015.gadam neparedz IZM veikt šo JPI darbību. </t>
    </r>
    <r>
      <rPr>
        <b/>
        <sz val="10"/>
        <rFont val="Times New Roman"/>
        <family val="1"/>
        <charset val="186"/>
      </rPr>
      <t>2) Fiskālā loģika</t>
    </r>
    <r>
      <rPr>
        <sz val="10"/>
        <rFont val="Times New Roman"/>
        <family val="1"/>
        <charset val="186"/>
      </rPr>
      <t xml:space="preserve"> - ĀM  NAP indikatīvā finanšu pamatojuma dokumentā (NAP prioritāšu, rīcības virzienu un uzdevumu indikatīvā finanšu ietvara izvērsums atbalstītām darbībām) paredz finansējumu no VB 1 mlj.LVL apmērā (visam periodam). </t>
    </r>
    <r>
      <rPr>
        <b/>
        <sz val="10"/>
        <rFont val="Times New Roman"/>
        <family val="1"/>
        <charset val="186"/>
      </rPr>
      <t xml:space="preserve">3) Valdības deklarācija - </t>
    </r>
    <r>
      <rPr>
        <sz val="10"/>
        <rFont val="Times New Roman"/>
        <family val="1"/>
        <charset val="186"/>
      </rPr>
      <t>Stiprināsim ārvalstīs dzīvojošo Latvijas pilsoņu saites ar dzimteni un, sadarbojoties ar pasaules latviešu organizācijām, sekmēsim globāla Latvijas valsts piederīgo tīkla izveidi, lai nostiprinātu latvisko identitāti un sekmētu viņu atgriešanos dzimtenē.</t>
    </r>
  </si>
  <si>
    <t>Inovatīvu mācību satura un darba formu ieviešana radošuma un uzņēmējspēju veicināšanai pamatizglītībā un vispārējā vidējā izglītībā – digitālā mācību vide, mūsdienīga svešvalodu apguve, dabas zinātņu un sociālo zinātņu mācību satura pilnveidošana, karjeras izglītības sistēmas nostiprināšana</t>
  </si>
  <si>
    <r>
      <rPr>
        <b/>
        <sz val="10"/>
        <rFont val="Times New Roman"/>
        <family val="1"/>
        <charset val="186"/>
      </rPr>
      <t>1) Valdības deklarācija</t>
    </r>
    <r>
      <rPr>
        <sz val="10"/>
        <rFont val="Times New Roman"/>
        <family val="1"/>
        <charset val="186"/>
      </rPr>
      <t xml:space="preserve"> - Nodrošināsim priekšnoteikumus, lai katrs bērns var apgūt viņam dzīves laikā nepieciešamās iemaņas – valsts valodu, angļu valodu un vēl vismaz vienu valodu, daudzpusīgu kultūras pieredzi, IT kompetences, saziņas un sadarbības prasmes, radošumu veicinošas iemaņas, kritisko domāšanu, finanšu pratību un uzņēmējspēju, kā arī pilsonisko apziņu un prasmes. Skolās pilnībā īstenosim iekļaujošu izglītību. </t>
    </r>
    <r>
      <rPr>
        <b/>
        <sz val="10"/>
        <rFont val="Times New Roman"/>
        <family val="1"/>
        <charset val="186"/>
      </rPr>
      <t>2) PPD</t>
    </r>
    <r>
      <rPr>
        <sz val="10"/>
        <rFont val="Times New Roman"/>
        <family val="1"/>
        <charset val="186"/>
      </rPr>
      <t xml:space="preserve"> - Izglītības attīstības pamatnostādnes 2007.-2013. </t>
    </r>
    <r>
      <rPr>
        <b/>
        <sz val="10"/>
        <rFont val="Times New Roman"/>
        <family val="1"/>
        <charset val="186"/>
      </rPr>
      <t>3) Fiskālā ietekme</t>
    </r>
    <r>
      <rPr>
        <sz val="10"/>
        <rFont val="Times New Roman"/>
        <family val="1"/>
        <charset val="186"/>
      </rPr>
      <t xml:space="preserve"> - pieprasītais finansējums pārsniedz NAP indikatīvā finanšu pamatojuma dokumentā (NAP prioritāšu, rīcības virzienu un uzdevumu indikatīvā finanšu ietvara izvērsums atbalstītām darbībām) paredzēto finansējumu no VB. NAP paredz no VB 0,5000 mlj. LVL, kā līdzfinansējums ES fondu projektam. IZM JPI pieprasījumā paredz 2 295 700 LVL.</t>
    </r>
  </si>
  <si>
    <t>Attīstīta pētniecība, inovācija un augstākā izglītība</t>
  </si>
  <si>
    <t>Fundamentālu un lietišķu pētījumu īstenošana, īpaši prioritārajos zinātnes virzienos (t.sk. inovatīvie materiāli un tehnoloģijas, vietējo resursu ilgtspējīga izmantošana, Letonika un nacionālā identitāte, enerģija un vide, kā arī sabiedrības veselība) un ar komercializējamiem rezultātiem,  pētniecības un tehnoloģiju pārneses infrastruktūras modernizācija un  cilvēkresursu stiprināšana un mobilitāte nacionālā līmenī</t>
  </si>
  <si>
    <r>
      <rPr>
        <b/>
        <sz val="10"/>
        <rFont val="Times New Roman"/>
        <family val="1"/>
        <charset val="186"/>
      </rPr>
      <t>1) PPD</t>
    </r>
    <r>
      <rPr>
        <sz val="10"/>
        <rFont val="Times New Roman"/>
        <family val="1"/>
        <charset val="186"/>
      </rPr>
      <t xml:space="preserve"> - Zinātnes un tehnoloģijas attīstības pamatnostādnes 2009.-2013.gadam </t>
    </r>
    <r>
      <rPr>
        <b/>
        <sz val="10"/>
        <rFont val="Times New Roman"/>
        <family val="1"/>
        <charset val="186"/>
      </rPr>
      <t>2) Valdības deklarācija</t>
    </r>
    <r>
      <rPr>
        <sz val="10"/>
        <rFont val="Times New Roman"/>
        <family val="1"/>
        <charset val="186"/>
      </rPr>
      <t xml:space="preserve"> - Veiksim stratēģiskas investīcijas zinātnē saskaņā ar prioritāšu principu, piesaistot ES fondus, kvalitāti un (starptautisku) zinātnisku potenciālu pierādījušos konkrētos pētnieciskos projektos, zinātnes un tehnoloģijietilpīgos projektos. </t>
    </r>
    <r>
      <rPr>
        <b/>
        <sz val="10"/>
        <rFont val="Times New Roman"/>
        <family val="1"/>
        <charset val="186"/>
      </rPr>
      <t>3) Fiskālā loģika</t>
    </r>
    <r>
      <rPr>
        <sz val="10"/>
        <rFont val="Times New Roman"/>
        <family val="1"/>
        <charset val="186"/>
      </rPr>
      <t xml:space="preserve"> - Nākamajiem 3 gadiem IZM pieprasa VB finansējumu. </t>
    </r>
    <r>
      <rPr>
        <b/>
        <sz val="10"/>
        <rFont val="Times New Roman"/>
        <family val="1"/>
        <charset val="186"/>
      </rPr>
      <t xml:space="preserve">NAP </t>
    </r>
    <r>
      <rPr>
        <sz val="10"/>
        <rFont val="Times New Roman"/>
        <family val="1"/>
        <charset val="186"/>
      </rPr>
      <t>indikatīvā finanšu pamatojuma dokuments (NAP prioritāšu, rīcības virzienu un uzdevumu indikatīvā finanšu ietvara izvērsums atbalstītām darbībām)</t>
    </r>
    <r>
      <rPr>
        <b/>
        <sz val="10"/>
        <rFont val="Times New Roman"/>
        <family val="1"/>
        <charset val="186"/>
      </rPr>
      <t xml:space="preserve"> paredz finansējumu no ES fondiem 22,5 milj. latu pētījumiem ar zinātnes komercializācijas potenciālu (kopā).</t>
    </r>
  </si>
  <si>
    <t>Zinātnes kvalitatīva un kvantitatīva atjaunotne, t.sk. Valsts zinātnisko institūtu iesaistīšana doktorantu apmācīšanā, jauno zinātnieku iesaiste pētījumos un zinātniskajā darbībā, kā arī akadēmiskā un zinātniskā personālamobilitāte, lai veicinātu komercializējamu projektu veidošanu Latvijā</t>
  </si>
  <si>
    <t xml:space="preserve">Bilaterālās sadarbības projekti </t>
  </si>
  <si>
    <r>
      <rPr>
        <b/>
        <sz val="10"/>
        <rFont val="Times New Roman"/>
        <family val="1"/>
        <charset val="186"/>
      </rPr>
      <t>1) Fiskālā loģika</t>
    </r>
    <r>
      <rPr>
        <sz val="10"/>
        <rFont val="Times New Roman"/>
        <family val="1"/>
        <charset val="186"/>
      </rPr>
      <t xml:space="preserve"> - atbilst NAP finansējumam - līdz 2020.gadam NAP paredz aktivitātei 1,4 mlj.LVL </t>
    </r>
    <r>
      <rPr>
        <b/>
        <sz val="10"/>
        <rFont val="Times New Roman"/>
        <family val="1"/>
        <charset val="186"/>
      </rPr>
      <t>2) PPD</t>
    </r>
    <r>
      <rPr>
        <sz val="10"/>
        <rFont val="Times New Roman"/>
        <family val="1"/>
        <charset val="186"/>
      </rPr>
      <t xml:space="preserve"> - Zinātnes un tehnoloģijas attīstības pamatnostādnes 2009.-2013.gadam (sekmēt bilaterālo un daudzpusējo sadarbību zinātnisko pētījumu un tehnoloģiju izstrādes jomās ar ES dalībvalstīm un citām pasaules valstīm). </t>
    </r>
  </si>
  <si>
    <r>
      <rPr>
        <b/>
        <sz val="10"/>
        <rFont val="Times New Roman"/>
        <family val="1"/>
        <charset val="186"/>
      </rPr>
      <t>1) Fiskālā loģika</t>
    </r>
    <r>
      <rPr>
        <sz val="10"/>
        <rFont val="Times New Roman"/>
        <family val="1"/>
        <charset val="186"/>
      </rPr>
      <t xml:space="preserve"> - pieprasītais finansējums pārsniedz NAP indikatīvā finanšu pamatojuma dokumentā (NAP prioritāšu, rīcības virzienu un uzdevumu indikatīvā finanšu ietvara izvērsums atbalstītām darbībām) paredzēto finansējumu no VB  ES fondu līdzfinansējumam. NAP paredz no VB 0,2100 mlj. LVL, IZM 2 gadiem paredz 281 258 LVL. </t>
    </r>
    <r>
      <rPr>
        <b/>
        <sz val="10"/>
        <rFont val="Times New Roman"/>
        <family val="1"/>
        <charset val="186"/>
      </rPr>
      <t>2) PPD</t>
    </r>
    <r>
      <rPr>
        <sz val="10"/>
        <rFont val="Times New Roman"/>
        <family val="1"/>
        <charset val="186"/>
      </rPr>
      <t xml:space="preserve"> - Izglītības attīstības pamatnostādnes 2007.-2013.</t>
    </r>
  </si>
  <si>
    <t xml:space="preserve">Ārzemēs dzīvojošo Latvijai piederīgo identitātes uzturēšana. Atbalsta nodrošinājums diasporai. Reemigrācijas veicināšana </t>
  </si>
  <si>
    <r>
      <rPr>
        <b/>
        <sz val="10"/>
        <rFont val="Times New Roman"/>
        <family val="1"/>
        <charset val="186"/>
      </rPr>
      <t xml:space="preserve">1) NAP aktivitāte ir paredzēta EM </t>
    </r>
    <r>
      <rPr>
        <sz val="10"/>
        <rFont val="Times New Roman"/>
        <family val="1"/>
        <charset val="186"/>
      </rPr>
      <t xml:space="preserve">(IZM, KM, ĀM, IEM, VARAM, LM, ZM, Pašv., soc.p., NVO). </t>
    </r>
    <r>
      <rPr>
        <b/>
        <sz val="10"/>
        <rFont val="Times New Roman"/>
        <family val="1"/>
        <charset val="186"/>
      </rPr>
      <t xml:space="preserve">2) PPD </t>
    </r>
    <r>
      <rPr>
        <sz val="10"/>
        <rFont val="Times New Roman"/>
        <family val="1"/>
        <charset val="186"/>
      </rPr>
      <t xml:space="preserve">- a) Nacionālās identitātes, pilsoniskās sabiedrības un integrācijas politikas pamatnostādnes 2012.-2018. b) 2013.gada 29.janvāra MK sēdes protokollēmums Nr.6 27.§ Informatīvais ziņojums "Par priekšlikumiem reemigrācijas atbalsta pasākumiem".  </t>
    </r>
    <r>
      <rPr>
        <b/>
        <sz val="10"/>
        <rFont val="Times New Roman"/>
        <family val="1"/>
        <charset val="186"/>
      </rPr>
      <t>3) Valdības deklarācija</t>
    </r>
    <r>
      <rPr>
        <sz val="10"/>
        <rFont val="Times New Roman"/>
        <family val="1"/>
        <charset val="186"/>
      </rPr>
      <t xml:space="preserve"> - Stiprināsim ārvalstīs dzīvojošo Latvijas pilsoņu saites ar dzimteni un, sadarbojoties ar pasaules latviešu organizācijām, sekmēsim globāla Latvijas valsts piederīgo tīkla izveidi, lai nostiprinātu latvisko identitāti un sekmētu viņu atgriešanos dzimtenē. </t>
    </r>
    <r>
      <rPr>
        <b/>
        <sz val="10"/>
        <rFont val="Times New Roman"/>
        <family val="1"/>
        <charset val="186"/>
      </rPr>
      <t>4) Fiskālā loģika</t>
    </r>
    <r>
      <rPr>
        <sz val="10"/>
        <rFont val="Times New Roman"/>
        <family val="1"/>
        <charset val="186"/>
      </rPr>
      <t xml:space="preserve"> - EM NAP indikatīvā finanšu pamatojuma dokumentā (NAP prioritāšu, rīcības virzienu un uzdevumu indikatīvā finanšu ietvara izvērsums atbalstītām darbībām) paredz finansējumu no VB 1,5900 mlj.LVL apmērā (visam periodam).</t>
    </r>
  </si>
  <si>
    <t>IZM iesniegtais JPI ir attiecināms pamatā uz administratīvajiem izdevumiem. JPI nevar tikt vērtēta.</t>
  </si>
  <si>
    <r>
      <rPr>
        <b/>
        <sz val="10"/>
        <rFont val="Times New Roman"/>
        <family val="1"/>
        <charset val="186"/>
      </rPr>
      <t>1) PPD</t>
    </r>
    <r>
      <rPr>
        <sz val="10"/>
        <rFont val="Times New Roman"/>
        <family val="1"/>
        <charset val="186"/>
      </rPr>
      <t xml:space="preserve"> - a) MK 25.09.2012. sēdes protokollēmumā (prot.53 45.§) (TA-1988) "Noteikumu projekts "Augstskolu, koledžu un studiju virzienu akreditācijas noteikumi"" 5.punkts - Izglītības un zinātnes ministram iesniegt Ministru kabinetā informāciju par Eiropas kvalitātes nodrošināšanas aģentūru reģistra darbību, ietverot tajā veicamos pasākumus, lai nodrošinātu vismaz vienas Latvijas Republikas institūcijas iekļaušanu šajā reģistrā. b) MK 25.04.2013. sēdes protokollēmumā (prot.24 4.§) (TA-891) "Noteikumu projekts "Grozījumi Ministru kabineta 2012.gada 25.septembra noteikumos Nr.668 "Augstskolu, koledžu un studiju virzienu akreditācijas noteikumi""" 3.punkts - 3. Ministru kabineta 2012.gada 25.septembra sēdes protokollēmuma "Noteikumu projekts "Augstskolu, koledžu un studiju virzienu akreditācijas noteikumi"" (prot. Nr.53 45.§) 5.punktā dotā uzdevuma izpildes termiņu pagarināt līdz 2013.gada 30.maijam. </t>
    </r>
  </si>
  <si>
    <r>
      <rPr>
        <b/>
        <sz val="10"/>
        <rFont val="Times New Roman"/>
        <family val="1"/>
        <charset val="186"/>
      </rPr>
      <t xml:space="preserve">1) TA </t>
    </r>
    <r>
      <rPr>
        <sz val="10"/>
        <rFont val="Times New Roman"/>
        <family val="1"/>
        <charset val="186"/>
      </rPr>
      <t xml:space="preserve">- Augstskolu likuma 78.panta septītā daļa (stājas spēkā 2013.gada 1.jūnijā) - (7) Ministru kabinets, iesniedzot Saeimai gadskārtējo valsts budžeta projektu, tajā paredz ikgadēju finansējuma pieaugumu studijām valsts dibinātās augstskolās ne mazāku par 0,25 procentiem no iekšzemes kopprodukta, līdz valsts piešķirtais finansējums studijām valsts dibinātās augstskolās sasniedz vismaz divus procentus no iekšzemes kopprodukta.   </t>
    </r>
    <r>
      <rPr>
        <u/>
        <sz val="10"/>
        <rFont val="Times New Roman"/>
        <family val="1"/>
        <charset val="186"/>
      </rPr>
      <t>Aicinām skatīt kontekstā ar bāzes finansējuma pāskatīšanu, jo pasākums drīzāk vērtējams no administratīvās kapacitātes viedokļa. Būtiski, lai līdzekļi tiktu piešķirti pasākumiem, kas stiprina zinātnes virziena starptautisko konkurētspēju, veicina pētījumu komercializāciju.</t>
    </r>
  </si>
  <si>
    <t>ZM</t>
  </si>
  <si>
    <t>ES kopējās lauksaimniecības politikas reformas ieviešana un ZM un tās padotībā esošo iestāžu uz klientu orientētas pakalpojumu sistēmas attīstība 2014.-2020.gadā</t>
  </si>
  <si>
    <r>
      <t>JPI atbilst NAP uzdevumam [418] "Publisko pakalpojumu optimizēšanas un pieejamības nodrošināšana (elektronizācijas iespējas, klientu apkalpošanas nodošana klientu apkalpošanas centriem ("attīstības aģentūrām")) atbilstoši "vienas pieturas" aģentūras principam, balstoties uz valsts pārvaldes publisko pakalpojumu izvērtēšanas rezultātiem" un papildina tā ietvaros paredzētās darbības. Koncepcija "Uz klientu vērstas pakalpojumu sniegšanas sistēmas izveide Zemkopības ministrijā un tās padotības iestādēs" (MK 20.02.2009. rīkojums Nr. 126) paredzēja finansējumu informācijas sistēmu pilveidošanai 17 milj. latu, piesaistot ERAF finansējumu 3.2.2.1.1.apakšaktivitātes „Informācijas sistēmu un elektronisko pakalpojumu attīstība” ietvaros. JPi atbilst valdības deklārācijas punktam (</t>
    </r>
    <r>
      <rPr>
        <u/>
        <sz val="10"/>
        <rFont val="Times New Roman"/>
        <family val="1"/>
        <charset val="186"/>
      </rPr>
      <t>ZM nav norādījusi</t>
    </r>
    <r>
      <rPr>
        <sz val="10"/>
        <rFont val="Times New Roman"/>
        <family val="1"/>
        <charset val="186"/>
      </rPr>
      <t xml:space="preserve">): "Būtiski samazināsim administratīvo slogu uzņēmējiem un iedzīvotājiem. Tur, kur tas iespējams, ieviesīsim „vienas pieturas" aģentūras principu pārvaldes pakalpojumu sniegšanā." </t>
    </r>
    <r>
      <rPr>
        <u/>
        <sz val="10"/>
        <rFont val="Times New Roman"/>
        <family val="1"/>
        <charset val="186"/>
      </rPr>
      <t>JPI drīzāk atbilst administratīvās kapaciātes celšanas pasākumam.</t>
    </r>
    <r>
      <rPr>
        <sz val="10"/>
        <rFont val="Times New Roman"/>
        <family val="1"/>
        <charset val="186"/>
      </rPr>
      <t xml:space="preserve"> </t>
    </r>
    <r>
      <rPr>
        <b/>
        <u/>
        <sz val="10"/>
        <rFont val="Times New Roman"/>
        <family val="1"/>
        <charset val="186"/>
      </rPr>
      <t>Piezīme:</t>
    </r>
    <r>
      <rPr>
        <sz val="10"/>
        <rFont val="Times New Roman"/>
        <family val="1"/>
        <charset val="186"/>
      </rPr>
      <t xml:space="preserve"> ZM skaidrojums par papildu amata vietu nepieciešamību "Minētajos dokumentos ir minētas gan apkalpošanas kanālu pilnveidošana, gan jaunu pārvadības lomu realizācija, šajā gadījumā runa ir par Klientu apkalpošanas nodalīšanu no pamatfunkciju realizācijas padotības iestādēs, tādējādi samazinot front-office pieprasījumus, kas ilgtermiņā ļautu pārskatīt iekšējo resursu pārstrukturizāciju. Klientu apkalpošanas realizācija VPA ietvaros notiks pakāpeniski, ne par visām padotības iestādēm uzreiz un ne visos plānotajos VPA punktos".</t>
    </r>
  </si>
  <si>
    <t>Ekonomiskās aktivitātes veicināšana reģionos – teritoriju potenciāla izmantošana</t>
  </si>
  <si>
    <t xml:space="preserve">Investīciju atbalsts un pasākumi importa pārtikas preču aizstājošu produktu (ar augstu pievienoto vērtību) ražošanas attīstībā, kā arī pārtikas kvalitātes shēmu produktu (nacionālās pārtikas kvalitātes, bioloģiskās lauksaimniecības) ražošanai un pārstrādei </t>
  </si>
  <si>
    <t>Saite ar NAP stratēģiskajiem mērķiem: pasākumi ir virzīti tautas veselības aizsargāšanā, mazinot risku, kad no ne-ES valstīm var tikt ievesti un tirgū nonākt nekvalitatīvi pārtikas produkti. Zināmā mērā tā ir arī vietējā tirgus aizsardzība. Plānošanas dokumentos un MK deklarācijā pasākumi tieši nav minēti.</t>
  </si>
  <si>
    <t>Dabas un kultūras kapitāla ilgtspējīga apsaimniekošana</t>
  </si>
  <si>
    <t>Palielināt augsnes auglību un meža resursu vērtību, pēc iespējas mazinot ietekmi uz vidi un pielietojot vidi saudzējošas tehnoloģijas</t>
  </si>
  <si>
    <t>JPI 1. un 2.punkti labi atbilst NAP stratēģiskajiem mērķiem, piem., [422] Saglabāt dabas kapitālu kā bāzi ilgtspējīgai ekonomiskajai izaugsmei un sekmēt tā ilgtspējīgu izmantošanu, mazinot dabas un cilvēka darbības radītos riskus vides kvalitātei. 3.punkts atbilst ļoti nosacīti un tam nav izmaksu pamatojuma. 1. un 2.p. dažviet, iespējams, neoptimāli risinājumi no finanšu viedokļa, sadārdzinājumi. Atbilst Valdības deklarācijai. Citos plānošanas dokumentos tiešā veidā problemātika nav skarta.</t>
  </si>
  <si>
    <t xml:space="preserve">Stimulēt zemes un citu dabas resursu ilgtspējīgu izmantošanu un bioloģisko daudzveidību, pielietojot vidi saudzējošas tehnoloģijas  </t>
  </si>
  <si>
    <t>Netieša saite ar NAP stratēģiskajiem mērķiem: cilvēku veselības aizsardzība un potenciālas nelabvēlīgas iedarbības uz vidi mazināšana. Vienlaikus risks par nepietiekami pamatotu administratīvā sloga pieaugumu augu aizsardzības līdzekļu aprites dalībniekiem. Plānošanas dokumentos un MK deklarācijā tieši nav minēts neviens no plānotajiem pasākumiem.</t>
  </si>
  <si>
    <t>Palielināt ūdenstilpju un lauksaimniecībā izmantojamās zemes izmantošanu pārtikas ražošanai, t.sk. uzlabojot publisko ūdens režīmu regulējošo infrastruktūru</t>
  </si>
  <si>
    <r>
      <t>Tieši atbilst NAP [419] ...</t>
    </r>
    <r>
      <rPr>
        <i/>
        <sz val="10"/>
        <rFont val="Times New Roman"/>
        <family val="1"/>
        <charset val="186"/>
      </rPr>
      <t>Būtiskākie ekosistēmu pakalpojumi ir saistīti ar lauku saimniecību produktiem, mežu ilgtspējīgu apsaimniekošanu</t>
    </r>
    <r>
      <rPr>
        <sz val="10"/>
        <rFont val="Times New Roman"/>
        <family val="1"/>
        <charset val="186"/>
      </rPr>
      <t>... un [440]: ...</t>
    </r>
    <r>
      <rPr>
        <i/>
        <sz val="10"/>
        <rFont val="Times New Roman"/>
        <family val="1"/>
        <charset val="186"/>
      </rPr>
      <t xml:space="preserve">uzlabot publisko ūdens režīmu regulējošo infrastruktūru. </t>
    </r>
    <r>
      <rPr>
        <sz val="10"/>
        <rFont val="Times New Roman"/>
        <family val="1"/>
        <charset val="186"/>
      </rPr>
      <t>Minēts arī Valdības deklarācijā. Lauku attīstības programmā 2007.-2013. nav minēts, bet tā zaudē savu aktualitāti.</t>
    </r>
  </si>
  <si>
    <r>
      <t xml:space="preserve">Paredzētajiem pasākumiem nav tiešas ietekmes uz NAP stratēģisko mērķu sasniegšanu. Plānotie pasākumi atbilst NAP uzdevumam [438], t.sk. darbībai "Stimulēt zemes un citu dabas resursu ilgtspējīgu izmantošanu un bioloģisko daudzveidību, pielietojot vidi saudzējošas tehnoloģijas", ko </t>
    </r>
    <r>
      <rPr>
        <u/>
        <sz val="10"/>
        <rFont val="Times New Roman"/>
        <family val="1"/>
        <charset val="186"/>
      </rPr>
      <t>plānots finansēt no ELFLA/EJZF.</t>
    </r>
    <r>
      <rPr>
        <sz val="10"/>
        <rFont val="Times New Roman"/>
        <family val="1"/>
        <charset val="186"/>
      </rPr>
      <t xml:space="preserve"> JPI atbilst "Zivju resursu mākslīgās atražošanas valsts programmas pamatnostādnēm 2011.–2016.gadam" (MK 30.12.2010. rīkojums Nr. 764). JPI neatbilst valdības deklarācijas punktiem, taču ir atbilstoši punkti valdības rīcības plānā (86.1. un 98.1.). </t>
    </r>
    <r>
      <rPr>
        <u/>
        <sz val="10"/>
        <rFont val="Times New Roman"/>
        <family val="1"/>
        <charset val="186"/>
      </rPr>
      <t>Aicinām izskatīt iespēju JPI (vismaz pētījumus un novērtējumus) finansēt no EJZF.</t>
    </r>
  </si>
  <si>
    <t>MK 19.03.2013. sēdes protokollēmumā (prot.15 57.§) Informatīvais ziņojums "Par valsts budžeta finansējuma normatīviem augstākās izglītības iestādēs un priekšlikumiem par nepieciešamību nodrošināt vienādu koeficientu piemērošanu augstākās izglītības iestādēm" (TA-587).</t>
  </si>
  <si>
    <t>Lauksaimniecības datu centra un Valsts tehniskās uzraudzības aģentūras elektronisko sistēmu izveide un uzturēšana</t>
  </si>
  <si>
    <r>
      <t xml:space="preserve">Paredzētajiem pasākumiem nav tiešas ietekmes uz NAP stratēģisko mērķu sasniegšanu. Plānotie pasākumi atbilst NAP uzdevumam [415], t.sk. darbībai "Publiskās pārvaldes pakalpojumu elektronizācija un informācijas resursu digitalizācija, to pieejamība digitālajā vidē, tai skaitā nodrošinot publisko piekļuvi internetam", kur informācijas sistēmu izstrādi plānots finansēt no ERAF. Taču JPI iekļauta ne tikai sistēmu izveide, bet arī datortehnika, krotāliju ceha renovācija un 2 amata vietas. </t>
    </r>
    <r>
      <rPr>
        <u/>
        <sz val="10"/>
        <rFont val="Times New Roman"/>
        <family val="1"/>
        <charset val="186"/>
      </rPr>
      <t>Jāapsver iespēja informācijas sistēmu izstrādi īstenot no ERAF finansējuma e-pakalpojumu attīstībai [415] vai vienas aģentūras principa īstenošanai [418]</t>
    </r>
    <r>
      <rPr>
        <sz val="10"/>
        <rFont val="Times New Roman"/>
        <family val="1"/>
        <charset val="186"/>
      </rPr>
      <t xml:space="preserve">.  </t>
    </r>
  </si>
  <si>
    <r>
      <t>JPI atbilst valdības deklarācijas punktam: "Aizstāvēsim plašāku Latvijas pārstāvību ANO svarīgākajās struktūrās, kā arī veicināsim Latvijas iestāšanos Ekonomiskās Sadarbības un Attīstības Organizācijā (OECD)".</t>
    </r>
    <r>
      <rPr>
        <u/>
        <sz val="10"/>
        <rFont val="Times New Roman"/>
        <family val="1"/>
        <charset val="186"/>
      </rPr>
      <t xml:space="preserve"> JPI drīzāk atbilst administratīvās kapacitātes celšanas pasākumam. </t>
    </r>
  </si>
  <si>
    <t>Nozīmīgāko transporta koridoru infrastruktūras nodrošināšana un attīstība (TEN-T), tai skaitā pilsētu satiksmes infrastruktūras sasaiste ar TEN-T tīklu. Valsts galveno autoceļu seguma rekonstrukcija</t>
  </si>
  <si>
    <t>SM</t>
  </si>
  <si>
    <t>Paredzētajiem pasākumiem ir tieša ietekme uz NAP stratēģisko mērķu sasniegšanu. Plānotie pasākumi atbilst NAP uzdevumam (412) Nozīmīgāko transporta koridoru infrastruktūras nodrošināšana un attīstība (TEN-T), tai skaitā pilsētu satiksmes infrastruktūras sasaiste ar TEN-T tīklu. Valsts galveno autoceļu seguma rekonstrukcija. Darbība nav identiska tam, kas ir minēts indikatīvi finansējamās darbības tabulā, kuru Ministru Prezidents 2013. gada 18. janvāra rezolūciju Nr. 111-1/7 uzdeva ministrijām ņemt vērā gatavojot budžeta pieprasījumu, taču Ministru prezidenta 2013.gada 28.februāra rezolūcijai nr.90/TA-366 un 2013. gada 5.marta Ministru kabineta protokolam Nr. 13 (44.§) 2.punkts; Ministru kabineta 2013.gada 21.maija sēdes protokola Nr.30, (57.§)  auatoceļu sakārtošanu definē kā vienu no prioritārajiem valdības virzieniem. Papildus tam, esošais JPI pieprasījums atbilst: Likums par autoceļiem 12.panta 4 daļa; Ministru kabineta 2012.gada 11.decembra noteikumu nr.867 "Kārtība, kādā nosakāms maksimāli pieļaujamais valsts budžeta izdevumu kopapjoms un maksimāli pieļaujamais valsts budžeta izdevumu kopējais apjoms katrai ministrijai un citām centrālajām valsts iestādēm vidējam termiņam" 10.1.4. apakšpunktam; 2012. gada 16. augusta Ministru kabineta protokolam Nr. 46 (20.§)</t>
  </si>
  <si>
    <t xml:space="preserve">Autoceļu būvniecības kvalitātes vadība </t>
  </si>
  <si>
    <t>Paredzētajiem pasākumiem ir netieša ietekme uz NAP stratēģisko mērķu sasniegšanu. Plānotie pasākumi atbilst NAP uzdevumam (412) Nozīmīgāko transporta koridoru infrastruktūras nodrošināšana un attīstība (TEN-T), tai skaitā pilsētu satiksmes infrastruktūras sasaiste ar TEN-T tīklu. Valsts galveno autoceļu seguma rekonstrukcija. Darbība nav identiska tam, kas ir minēts indikatīvi finansējamās darbības tabulā, kuru Ministru Prezidents 2013. gada 18. janvāra rezolūciju Nr. 111-1/7 uzdeva ministrijām ņemt vērā gatavojot budžeta pieprasījumu, vienlaikus darbība ir loģiski likumsakarīga kvalitatīvu infrastruktūras projektu izpildei un NAP2020 stratēģisko mērķu sasniegšanai.</t>
  </si>
  <si>
    <t>Atbalsta programmas pārejai uz atjaunojamiem energoresursiem transporta sektorā un nepieciešamās infrastruktūras nodrošināšana, atbalstot tikai tādus alternatīvos energoresursus, kas ir ekonomiski izdevīgi, kā arī atbalstot inovāciju, kuras rezultātā tiek sekmēta ekonomiski izdevīgu alternatīvo energoresursu izmantošana</t>
  </si>
  <si>
    <t xml:space="preserve">JPI atbilst pasākumam "administratīvā kapacitāte". NAP2020 Rīcības virziens "Energoefektivitātes un enerģijas ražošana", darbība pēc būtības atbilst NAP2020 rīcības virziena uzdevuma Nr. 205 Elektromobiļu uzlādes staciju iegāde, montāža un pieslēgšana sadales elektriskajam tīklam. Par darbību atbildīgā / līdzatbildīgās institūcijas ir VARAM un EM, nevis SM, taču ar Ministru kabineta 2012.gada 11.decembra sēdes protokols Nr.70, 42.§ Satiksmes ministrija ir noteikta par atbildīgo un kompetento institūciju elektromobilitātes politikas, stratēģijas un izvirzīto mērķu īstenošanai, kurai attiecīgi līdz 2013.gada beigām jāizstrādā Latvijas Elektromobilitātes Nacionālā plāna projekts 2014. - 2016.gadam elektromobilitātes risinājumu īstenošanai atbilstoši Nacionālā attīstības plāna 2014. - 2020.gadam noteiktajiem virzieniem.  Attiecīgi, SaM tiek uzskatīta par atbildīgo 205 rīcības virziena uzdevuma īstenošanai, sadarbībā ar VARAM un EM. Papildus augstākminētajam, valdības rīcības plāns,  2012.gada 16.februāra Ministru kabineta rīkojums Nr.84, Transports,infrastruktūra un sakari, Deklarācijā dotais uzdevums 68.4 Atbalstīt elektrotransporta izmantošanu un tam atbilstošas infrastruktūras izveidi Latvijā, nodrošinot KPFI finansēto projektu konkursu norisi un Baltā grāmata "Ceļvedis uz Eiropas vienoto transporta telpu — virzība uz konkurētspējīgu un resursefektīvu transporta sistēmu", atbalsta elektromobilitātes virzību Latvijā. </t>
  </si>
  <si>
    <t>JPI izmaksās iekļauti izdevumi, kuri nav paredzēti un plānoti NAP2020. LR ir būtiska dalība starptautiskajās organizācijās, SaM ir nepieciešams šādus maksājumus plānot ikgadējā budžeta ietvaros, nevis virzīt kā JPI aktivitāti</t>
  </si>
  <si>
    <r>
      <t xml:space="preserve">Paredzētajiem pasākumiem ir tieša ietekme uz NAP2020 stratēģisko mērķu sasniegšanu. Plānotie pasākumi atbilst NAP uzdevumam [415] darbībai "112 izsaukuma platformas modernizēšana un integrēšana e-pakalpojumu vidē", paredzētais finansējums NAP2020 indikatīvā finansējuma tabulā sastāda: 7.48 milj./ LVL ERAF un  valsts budžets 1.320 milj./ LVL, kopā 8.80 milj./ LVL. NAP2020 par darbību atbildīgā / līdzatbildīgās institūcijas ir VARAM un IeM, nevis SM. Uzdevums atbilst NAP2020 stratēģiskajiem mērķiem un indikatīvi finansiālajam rāmim, taču </t>
    </r>
    <r>
      <rPr>
        <b/>
        <sz val="10"/>
        <rFont val="Times New Roman"/>
        <family val="1"/>
        <charset val="186"/>
      </rPr>
      <t>šo JPI virza IeM (Ārkārtas tālruņa numura 112 izsaucēja atrašanās vietas informācijas sistēmas uzturēšana, 02.03.00 "Vienotās sakaru un informācijas sistēmas uzturēšana un vadība")</t>
    </r>
    <r>
      <rPr>
        <sz val="10"/>
        <rFont val="Times New Roman"/>
        <family val="1"/>
        <charset val="186"/>
      </rPr>
      <t>. Situācijā, kad IeM un VARAM neveic uzdevuma izpildi, savstarpēji saskaņojot deleģēt SM uzdevuma izpildi līdz 2020. gadam atbilstoši NAP2020. Dotais uzdevums atbilst: Elektronisko sakaru likums 25.1 panta pirmā daļa; 25.1 pants. Ārkārtas situāciju valsts elektronisko sakaru tīkla un valsts elektronisko sakaru pakalpojumu centra lietošana (1) Ministru kabinets nosaka ārkārtas situāciju valsts elektronisko sakaru tīkla nodrošināšanas un lietošanas kārtību, kā arī apstiprina to valsts pārvaldes iestāžu sarakstu, kuras savu funkciju izpildei izmanto ārkārtas situāciju valsts elektronisko sakaru tīklu. Ministru kabineta 2013.gada 26.jūnija instrukcija Nr.8 "Ārkārtas situāciju valsts elektronisko sakaru tīkla nodrošināšanas un lietošanas kārtība"; Ministru kabineta 2012.gada 13.novembra rīkojums Nr.543 "Par valsts pārvaldes iestādēm, kurām nodrošināma piekļuve ārkārtas situāciju valsts elektronisko sakaru tīklam".</t>
    </r>
  </si>
  <si>
    <t>Rail Baltica Latvijas posma tehniskās dokumentācijas izstrāde un izbūves uzsākšana, iekļaujoties kopējā Rail Baltica projektā (TEN-T nodrošināšana)</t>
  </si>
  <si>
    <r>
      <t xml:space="preserve">Atbilst NAP2020 stratēģiskajiem mērķiem, rīcības virziena uzdevumam un darbībai. NAP2020 mērķis "Nodrošināt Latvijas starptautisko sasniedzamību" paredz sasniegt pasažieru skaitu starptautiskajā dzelzceļa transportā 2308 tūkst. pasažieru 2030. gadā. Starp veicamajiem uzdevumiem ir [163] Rail Baltica Latvijas posma tehniskās dokumentācijas izstrāde un izbūves uzsākšana, iekļaujoties kopējā Rail Baltica projektā (TEN-T nodrošināšana). Baltijas valstu premjerministri savā Kopīgajā deklarācijā, kas tika parakstīta Tallinnā 2011. gada 10. novembrī vienojās izveidot Igaunijas, Latvijas un Lietuvas kopuzņēmumu ši projekta ieviešanai, un šo apņemšanos apstiprināja kopīgajā deklarācijā, kas tika parakstīta Vīlņā 2012.gada 20. septembrī. Balstoties uz šo deklarāciju Latvijas, Lietuvas un Igaunijas transporta minstri ikgadējās sanāskmes laikā, kas notika Rīgā 2013. gada 11. aprīlī, apņēmās veikt nepieciešamos pasākumus Rail Baltica kopuzņēmuma izveidei, sagatavojot nepieciešamos dokumentus līdz 2013. gada jūlija beigām, kas tika asptiprināta arī ar Latvijas, Lietuvas un Igaunijas premjeru tikšanās deklarāciju 2013.gada 30.maijā. </t>
    </r>
    <r>
      <rPr>
        <u/>
        <sz val="10"/>
        <rFont val="Times New Roman"/>
        <family val="1"/>
        <charset val="186"/>
      </rPr>
      <t>Aicinām pasākumu īstenot CEF finansējumam paredzētā līdzfinansējuma ietvaros.</t>
    </r>
  </si>
  <si>
    <t>JPI darbība nav paredzēta NAP2020 un atbilst pastarpināti stratēģisko mēŗku sasniegšanai</t>
  </si>
  <si>
    <r>
      <t xml:space="preserve">Darbība neatbilst NAP2020 stratēģiskajiem mērķiem, taču tā ir loģiski saprotama un būtiska Eiro sekmīgai ieviešanai Latvijā, uzskatām, ka </t>
    </r>
    <r>
      <rPr>
        <b/>
        <sz val="10"/>
        <rFont val="Times New Roman"/>
        <family val="1"/>
        <charset val="186"/>
      </rPr>
      <t>šo darbību būtu nepieciešams finansēt esošā budžeta ietvaros</t>
    </r>
    <r>
      <rPr>
        <sz val="10"/>
        <rFont val="Times New Roman"/>
        <family val="1"/>
        <charset val="186"/>
      </rPr>
      <t>. Papildus ausgtākminētajam, darbība ir pamatota ar Ministru kabineta 2012. gada 19. septembra rīkojumu Nr. 441 „Par Latvijas Nacionālo euro ieviešanas plānu” ir apstiprināts  Latvijas Nacionālais euro ieviešanas plāns, kas aizstāts ar Ministru kabineta 2013.gada 4.aprīļa rīkojumu Nr. 136 apstiprināto Latvijas Nacionālo euro ieviešanas plānu. Sadaļā "1.2. Euro ieviešanas scenārijs" ir noteikts, ka "valsts nekompensēs tirgus dalībnieku izdevumus, izņemot Euro ieviešanas likumprojektā noteikto izņēmuma gadījumu attiecībā uz Latvijas Pastu."</t>
    </r>
  </si>
  <si>
    <t xml:space="preserve">Zaudējumu segšana Latvijas Pastam par preses piegādi lauku reģionos </t>
  </si>
  <si>
    <t>Darbība neatbilst NAP2020 stratēģikso mērķu, rīcības virzienu vai uzdevumu sasniegšanai. Taču atbilstoši Finanšu ministrijas 2013. gada 7. maija atzinumā Nr. A-SAM/7-2690 sniegtajam iebildumam par Ministru kabineta noteikumu projektu "Par abonēto preses izdevumu piegādes pakalpojumu cenām" jautājums par papildu finanšu līdzekļu piešķiršanu abonēto preses izdevumu piegādes pakalpojumu radīto zaudējumu kompensēšanai būs jāizskata un jālemj Ministru kabinetā 2014., 2015. gada valsts budžeta sagatavošanas procesā, pamatojoties uz Latvijas Pasta iesniegtajiem auditētiem ziņojumiem par zaudējumu apmēru, kopā ar visu ministriju un citu centrālo  valsts budžeta iestāžu jaunām politikas iniciatīvām. FM būtu nepieciešams izvērtēt dabrību, fiskālā apjoma pamatotību un sniegt savu atzinumu</t>
  </si>
  <si>
    <t>Sabiedriskā transporta pakalpojumu organizēšana vienotā autobusu un vilcienu maršrutu tīklā, nodrošinot lauku iedzīvotājiem iespējas nokļūt reģionālas nozīmes attīstības centros, un no tiem nacionālas nozīmes attīstības centros un galvaspilsētā (pagastu savienojums ar 21+9, vismaz divas reizes dienā)</t>
  </si>
  <si>
    <r>
      <t xml:space="preserve">JPI atbilst pasākumam "administratīvā kapacitāte". Darbība atbilst NAP2020 stratēģisko mērķu sasniegšanai un rīcības virziena (413) Sabiedriskā transporta pakalpojumu organizēšana vienotā autobusu un vilcienu maršrutu tīklā, nodrošinot lauku iedzīvotājiem iespējas nokļūt reģionālas nozīmes attīstības centros, un no tiem nacionālas nozīmes attīstības centros un galvaspilsētā (pagastu savienojums ar 21+9, vismaz divas reizes dienā. NAP2020 (413) darbība: Maršrutu un reisu pārskatīšana un vienota tīkla izveidošana, attiecināmais VB līdzekļu apjoms līdz 2020.gadam 0.9170 Milj./LVL . Vienlaikus darbība atbilst: Valdības rīcības plāns Deklarācijas par Valda Dombrovska vadītā Ministru kabineta iecerēto darbību īstenošanai; Sabiedriskā transporta pakalpojumu likums; Informatīvais ziņojums "Par sabiedriskā transporta pakalpojumu plānošanā iesaistīto institūciju kompetences izmaiņām" (2012.gada 16.augusta MK protokols Nr.46 9§), 2007.gada 2.oktobra Ministru kabineta noteikumi Nr.676 "Vienotas sabiedriskā transporta biļešu tirdzniecības, rezervēšanas un uzskaites sistēmas izveidošanas un uzturēšanas kārtība". </t>
    </r>
    <r>
      <rPr>
        <u/>
        <sz val="10"/>
        <rFont val="Times New Roman"/>
        <family val="1"/>
        <charset val="186"/>
      </rPr>
      <t>Jāskata kontekstā ar pakalpojumu pieejamības pieaugumu NAP finanšu tabulas 413. uzdevuma darbībām (Paplašināt maršrutu tīklu, lai nodrošinātu 100% apmērā pagastu savienojumu ar novadu centriem un tos savukārt ar reģionālās nozīmes attīstības centriem vismaz divas reizes dienā; Palielināt reisu skaitu, lai nodrošinātu pagastu savienojumu ar tuvāko reģionālās nozīmes attīstības centru un no tā uz nacionālās nozīmes attīstības centru vai republikas pilsētu (21+9) 75% apmērā; Palielināt reisu skaitu, lai nodrošinātu 100% pagastu savienojumu ar tuvāko reģionālās nozīmes attīstības centru un no tā uz nacionālās nozīmes attīstības centru vai republikas pilsētu (21+9)).</t>
    </r>
  </si>
  <si>
    <t>JPI atbilst NAP2020 stratēģiskajiem mērķiem. Par uzdevumu (415) Digitālā satura un citu produktu veidošana un e-pakalpojumu attīstība, paplašinot pakalpojumu pieejamības un izmantošanas iespējas ekonomiskajā darbībā, kā arī iedzīvotāju e-prasmju pilnveide atbildīgā ministrija ir VARAM, kura ir arī iesniegusi JPI pieprasījumu, vienlaikus norādam, ka IKT risinājumi, atbilstoši NAP2020, tiks finansēti no ES fondu līdzekļiem un interneta vēlēšanu sistēmas izveide nav iekļauta deklarācijā par MP Valda Dombrovska vadītā Ministru kabineta iecerēto darbību</t>
  </si>
  <si>
    <t>Cienīgs darbs</t>
  </si>
  <si>
    <t xml:space="preserve">Sociālās aprūpes un sociālās rehabilitācijas formu daudzveidošana
</t>
  </si>
  <si>
    <t>LM</t>
  </si>
  <si>
    <t>Pasākums  mazina ienākumu nevienlīdzību, tiem, kuriem nodarbinātības iespējas nav vai arī  ir ierobežotas (nodarbinātība ir 23,7%). Pasākums daļēji atbilst "Cienīgs darbs", sociālās aprūpes formas daudzveidošanai, lai gan 250. uzdevuma ietvaros darbība veicāma ar ES Fondu līdzkļiem, budžeta līdzekļi nav paredzēti.  Vērtējams kontekstā ar citām pamatvajadzībām ienākumu nevienlīdzības mazināšanai.</t>
  </si>
  <si>
    <t>Asistentu pakalpojumi mazina  nevienlīdzību gan personām ar funkcionēšanas ierobežojumiem, gan to līdzcilvēkiem, radot arī nodarbīnātības iespējas. Darbība atbilst 250. uzdevumam sociālās aprūpes un rehabilitācījas daudzveidošanai, bet 250.  NAP uzdevumu paredzēts  īstenot ar ES fondu investīcijām, nav paredzēts budžeta finansējums. JPI iekļauj arī  pakalpojumu, kas tika finansēts no ES Fondiem iepriekšējā periodā, kam būtu  jāiekļaujas bāzes finansējumā .  Apsverama vērtēšana kontekstā ar citām pamatvajadzībām.</t>
  </si>
  <si>
    <t>Neatliekamie pasākumi attiecas uz bāzes palielināšanu, ne NAP2020 investīciju īstenošanu. Vērtējams kontekstā ar citām pamatvajadzībām, īpaši ņemot vērā Tiesībsarga konstatētos cilvēktiesību pārkāpumus. Finansējuma pieprasījums skatāms kontekstā ar 2013.g. jūnijā no līdzekļiem neparedzētajiem gadījumiem finansējuma pieprasījumu psihoneiroloģiskām slimnīcām, pārskatot JPI šīm iestādēm pieprasīto finansējuma nepieciešamību. Vērtējams kontekstā ar citiem pasākumiem administratīvās kapacitātes palielināšanai.</t>
  </si>
  <si>
    <t>Atbilst 269_1 darbībai un stratēģiskajiem mērķiem.  Finanšu ministrijai lūgums pārbaudīt aprēķinus, lai nodrošinātu, ka JPI paredz 2012.g. 23. oktobrī parakstītās vienošanās  11. Saeimas frakciju apvienībā nolemto un LM aprakstīto darbību (1., 2.1-2.4.), t.sk. attiecībā uz bērna kopšanas pabalsta apmēru palielināšanu no 100 līdz 140 LVL mēnesī, vecāku pabalsta izmaksas perioda palielināšana visiem saņēmējiem līdz bērna 1,5 gada vecuma.   Summa, ap 57 MLVL trīs gadu periodā daļēji rada risinājumus demogrāfijas uzlabošanai. Vēršam uzmanību, ka visiem pasākumiem kopā, NAP2020 periodam demogrāfijas pasākumiem indikatīvi iezīmēti 180 000 000  MLVL. Demogrāfijas "bedres"  risināšana īpaši nozīmīga 2014.-2018. gadam.   Saeimas deputāti vēl nav izskatījuši likumprojektu "Grozijums valsts sociālo pabalstu likumā" sagatavoto likumprojektu (612/Lp11)</t>
  </si>
  <si>
    <t>Uz resocializāciju vērstu pasākumu īstenošana ieslodzītajiem un kriminālsodu izcietušajiem, to integrācijai sabiedrībā un darba tirgū</t>
  </si>
  <si>
    <t>TM</t>
  </si>
  <si>
    <t xml:space="preserve">Pēc būtības atbilst administratīvās kapacitātes stiprināšanai, nodrošinot resocializācijas personālu ieslodzījumu vietās; pasākums pastarpināti vērsts uz notiesāto resocializācijas pasākumu īstenošanu, bet finansējums resocializācijas pasākumiem plānots no ESF un ERAF LM paredzētajiem līdzekļiem sociālās atstumtības riskam pakļauto iedzīvotāju iekļaušanai darba tirgū.
Ieslodzījuma vietu infrastruktūras attīstības koncepcija (apstiprināta ar MK 12.02.2013 rīk. Nr.50, kas ir vienīgais plānošanas dokuments resocializācijas jomā nerisina jautājumus ošanai efektīvai brīvības atņemšanas soda izpildei, t.sk., notiesāto resocializācijai, kā arī sabiedrības drošības pret apdraudējumiem jautājumus. Līdz ar to valstī nav vienotas politikas resocializācijas jautājumu risināšanā 
</t>
  </si>
  <si>
    <t>Pastarpināti veicina NAP stratēģiskā uzstādījuma -IKP pieaugums - sasniegšanu. Tiesu sistēmas sakārtošana veicina izcilas uzņēmējdarbības vides veidošanos, kas, savukārt, rada apstākļus IKP pieaugumam.
- JPI nav NAP darbība .
- NAP nav plānots finansējums darbībai.
JPI atbilst Tiesu iekārtas attīstības pamatnostādņu 2009. – 2015.gadam 3.3.2.punktam.
Atbilst MK deklarācijai.</t>
  </si>
  <si>
    <t>Pēc būtības atbilst administratīvās kapacitātes stiprināšanai, nodrošinot probācijas uzraudzības ieviešanu no 2014.gada ar 2 štata vietām un 15. un 16. gadā vēl pa vienai vietai; nepārliecina līdzekļu pārdales neiespējamība no IeM uz TM (MK 2011.gada 26.aprīļa sēdes protlēm Nr.27 15.par. 4.p)</t>
  </si>
  <si>
    <t>JPI saturiski drīzāk atbilst administratīvās kapacitātes celšanas pasākumiem.
Pastarpināti veicina NAP stratēģiskā uzstādījuma -IKP pieaugums - sasniegšanu. Tiesu sistēmas sakārtošana veicina izcilas uzņēmējdarbības vides veidošanos, kas, savukārt, rada apstākļus IKP pieaugumam. 
- JPI nav NAP darbība.
- NAP nav plānots finansējums darbībai.
JPI atbilst Tiesu iekārtas attīstības pamatnostādņu 2009. – 2015.gadam  4.3.2. punktam.
JPI nav norādīta atbilstība MK deklarācijai, bet ir norādīta atbilstība  VRP  pasākumam 114.2.
Pamatojoties uz norādīto VRP uzdevumu, konstatēts, ka JPI atbilst MK deklarācijai.</t>
  </si>
  <si>
    <t>Ievērojami pārsniedz NAP fiskālo telpu rīcības virziena sasniegšanai, kur kopā visiem pašakumiem atvēlēti 690 tūkstoši latu; uz 27.06.2013 MK nav pieņemts Bērnu noziedzības novēršanas un bērnu aizsardzības pret noziedzīgu nodarījumu pamatnostādņu 2013.–2019.gadam projekts.  Precizēt pamatnostādnes projektu, izejot no pieejama finansējuma laikā no 2015.-2020.g.</t>
  </si>
  <si>
    <t>Lietu izskatīšanas termiņa samazināšana</t>
  </si>
  <si>
    <t>JPI saturiski drīzāk atbilst administratīvās kapacitātes celšanas pasākumiem.
Pastarpināti veicina NAP stratēģiskā uzstādījuma -IKP pieaugums - sasniegšanu. Tiesu sistēmas sakārtošana veicina izcilas uzņēmējdarbības vides veidošanos, kas, savukārt, rada apstākļus IKP pieaugumam. 
- JPI nav NAP darbība.
- NAP nav plānots finansējums darbībai.
JPI atbilst Uzņēmējdarbības vides uzlabošanas pasākumu plāna 2013.–2014.gadam ievada 3.8.sadaļā „Līgumsaistību izpilde” minētajam. Bet neatbilst nevienam konkrētam plāna uzdevumam.
JPI nav norādīta atbilstība MK deklarācijai, bet ir norādīta atbilstība  VRP pasākumam 114.1.
Pamatojoties uz norādīto VRP uzdevumu, konstatēts, ka JPI atbilst MK deklarācijai.</t>
  </si>
  <si>
    <t>Administratīvā sloga samazināšana uzņēmējiem, vienkāršojot administratīvās prasības, novēršot dublēšanos,  t.sk., ieviešot vienas pieturas aģentūras principu apkalpošanā, izmantojot jaunākās tehnoloģijas attālinātu pakalpojumu sniegšanā</t>
  </si>
  <si>
    <t>IT sistēmu izveidei un uzturēšanai plānots ievērojams ESF atbalsts atbilstoši NAP 415 un 418 paragrāfam</t>
  </si>
  <si>
    <t xml:space="preserve"> JPI saturiski drīzāk atbilst administratīvās kapacitātes celšanas pasākumiem.
-  JPI nav saistīta ar NAP stratēģiskajiem uzstādījumiem. 
- JPI nav NAP darbība.
- NAP nav plānots finansējums darbībai.
JPI neatbilst citiem plānošanas dokumentiem.
JPI nav norādīta atbilstība MK deklarācijai vai  VRP. Saturiskā atbilstība nav konstatēta.</t>
  </si>
  <si>
    <t xml:space="preserve">Atvaļināšanās pabalstu nodrošināšana IeVP amatpersonām saskaņā ar Valsts un pašvaldību institūciju amatpersonu un darbinieku atlīdzības likumā noteikto </t>
  </si>
  <si>
    <t>Pēc būtības atbilst administratīvās kapacitātes stiprināšanai, paredzot likumās noteikto atvaļināšanās pabalstu nodrošināšanu IeVP darbiniekiem</t>
  </si>
  <si>
    <t>Pastarpināti veicina NAP stratēģiskā uzstādījuma -IKP pieaugums - sasniegšanu. Tiesu sistēmas sakārtošana veicina izcilas uzņēmējdarbības vides veidošanos, kas, savukārt, rada apstākļus IKP pieaugumam. 
- JPI nav NAP darbība.
- NAP nav plānots finansējums darbībai.
JPI atbilst Uzņēmējdarbības vides uzlabošanas pasākumu plāna 2013.–2014.gadam 7.5 pasākumam.
JPI nav norādīta atbilstība MK deklarācijai, bet ir norādīta atbilstība  VRP pasākumam 115.2..
Pamatojoties uz norādīto VRP uzdevumu, konstatēts, ka JPI atbilst MK deklarācijai.</t>
  </si>
  <si>
    <t xml:space="preserve">Ātras un pilnīgas statistikas datu ieguve par tiesu izpildītāju darbu un nolēmumu izpildi </t>
  </si>
  <si>
    <t xml:space="preserve">Pastarpināti veicina NAP stratēģiskā uzstādījuma -IKP pieaugums - sasniegšanu. Tiesu sistēmas sakārtošana veicina izcilas uzņēmējdarbības vides veidošanos, kas, savukārt, rada apstākļus IKP pieaugumam. 
- JPI nav NAP darbība.
- NAP nav plānots finansējums darbībai.
Nav konstatēta JPI atbilstība politikas plānošanas dokumentiem.
JPI nav norādīta atbilstība MK deklarācijai vai  VRP. Saturiskā atbilstība nav konstatēta.
</t>
  </si>
  <si>
    <t>Pēc būtības atbilst administratīvās kapacitātes stiprināšanai, nodrošinot normatīvo aktu izpildei papildus 30 tulku štata vietas kriminālprocesā</t>
  </si>
  <si>
    <t xml:space="preserve">Nekustamā īpašuma reģistrācijas procedūru vienkāršošana </t>
  </si>
  <si>
    <t>Pēc būtības atbilst administratīvās kapacitātes stiprināšanai, paredzot 5 štata vietas Šengenas informācijas sistēmas darbības likumā noteikto sistēmu uzraudzību, kur kompetences dalās vairākām ministrijām ĀM, IeM un TM.</t>
  </si>
  <si>
    <t>Darbība vērsta uz NAP stratēģisko mēŗku sasniegšanu, nodrošinot būvju kadastrālās uzmērīšaans procesa optimizēšanu un kadastrālās vērtēšanas sistēmas pilnveidi; iespējams, ka sistēmas programmmēšanas darbiem un analītiķiem var tikt sniegts ESF atbalsts atbilstoši NAP 415 un 418 paragrāfam</t>
  </si>
  <si>
    <t>Pēc būtības atbilst administratīvās kapacitātes stiprināšanai, paredzot 21 štatu vietu VZD, kas uzraudzīs sistēmas darbību un veiks datu ievadi; iespējams, ka sistēmas uzraudzības darbiem var tikt sniegts ESF atbalsts atbilstoši NAP 415 un 418 paragrāfam, jo darbība vērsta uz kadastra informatīvās bāzes sakārtošanu, kas pastarpināti atbilst NAP stratēģiskajiem mērķiem un vērsta uz ekonomisko izrāvienu.</t>
  </si>
  <si>
    <t>Darbība pastarpināti vērsta uz NAP stratēģisko mēŗku sasniegšanu, nodrošinot vienkāršotu komercķīlu reģisstrācijas procedūru; iespējams, ka sistēmas izveidei var tikt sniegts ESF atbalsts atbilstoši NAP 415 un 418 paragrāfam</t>
  </si>
  <si>
    <t>SAB</t>
  </si>
  <si>
    <t>Pēc būtības atbilst administratīvās kapacitātes stiprināšanai, paredzot VZD papildus finansējumu funkciju nodrošināšanai saistībā ar likumā noteikto zemes reformas termiņa pagarinājumu</t>
  </si>
  <si>
    <t xml:space="preserve">Datu par nekustamo īpašumu nodošanas programmnodrošinājuma izstrāde vienotas valsts nekustamo īpašumu informācijas sistēmas izveidei  </t>
  </si>
  <si>
    <t>Pastarpināti vērsts uz resocializācijas pasākumiem ieslodzītajiem, īstenojot NAP 251 paragrāfu</t>
  </si>
  <si>
    <t xml:space="preserve">VPD darba atjaunošana ar notiesātajiem ieslodzījuma vietās, nodrošinot sociālās uzvedības korekcijas pasākumus </t>
  </si>
  <si>
    <t xml:space="preserve">3) VPD darba atjaunošana ar notiesātajiem ieslodzījuma vietās, nodrošinot sociālās uzvedības korekcijas pasākumus
Ja tiešām tiek finansēta no minētās progr, tad fiskālās loģikas 6 vietā jāliek 0
Komentārs:
Pēc būtības atbilst administratīvās kapacitātes stiprināšanai, atjaunojot notiesāto sociālās uzvedības korekciju sākot no 2015 gada, pēc būtības 8 štata vietu pieprasījums; pasākums pastarpināti vērsts uz notiesāto resocializācijas pasākumu īstenošanu, bet finansējums resocializācijas pasākumiem plānots no ESF un ERAF LM paredzētajiem līdzekļiem sociālās atstumtības riskam pakļauto iedzīvotāju iekļaušanai darba tirgū.
Ieslodzījuma vietu infrastruktūras attīstības koncepcija (apstiprināta ar MK 12.02.2013 rīk. Nr.50, kas ir vienīgais plānošanas dokuments resocializācijas jomā nerisina jautājumus ošanai efektīvai brīvības atņemšanas soda izpildei, t.sk., notiesāto resocializācijai, kā arī sabiedrības drošības pret apdraudējumiem jautājumus. Līdz ar to valstī nav vienotas politikas resocializācijas jautājumu risināšanā 
</t>
  </si>
  <si>
    <t xml:space="preserve">Veselības aprūpes pakalpojumu pieejamības nodrošināšana: (a) īpaši stiprinot primārās veselības aprūpes lomu  profilaksē, diagnostikā un ārstēšanā, (b) uzlabojot agrīno diagnosticēšanu un ārstēšanu ambulatorajā tīklā, (c) uzlabojot neatliekamās medicīniskās palīdzības infrastruktūru </t>
  </si>
  <si>
    <t>Plāniotā darbība nav saistīta ar ieslodzīto veselības aprūpes uzlabošanu, bet ar drošibas pasākumiem konvojēšanas laikā; līdzekļi ieslodzīto veselības aprūpes uzlabošanai plānoti no ES fondiem 7 milj. apmērā</t>
  </si>
  <si>
    <t>Pēc būtības atbilst administratīvās kapacitātes stiprināšanai, nodrošinot ārstniecības personu darba samaksas palielinājumu, jārisina kompeksi ar VM kopējo pieprasījumu</t>
  </si>
  <si>
    <t>Jārisina kontekstā ar VM pieprasījumu par IT sistēmas izveidi datu migrācijai no IeVP uz NVD; IT sistēmu izveidei un uzturēšanai plānots ievērojams ESF atbalsts atbilstoši NAP 415 un 418 paragrāfam</t>
  </si>
  <si>
    <t xml:space="preserve">Bērnu noziedzības novēršanas un bērnu aizsardzības pret noziedzīgu nodarījumu pamatnostādņu 2013.–2019.gadam projekts </t>
  </si>
  <si>
    <t>Identiska darbība iesniegta IeM sistēmas "PLUS"pilnveidei, piedāvājot lielāku pasākuma īstenošanas summu; Bērnu noziedzības novēršanas un bērnu aizsardzības pret noziedzīgu nodarījumu pamatnostādņu 2013.–2019.gadam projekts vēl nav pieņemts MK; IT sistēmu izveidei un uzturēšanai plānots ievērojams ESF atbalsts atbilstoši NAP 415 un 418 paragrāfam</t>
  </si>
  <si>
    <t xml:space="preserve">Informatīvais ziņojums par situāciju dzīvesvietas deklarēšanas jomā </t>
  </si>
  <si>
    <t>IT sistēmu izveidei un uzturēšanai plānots ievērojams ESF atbalsts atbilstoši NAP 415 un 418 paragrāfam; darbība īstenojama kompleksi visai tautas skaitīšanas 2021.gadam aktivitātes ietvaros</t>
  </si>
  <si>
    <t>Kredītbiroju pakalpojumu tirgus darbības uzraudzība</t>
  </si>
  <si>
    <t>Iespējami fiskāli neitrāls, TM līdz ar to nav ieklāvusi kopējā sarakstā, jo ir iespējams finanšu avots no maksas pakalpojumiem</t>
  </si>
  <si>
    <t>Efektīva un taisnīga civiltiesisku strīdu izšķiršana šķīrējtiesā</t>
  </si>
  <si>
    <t>NAP paredzēts pakalpojumu saņēmēju finansējums</t>
  </si>
  <si>
    <t>MNA kompetences paplašināšana ar administratīvo sodu piemērošanu maksātnespējas jomā</t>
  </si>
  <si>
    <t>Iespējami fiskāli neitrāls, TM līdz ar to nav ieklāvusi kopējā sarakstā, jo ir iespējams finanšu avots no maksas pakalpojumiem; vērsts uz NAP stratēģisko mērķu sasniegšanu</t>
  </si>
  <si>
    <t>Komersantu prettiesiskas pārņemšanas ierobežošana un investoru tiesiskās aizsardzības stiprināšana</t>
  </si>
  <si>
    <t>Iespējami fiskāli neitrāls, TM līdz ar to nav ieklāvusi kopējā sarakstā, jo finanšu avots norādīts no nodevas šķīrējtiesu reģistrā (120 000 gadā); pēc būtības atbilst administratīvās kapacitātes pieprasījumam - 14 notāru štata vietas LR UR; Saeimā pieņemtajā likumprojektu paketē norādīts, ka nav ietekme uz budžetu, līdz ar to, likumos ietverto normu īstenošanai netika paredzētas papildus štata vietas funkcijas nodrošinašanai, kā arī netika plānots jaunu notāru vietu finansēšana no ienākumiem par nodevas par reģistrēšanu šķirējtiesu reģistrā</t>
  </si>
  <si>
    <t>VARAM</t>
  </si>
  <si>
    <r>
      <t xml:space="preserve">Plānotie pasākumi atbilst NAP uzdevumiem "[417] Noteikt un ieviest publisko un sabiedrisko pakalpojumu grozu (..)" un "[127] Valsts un pašvaldību infrastruktūras (industriālās infrastruktūras pieslēgumi) sakārtošanas programma lielo investīciju piesaistei" un papildina šo uzdevumu ietvaros paredzētajās darbības. Pasākumu īstenošana pastarpināti veicinās IKP pieaugumu un nevienlīdzības mazināšanos, ja pašvaldībās bez reģionālas un nacionālās nozīmes attīstības centriem tiks uzlabota uzņēmējdarbības vide un sekojoši saglabātas vai radītas darba vietas (šādiem projektiem tiks dota priekšroka kvalitātes vērtēšanā atbilstoši MK 16.04.2013. noteikumiem Nr.207). Nepieciešamība izskatīt šādu JPI noteikta MK 16.04.2013. protokola Nr.20 </t>
    </r>
    <r>
      <rPr>
        <sz val="10"/>
        <rFont val="Calibri"/>
        <family val="2"/>
        <charset val="186"/>
      </rPr>
      <t>§</t>
    </r>
    <r>
      <rPr>
        <sz val="10"/>
        <rFont val="Times New Roman"/>
        <family val="1"/>
        <charset val="186"/>
      </rPr>
      <t>37, kā arī Reģionālās politikas pamatnostādņu līdz 2020.gadam projektā (13.12.2012. izsludināts VSS un notiek saskaņošana). JPI atbilst valdības deklarācijas punktiem (</t>
    </r>
    <r>
      <rPr>
        <u/>
        <sz val="10"/>
        <rFont val="Times New Roman"/>
        <family val="1"/>
        <charset val="186"/>
      </rPr>
      <t>VARAM nav norādījis</t>
    </r>
    <r>
      <rPr>
        <sz val="10"/>
        <rFont val="Times New Roman"/>
        <family val="1"/>
        <charset val="186"/>
      </rPr>
      <t xml:space="preserve">): "Veicināsim reģionu attīstību ar diversificētu ekonomiku, daudzveidīgiem pakalpojumiem un labu sasniedzamību", "Investēsim lauku teritoriju infrastruktūras sakārtošanā, uzlabosim sabiedrisko pakalpojumu kvalitāti un pieejamību laukos", "Industriālās politikas ietvaros izveidosim valsts mērķprogrammu ražošanas attīstībai nepieciešamās publiskās infrastruktūras atbalstam", "Investēsim lauku iedzīvotāju mobilitātes palielināšanā, uzlabojot ceļu un dzelzceļu infrastruktūru un apsaimniekošanu". Daļēji atbilst Valdības rīcības plāna 70.5.punktam (VARAM norāda, ka atbilst 39. un 87.punktam). </t>
    </r>
    <r>
      <rPr>
        <b/>
        <u/>
        <sz val="10"/>
        <rFont val="Times New Roman"/>
        <family val="1"/>
        <charset val="186"/>
      </rPr>
      <t>Piezīme:</t>
    </r>
    <r>
      <rPr>
        <sz val="10"/>
        <rFont val="Times New Roman"/>
        <family val="1"/>
        <charset val="186"/>
      </rPr>
      <t xml:space="preserve"> nepieciešamība pēc 2 papildu amata vietām skaidrota MK 16.04.2013. noteikumu Nr.207 anotācijā.</t>
    </r>
  </si>
  <si>
    <t>Atbilst NAP rīcības virzienam 422. Būtībā loģisks pasākums, ja skata DRN dziļāko jēgu - kompensēt saimnieciskās darbības un resursu ieguves rezultātā dabai nodarītos zaudējumus. Plānošanas dokumentos nav skarts.</t>
  </si>
  <si>
    <t>Plānošanas dokumentos jautājums faktiski nav skarts.</t>
  </si>
  <si>
    <t xml:space="preserve">Valsts informācijas un komunikācijas tehnoloģiju (IKT) pārvaldības organizatoriskā modeļa ieviešana </t>
  </si>
  <si>
    <r>
      <t xml:space="preserve">Paredzētajiem pasākumiem nav tiešas ietekmes uz NAP stratēģisko mērķu sasniegšanu. Plānotie pasākumi atbilst NAP uzdevumiem [418], [415] (t.sk. darbība "Publiskās pārvaldes pakalpojumu elektronizācija un informācijas resursu digitalizācija, to pieejamība digitālajā vidē, tai skaitā nodrošinot publisko piekļuvi internetam") un [155] un papildina šo uzdevumu ietvaros paredzētajās darbības, ko savukārt plānots finansēt no ERAF. JPI izstrāde noteikta MK 19.02.2013. rīkojumā Nr.57. JPI atbilst valdības deklarācijas punktam: "Organizēsim racionālu valsts pārvaldē izmantojamo IKT rīku un infrastruktūras pārvaldīšanu, tai skaitā nodrošinot koplietošanas principu ievērošanu un atvērtu, starptautiski atzītu standartu izmantošanu valsts informācijas sistēmu un e-pārvaldes risinājumu izveidē un paredzamajā saskarnē ar lietotājiem un citām informācijas sistēmām". </t>
    </r>
    <r>
      <rPr>
        <b/>
        <u/>
        <sz val="10"/>
        <rFont val="Times New Roman"/>
        <family val="1"/>
        <charset val="186"/>
      </rPr>
      <t>Piezīme:</t>
    </r>
    <r>
      <rPr>
        <sz val="10"/>
        <rFont val="Times New Roman"/>
        <family val="1"/>
        <charset val="186"/>
      </rPr>
      <t xml:space="preserve"> ar MK 19.02.2013. rīkojumu Nr.57 apstiprinātajā koncepcijā "Valsts informācijas un komunikācijas tehnoloģiju pārvaldības organizatoriskais modelis" tika paredzēta 4 amatu vietu izveide par 221 tūks. latu 3 gadu periodā. JPI paredzēta 20 jaunu amata vietu izveide, kā arī izdevumi programmatūras pilnveidošanai un uzturēšanai (daļēji paredzēts finansējums no ERAF NAP [415] un [418] uzdevumā). VARAM skaidro: Ņemot vērā, ka ERAF atbalsts informācijas sistēmu attīstībai neparedz iespēju novirzīt finansējumu darbinieku algošanai, pārklāšanās nebūs iespējama. 4 jaunu amata vietu izveide VARAM ļaus izveidot un uzturēt vienotu valsts informācijas sistēmu arhitektūru, nodrošināt atbilstošu koordināciju starp ministrijām un iestādēm IKT uzturēšanas un attīstības jautājumos, tādējādi veicinot jau izstrādātu valsts IKT resursu atkalizmantojamību, funkcionalitātes nepārklāšanos un vienotu principu ievērošanu valsts IKT pārvaldībā. Savukārt 16 jaunu amata vietu izveide VRAA ļaus VRAA ietvaros nodrošināt ilgstpējīgu valsts koplietošanas IKT organizāciju, kas spēs gan uzturēt jau ieviestās koplietošanas IKT platformas un informācijas sistēmas atbilstoši prasībām, gan arī, operatīvi pārplānojot cilvēkresursus, iesaistīties 2014.-2020. gados paredzētajos informācijas sistēmu un IKT risinājumu attīstības projektos.Tas nozīmē, ka VRAA vairs nebūs nepieciešams pieprasīt papildus cilvēkresursus katrā atsevišķā gadījumā, kad VRAA tiks uzdots ieviest jaunu IKT risinājumu vai informācijas sistēmu.  Sniegts skaidrojums FM (14.06.2013. e-pasts). </t>
    </r>
    <r>
      <rPr>
        <u/>
        <sz val="10"/>
        <rFont val="Times New Roman"/>
        <family val="1"/>
        <charset val="186"/>
      </rPr>
      <t>Jāvērtē attiecīgs kapacitātes samazinājums citās institūcijās.</t>
    </r>
  </si>
  <si>
    <t xml:space="preserve">Klimata politikas pilnveidošanas un Kioto protokola darbības otrā saistību perioda izpildes nodrošināšana  </t>
  </si>
  <si>
    <t>Klimata pārmaiņas nav NAP skarta tēma. Plānošanas dokumenti: Vides politikas pamatnostādnes 2009.-2015., Kioto protokols tajās nav pieminēts.</t>
  </si>
  <si>
    <t>Nav tiešas ietekmes uz NAP stratēģiskajiem rādītājiem. Vajadzību nosaka gan reālā nepieciešamība pēc monitoringa informācijas, gan virkne ES direktīvu un, attiecīgi, Latvijas normatīvo aktu prasības. Šie normatīvie akti uzskaitīti VARAM iesniegtās JPI 4.pielikumā. NAP rīcība 338.</t>
  </si>
  <si>
    <r>
      <t xml:space="preserve">Paredzētajiem pasākumiem nav tiešas ietekmes uz NAP stratēģisko mērķu sasniegšanu. Plānotie pasākumi atbilst NAP uzdevumam [415], t.sk. darbībai "Publiskās pārvaldes pakalpojumu elektronizācija un informācijas resursu digitalizācija, to pieejamība digitālajā vidē, tai skaitā nodrošinot publisko piekļuvi internetam", kur informācijas sistēmu izstrādi plānots finansēt no ERAF. Valdības deklarācijā nav atbilstoša punkta, taču ir valdības rīcības plānā (76.6.). </t>
    </r>
    <r>
      <rPr>
        <u/>
        <sz val="10"/>
        <rFont val="Times New Roman"/>
        <family val="1"/>
        <charset val="186"/>
      </rPr>
      <t>Jāapsver iespēja informācijas sistēmu izstrādi īstenot no ERAF finansējuma e-pakalpojumu attīstībai [415] vai vienas aģentūras principa īstenošanai [418].  JPI jāintegrē ar Iekšlietu ministrijas iesniegto JPI "Par interneta vēlēšanu sistēmas izveidi" un Satiksmes ministrijas iesniegto JPI "Interneta vēlēšanu sistēmas izveide".</t>
    </r>
  </si>
  <si>
    <t xml:space="preserve"> Kompensāciju izmaksas atjaunošana īpašniekiem</t>
  </si>
  <si>
    <t>Atjauno taisnīgumu, kompensējot zemes īpašniekiem ierobežojumus saimnieciskajā darbībā, ja tie ceļas no aizsargājamu dabas teritoriju un objektu esamības īpašuma teritorijā (maksājumi pārtraukti 2009.gadā ekonomiskās krīzes dēļ). Plānošanas dokumentos nav skarts.</t>
  </si>
  <si>
    <r>
      <t>Pasākumi paredzēti Rīcības plānā Gatavošanās Latvijas prezidentūrai ES Padomē 2015.gada pirmajā pusē: "4.4. Valsts informācijas sistēmas un vienotā datortīkla dokumentu „dienesta vajadzībām” apritei izveidošana" (informatīvais ziņojums, kas skatīts MK 12.06.2013. protokols Nr.33, 37.</t>
    </r>
    <r>
      <rPr>
        <sz val="10"/>
        <rFont val="Calibri"/>
        <family val="2"/>
        <charset val="186"/>
      </rPr>
      <t>§</t>
    </r>
    <r>
      <rPr>
        <sz val="10"/>
        <rFont val="Times New Roman"/>
        <family val="1"/>
        <charset val="186"/>
      </rPr>
      <t>). JPI atbilst valdības deklarācijas punktam (</t>
    </r>
    <r>
      <rPr>
        <u/>
        <sz val="10"/>
        <rFont val="Times New Roman"/>
        <family val="1"/>
        <charset val="186"/>
      </rPr>
      <t>VARAM nav norādījis</t>
    </r>
    <r>
      <rPr>
        <sz val="10"/>
        <rFont val="Times New Roman"/>
        <family val="1"/>
        <charset val="186"/>
      </rPr>
      <t xml:space="preserve">): "Organizēsim racionālu valsts pārvaldē izmantojamo IKT rīku un infrastruktūras pārvaldīšanu, tai skaitā nodrošinot koplietošanas principu ievērošanu un atvērtu, starptautiski atzītu standartu izmantošanu valsts informācijas sistēmu un e-pārvaldes risinājumu izveidē un paredzamajā saskarnē ar lietotājiem un citām informācijas sistēmām." Valdības rīcības plānā paredzēts uzdevums: "150.7. Izveidot Valsts informācijas sistēmu darbam ar ES dokumentiem". JPI drīzāk atbilst administratīvās kapaciātes celšanas pasākumam. Atsaucoties uz Latvijas prezidentūras ES Padomē koordinācijas padomes sēdes š.g. 29.maija protokola Nr.1  3.jautājuma ,,Valsts informācijas sistēmas darbam ar Eiropas Savienības dokumentiem izveide’’ ietvaros nolemto, Koalīcijas partneru darba grupas par ES fondu jautājumiem 2013.gada 7.jūnija sanāksmes ietvaros pārrunāto, FM ES fondu plānošanas departaments ir piedāvājis risinājumu, kas ietver virssaistību izmantošanu projekta Nr. 3DP/3.2.2.1.1/12/IPIA/CFLA/006 ,,Valsts informācijas sistēmas darbam ar ES dokumentiem izveidošana" II kārtas ietvaros.  </t>
    </r>
    <r>
      <rPr>
        <b/>
        <u/>
        <sz val="10"/>
        <rFont val="Times New Roman"/>
        <family val="1"/>
        <charset val="186"/>
      </rPr>
      <t>Piezīme:</t>
    </r>
    <r>
      <rPr>
        <sz val="10"/>
        <rFont val="Times New Roman"/>
        <family val="1"/>
        <charset val="186"/>
      </rPr>
      <t xml:space="preserve"> nav sniegta informācija, kā tiks nodrošināta nepārklāšanās un sasaiste ar ERAF projektu "Valsts informācijas sistēmas darbam ar Eiropas Savienības dokumentiem izveidošana". Sniegts skaidrojums FM (14.06.2013. e-pasts).</t>
    </r>
  </si>
  <si>
    <r>
      <t xml:space="preserve">Ģeotelpiskās informācijas nodrošināšana ir viens no nozīmīgākajiem valsts elektroniskajiem pakalpojumiem, nepieciešams valsts, pašvaldību un privātsektora darbībā. Valsts ģeoportāla izveidošana un piepildīšana ar atbilstošu informāciju ir arī ES direktīvas INSPIRE noteikta nepieciešamība. Atbilst arī rīcībai 418 </t>
    </r>
    <r>
      <rPr>
        <i/>
        <sz val="10"/>
        <rFont val="Times New Roman"/>
        <family val="1"/>
        <charset val="186"/>
      </rPr>
      <t>Publiskās pārvaldes IKT centralizētu platformu izveide</t>
    </r>
  </si>
  <si>
    <t xml:space="preserve">Uz eksportu orientētu integrētu tūrisma, kultūras, veselības un dabas kapitāla infrastruktūras, pakalpojumu un produktu piedāvājuma attīstība </t>
  </si>
  <si>
    <t>Skatīt arī 438_03. Objekts ir valsts nozīmes genofonda glabātava un  papildus spēj arī piesaistīt lielu skaitu apmeklētāju. Iespējamiem zaudējumiem vismaz daļēji ir neatgriezenisks raksturs. Netieši Vides politikas pamatnostādnes 2009.-2015., tomēr neattiecas uz jautājumu par dabas bioloģisko daudzveidību, jo ir mākslīgi izveidota krātuve.</t>
  </si>
  <si>
    <t>ES Stratēģija Baltijas jūras reģionam. Telpiskās plānošanas sistēmas attīstības koncepcija. 2012.gada 30.oktobra MK noteikumi Nr.740 „Jūras plānojuma izstrādes, ieviešanas un uzraudzības kārtība".</t>
  </si>
  <si>
    <r>
      <t xml:space="preserve">Paredzētajiem pasākumiem nav tiešas ietekmes uz NAP stratēģisko mērķu sasniegšanu. Plānotie pasākumi atbilst NAP uzdevumam [415], t.sk. darbībai "Publiskās pārvaldes pakalpojumu elektronizācija un informācijas resursu digitalizācija, to pieejamība digitālajā vidē, tai skaitā nodrošinot publisko piekļuvi internetam", ko </t>
    </r>
    <r>
      <rPr>
        <u/>
        <sz val="10"/>
        <rFont val="Times New Roman"/>
        <family val="1"/>
        <charset val="186"/>
      </rPr>
      <t>plānots finansēt no ERAF (taču ERAF nefinansēs internetu bibliotēkās)</t>
    </r>
    <r>
      <rPr>
        <sz val="10"/>
        <rFont val="Times New Roman"/>
        <family val="1"/>
        <charset val="186"/>
      </rPr>
      <t>. JPI atbilst Koncepcijas par publisko pakalpojumu sistēmas pilnveidi (MK 19.02.2013. rīkojums Nr.58) risinājumu bloka apakšpunktā "5.2.5. Nodrošināt iedzīvotāju piekļuvi elektroniskajiem pakalpojumiem" noteiktajam: "nodrošināt koordinētu atbalstu publisko interneta pieejas punktu darbībai un plānot iniciatīvas digitālā satura pieejamības nodrošināšanai dažādām iedzīvotāju grupām". JPI atbilst valdības deklarācijas punktam (</t>
    </r>
    <r>
      <rPr>
        <u/>
        <sz val="10"/>
        <rFont val="Times New Roman"/>
        <family val="1"/>
        <charset val="186"/>
      </rPr>
      <t>VARAM nav norādījis</t>
    </r>
    <r>
      <rPr>
        <sz val="10"/>
        <rFont val="Times New Roman"/>
        <family val="1"/>
        <charset val="186"/>
      </rPr>
      <t xml:space="preserve">): "Turpināsim modernizēt bibliotēku vienoto informācijas sistēmu, sadarbībā ar pašvaldībām attīstīsim e-pakalpojumu pieejamību bibliotēkās".  </t>
    </r>
  </si>
  <si>
    <t xml:space="preserve">Droša radioaktīvo vielu apsaimniekošana   </t>
  </si>
  <si>
    <t>Tikai ļoti nelielā mērā tas attiecas uz doto rīcības virzienu; pamatā tas ir cilvēku fiziskās drošības jautājums. Plānošanas dokumenti: Vides politikas pamatnostādnes 2009.-2015., Radioaktīvo atkritumu glabāšanas koncepcija (apstiprināta ar MK 2003.gada 26.jūnija rīkojumu Nr.414</t>
  </si>
  <si>
    <t xml:space="preserve">Ieviest pilnveidotu valsts administratīvi teritoriālo iedalījumu, balstoties uz administratīvi teritoriālās reformas rezultātu novērtējumu </t>
  </si>
  <si>
    <r>
      <t>Paredzētajiem pasākumiem nav tiešas ietekmes uz NAP stratēģisko mērķu sasniegšanu. JPI precīzi atbilst NAP darbībai "Ieviest pilnveidotu valsts administratīvi teritoriālo iedalījumu". Pirmajiem 3 gadiem pieprasīti 32% no pieejamā finansējuma. JPI iesniegšanu paredz MK 26.03.2013. protokola Nr.16 25.§. , kā arī Reģionālās politikas pamatnostādņu līdz 2020.gadam projektā (13.12.2012. izsludināts VSS un notiek saskaņošana). JPI atbilst valdības deklarācijas punktiem (</t>
    </r>
    <r>
      <rPr>
        <u/>
        <sz val="10"/>
        <rFont val="Times New Roman"/>
        <family val="1"/>
        <charset val="186"/>
      </rPr>
      <t>VARAM nav norādījis</t>
    </r>
    <r>
      <rPr>
        <sz val="10"/>
        <rFont val="Times New Roman"/>
        <family val="1"/>
        <charset val="186"/>
      </rPr>
      <t>): "Turpināsim valsts administratīvi teritoriālās struktūras sakārtošanu un pilnveidošanu, lai pabeigtu administratīvi teritoriālo reformu", "Izvērtēsim pašvaldību administratīvi teritoriālās reformas rezultātus un sagatavosim priekšlikumus nepieciešamajiem uzlabojumiem".</t>
    </r>
  </si>
  <si>
    <t>KM</t>
  </si>
  <si>
    <t>Kultūras telpas attīstība</t>
  </si>
  <si>
    <r>
      <rPr>
        <b/>
        <sz val="10"/>
        <rFont val="Times New Roman"/>
        <family val="1"/>
        <charset val="186"/>
      </rPr>
      <t>1)</t>
    </r>
    <r>
      <rPr>
        <sz val="10"/>
        <rFont val="Times New Roman"/>
        <family val="1"/>
        <charset val="186"/>
      </rPr>
      <t xml:space="preserve"> KM atsaucas šajā </t>
    </r>
    <r>
      <rPr>
        <b/>
        <sz val="10"/>
        <rFont val="Times New Roman"/>
        <family val="1"/>
        <charset val="186"/>
      </rPr>
      <t>JPI uz NAP</t>
    </r>
    <r>
      <rPr>
        <sz val="10"/>
        <rFont val="Times New Roman"/>
        <family val="1"/>
        <charset val="186"/>
      </rPr>
      <t xml:space="preserve"> - 133, 134, 188, 248, 290, 337, 389, 415, 436, 437. </t>
    </r>
    <r>
      <rPr>
        <b/>
        <sz val="10"/>
        <rFont val="Times New Roman"/>
        <family val="1"/>
        <charset val="186"/>
      </rPr>
      <t>Uz KM ir attiecināmi tikai šādi NAP uzdevumi - 290_06; 337_01, 337_02, 337_04. 2) Valdības deklarācija</t>
    </r>
    <r>
      <rPr>
        <sz val="10"/>
        <rFont val="Times New Roman"/>
        <family val="1"/>
        <charset val="186"/>
      </rPr>
      <t xml:space="preserve"> - Nodrošināsim kultūras satura un resursu (nacionālā dokumentārā mantojuma, kino, muzeju, bibliotēku) digitalizāciju, saglabāšanu un jaunu digitālu produktu radīšanu, e-pakalpojumu attīstību. Nodrošināsim kvalitatīvu XXV Vispārējo latviešu dziesmu un XV Deju svētku sagatavošanu un norisi. Veicināsim kultūras jomas radošā potenciāla pārnesi tautsaimniecībā, kultūras un radošo industriju attīstību. </t>
    </r>
    <r>
      <rPr>
        <b/>
        <sz val="10"/>
        <rFont val="Times New Roman"/>
        <family val="1"/>
        <charset val="186"/>
      </rPr>
      <t xml:space="preserve">3) </t>
    </r>
    <r>
      <rPr>
        <b/>
        <u/>
        <sz val="10"/>
        <rFont val="Times New Roman"/>
        <family val="1"/>
        <charset val="186"/>
      </rPr>
      <t xml:space="preserve">Fiskālā loģika. </t>
    </r>
    <r>
      <rPr>
        <b/>
        <sz val="10"/>
        <rFont val="Times New Roman"/>
        <family val="1"/>
        <charset val="186"/>
      </rPr>
      <t xml:space="preserve">Aprēķini, par pamatu ņemot NAP finansējumu ir skaidri tikai divām JPI aktivitātēm: </t>
    </r>
    <r>
      <rPr>
        <sz val="10"/>
        <rFont val="Times New Roman"/>
        <family val="1"/>
        <charset val="186"/>
      </rPr>
      <t xml:space="preserve">a) Izdevumi dziesmu un deju svētkiem   </t>
    </r>
    <r>
      <rPr>
        <b/>
        <sz val="10"/>
        <rFont val="Times New Roman"/>
        <family val="1"/>
        <charset val="186"/>
      </rPr>
      <t xml:space="preserve">(337_02) </t>
    </r>
    <r>
      <rPr>
        <sz val="10"/>
        <rFont val="Times New Roman"/>
        <family val="1"/>
        <charset val="186"/>
      </rPr>
      <t xml:space="preserve">- KM JPI paredz 405 953 LVL, NAP paredz no VB visam periodam 6 mlj.LVL. b) Izdevumi Kultūras skolas somai </t>
    </r>
    <r>
      <rPr>
        <b/>
        <sz val="10"/>
        <rFont val="Times New Roman"/>
        <family val="1"/>
        <charset val="186"/>
      </rPr>
      <t>(290_06)</t>
    </r>
    <r>
      <rPr>
        <sz val="10"/>
        <rFont val="Times New Roman"/>
        <family val="1"/>
        <charset val="186"/>
      </rPr>
      <t xml:space="preserve"> no NAP VB ir paredzēti 1,2950 mlj. LVL, bet JPI pieprasīts profesionālās kultūrizglītības un radošās izglītības attīstībai 7 089 180 LVL.Trūkst uz pierādījumiem balstīts PPD, kurā pamatots finanšu izlietojums piederības veidošanai, radot kultūras skolas somu. </t>
    </r>
    <r>
      <rPr>
        <b/>
        <sz val="10"/>
        <rFont val="Times New Roman"/>
        <family val="1"/>
        <charset val="186"/>
      </rPr>
      <t>Šīm divām aktivitātēm nav skaidri nodalīts finansējums attiecībā uz piedāvāto JPI: a</t>
    </r>
    <r>
      <rPr>
        <sz val="10"/>
        <rFont val="Times New Roman"/>
        <family val="1"/>
        <charset val="186"/>
      </rPr>
      <t xml:space="preserve">) Kultūras kanona iedzīvināšana (saistīts ar dziesmu svētkiem) (337_01) NAP VB paredz 0,890 mlj. LVL. b) Profesionālā māksla - piederības Latvijai vecināšanai (337_04) NAP VB paredz 14 mlj. LVL. </t>
    </r>
    <r>
      <rPr>
        <b/>
        <u/>
        <sz val="10"/>
        <rFont val="Times New Roman"/>
        <family val="1"/>
        <charset val="186"/>
      </rPr>
      <t>Nav iespējams salīdzināt NAP VB plānoto un JPI pieprasīto.</t>
    </r>
    <r>
      <rPr>
        <b/>
        <sz val="10"/>
        <rFont val="Times New Roman"/>
        <family val="1"/>
        <charset val="186"/>
      </rPr>
      <t xml:space="preserve"> 4) PPD </t>
    </r>
    <r>
      <rPr>
        <sz val="10"/>
        <rFont val="Times New Roman"/>
        <family val="1"/>
        <charset val="186"/>
      </rPr>
      <t xml:space="preserve">- Dziesmu un deju svētku tradīcijas saglabāšanas un attīstības programma 2008.- 2013.gadam, Programma "Mantojums" - 2018. Kultūras infrastruktūras uzlabošanas programma 2006. - 2018. gadam, Valsts kultūrpolitikas vadlīnijas 2006. - 2015. gadam. Nacionāla valsts. </t>
    </r>
    <r>
      <rPr>
        <b/>
        <sz val="10"/>
        <rFont val="Times New Roman"/>
        <family val="1"/>
        <charset val="186"/>
      </rPr>
      <t>5)</t>
    </r>
    <r>
      <rPr>
        <sz val="10"/>
        <rFont val="Times New Roman"/>
        <family val="1"/>
        <charset val="186"/>
      </rPr>
      <t xml:space="preserve"> </t>
    </r>
    <r>
      <rPr>
        <b/>
        <sz val="10"/>
        <rFont val="Times New Roman"/>
        <family val="1"/>
        <charset val="186"/>
      </rPr>
      <t>Katrā no JPI sadaļām ir arī darbības, kas nav saistītas ar NAP.</t>
    </r>
    <r>
      <rPr>
        <sz val="10"/>
        <rFont val="Times New Roman"/>
        <family val="1"/>
        <charset val="186"/>
      </rPr>
      <t xml:space="preserve"> KM būtu nepieciešams atsevišķi iesniegt JPI, kas paredzēti NAP īstenošanai.</t>
    </r>
  </si>
  <si>
    <t>Nacionālā identitāte, pilsoniskā sabiedrība un atbalsts diasporai</t>
  </si>
  <si>
    <r>
      <rPr>
        <b/>
        <sz val="10"/>
        <rFont val="Times New Roman"/>
        <family val="1"/>
        <charset val="186"/>
      </rPr>
      <t xml:space="preserve">1) </t>
    </r>
    <r>
      <rPr>
        <sz val="10"/>
        <rFont val="Times New Roman"/>
        <family val="1"/>
        <charset val="186"/>
      </rPr>
      <t xml:space="preserve">KM atsaucas šajā </t>
    </r>
    <r>
      <rPr>
        <b/>
        <sz val="10"/>
        <rFont val="Times New Roman"/>
        <family val="1"/>
        <charset val="186"/>
      </rPr>
      <t xml:space="preserve">JPI uz NAP - </t>
    </r>
    <r>
      <rPr>
        <sz val="10"/>
        <rFont val="Times New Roman"/>
        <family val="1"/>
        <charset val="186"/>
      </rPr>
      <t xml:space="preserve">339, 340, 341. </t>
    </r>
    <r>
      <rPr>
        <b/>
        <sz val="10"/>
        <rFont val="Times New Roman"/>
        <family val="1"/>
        <charset val="186"/>
      </rPr>
      <t>Uz KM ir attiecināmi - 339_04, 339_06, 339_09, 340_02, 341_01, 341_04</t>
    </r>
    <r>
      <rPr>
        <sz val="10"/>
        <rFont val="Times New Roman"/>
        <family val="1"/>
        <charset val="186"/>
      </rPr>
      <t>.</t>
    </r>
    <r>
      <rPr>
        <b/>
        <sz val="10"/>
        <rFont val="Times New Roman"/>
        <family val="1"/>
        <charset val="186"/>
      </rPr>
      <t xml:space="preserve"> 2)</t>
    </r>
    <r>
      <rPr>
        <sz val="10"/>
        <rFont val="Times New Roman"/>
        <family val="1"/>
        <charset val="186"/>
      </rPr>
      <t xml:space="preserve"> </t>
    </r>
    <r>
      <rPr>
        <b/>
        <sz val="10"/>
        <rFont val="Times New Roman"/>
        <family val="1"/>
        <charset val="186"/>
      </rPr>
      <t>Valdības deklarācija</t>
    </r>
    <r>
      <rPr>
        <sz val="10"/>
        <rFont val="Times New Roman"/>
        <family val="1"/>
        <charset val="186"/>
      </rPr>
      <t xml:space="preserve"> - Nostiprināsim pilsonisko izglītību un līdzdalību kā attīstītas pilsoniskas sabiedrības pamatu. Sekmēsim latviešu valodas – nacionālās valsts identitātes pamata − saglabāšanu un izplatību, latviskās kultūrtelpas nostiprināšanu, atbalstīsim mazākumtautību kultūru savpatnību. Veicināsim reģionu kultūras un valodas savdabības uzturēšanu un attīstību, stiprinot reģionu identitāti kā kopīgās nacionālās identitātes daļu. Atbalstīsim latviešu valodas izlokšņu bagātību, stiprināsim latgaliešu valodu kā vēsturisku latviešu valodas paveidu. Pašvaldībās turpināsim algoto pagaidu sabiedrisko darbu programmu, kā arī attīstīsim brīvprātīgo darbu. </t>
    </r>
    <r>
      <rPr>
        <b/>
        <sz val="10"/>
        <rFont val="Times New Roman"/>
        <family val="1"/>
        <charset val="186"/>
      </rPr>
      <t>3) Fiskālā loģika</t>
    </r>
    <r>
      <rPr>
        <sz val="10"/>
        <rFont val="Times New Roman"/>
        <family val="1"/>
        <charset val="186"/>
      </rPr>
      <t xml:space="preserve">. a) Nacionālās identitātes un piederības sajūtas stiprināšana (339_04, 339_06, 339_09). b) Pilsoniskās sabiedrības attīstība un sabiedrības saliedētība (340_02). KM pieprasa 1 596 100 LVL, bet NAP VB paredz 0,0400 mlj.LVL  c) Atbalsts diasporai (341_01, 341_04), . </t>
    </r>
    <r>
      <rPr>
        <b/>
        <u/>
        <sz val="10"/>
        <rFont val="Times New Roman"/>
        <family val="1"/>
        <charset val="186"/>
      </rPr>
      <t>Aktvitātēm nav skaidri nodalīts finansējums, grūtības salīdzināt NAP VB plānoto un JPI pieprasīto.</t>
    </r>
    <r>
      <rPr>
        <sz val="10"/>
        <rFont val="Times New Roman"/>
        <family val="1"/>
        <charset val="186"/>
      </rPr>
      <t xml:space="preserve"> KM kopā pieprasa aktivitātēm - 3 132 960 LVL.   </t>
    </r>
    <r>
      <rPr>
        <b/>
        <sz val="10"/>
        <rFont val="Times New Roman"/>
        <family val="1"/>
        <charset val="186"/>
      </rPr>
      <t xml:space="preserve">4) PPD </t>
    </r>
    <r>
      <rPr>
        <sz val="10"/>
        <rFont val="Times New Roman"/>
        <family val="1"/>
        <charset val="186"/>
      </rPr>
      <t xml:space="preserve">- Nacionālās identitātes, pilsoniskās sabiedrības un integrācijas politikas pamatnostādnes 2012. – 2018.gadam. </t>
    </r>
    <r>
      <rPr>
        <b/>
        <sz val="10"/>
        <rFont val="Times New Roman"/>
        <family val="1"/>
        <charset val="186"/>
      </rPr>
      <t xml:space="preserve">5) </t>
    </r>
    <r>
      <rPr>
        <sz val="10"/>
        <rFont val="Times New Roman"/>
        <family val="1"/>
        <charset val="186"/>
      </rPr>
      <t xml:space="preserve"> KM būtu nepieciešams atsevišķi iesniegt JPI, kas paredzēti NAP īstenošanai.</t>
    </r>
  </si>
  <si>
    <t xml:space="preserve">Starptautiskā sadarbība </t>
  </si>
  <si>
    <t>JPI ir attiecināms pamatā uz KM administratīvajiem izdevumiem.</t>
  </si>
  <si>
    <t>VKtr</t>
  </si>
  <si>
    <t>Revīzijas procesu attīstība pašvaldību, lietderības jautājumu un ātrās reaģēšanas sabiedrībai svarīgu notikumu jomā</t>
  </si>
  <si>
    <t>Pastarpinātā veidā veidā atbilst NAP stratēģiskajam mērķim - veicināt IKP pieaugumu, ienākumu nevienlīdzības mazināšanu.
Atbilst NAP deklarētajam principam [20] Tiesiskuma un efektīvas likumu piemērošanas nodrošināšana ikvienā darbības jomā ir svarīgākais princips.
Tā kā JPI darbības nav iekļautas NAP, tad JPI  rezultatīvie rādītāji nav norādīti atbilstoši NAP mērķa sasniegšanas rādītājiem.
JPI darbības nav NAP darbības.
NAP nav plānots finansējums. 
JPI nav terminēta.
Atbilst starptautisko augstāko revīzijas iestāžu organizāciju INTOSAI (International Organisation of Supreme Audit Institutions) un EUROSAI (European Organisation of Supreme Audit Institutions) darbības stratēģiskajos plānos noteiktajiem mērķiem.
Iesniegtajā JPI nav identificēta atbilstība konkrētam MK deklarācijas punktam.
Konstatēts, ka JPI konceptuāli atbilst MK deklarācijas IV.sadaļas "Pārvaldība", apakšsadaļas "Valsts pārvalde" punktam "Turpināsim racionalizēt valsts iestāžu skaitu un struktūru. Veidosim nelielu, efektīvu, motivētu un uz rezultātu orientētu valsts pārvaldi, ieviešot motivējošu atlīdzības sistēmu sabiedriskajā sektorā nodarbinātajiem, pilnveidojot atlīdzības sistēmu un vēršot to uz konkrētu darba rezultātu sasniegšanu, lai panāktu efektīvāku un caurspīdīgāku resursu izmantošanu un mazinātu administratīvo slogu."</t>
  </si>
  <si>
    <t>PKC</t>
  </si>
  <si>
    <t>AT</t>
  </si>
  <si>
    <r>
      <t xml:space="preserve">JPI saturiski drīzāk atbilst administratīvās kapacitātes celšanas pasākumiem.
</t>
    </r>
    <r>
      <rPr>
        <u/>
        <sz val="10"/>
        <rFont val="Times New Roman"/>
        <family val="1"/>
        <charset val="186"/>
      </rPr>
      <t xml:space="preserve">1.kritērijs Atbilstība NAP:
</t>
    </r>
    <r>
      <rPr>
        <sz val="10"/>
        <rFont val="Times New Roman"/>
        <family val="1"/>
        <charset val="186"/>
      </rPr>
      <t xml:space="preserve">- Nav saistīts ar NAP stratēģiskajiem uzstādījumiem.
- JPI ir norādīta atbilstība NAP uzdevumiem, kuriem JPI saturiski neatbilst: [135] ; [139]; [158] .
-  JPI norādīta atbilstība NAP deklarētajam principam [20] un vispārīgājiem teikumiem: [82].
- JPI nav NAP darbība.
- NAP nav plānots finansējums darbībai.
</t>
    </r>
    <r>
      <rPr>
        <u/>
        <sz val="10"/>
        <rFont val="Times New Roman"/>
        <family val="1"/>
        <charset val="186"/>
      </rPr>
      <t xml:space="preserve">2.kritērijs Atbilstība citiem plānošanas dokumentiem:
</t>
    </r>
    <r>
      <rPr>
        <sz val="10"/>
        <rFont val="Times New Roman"/>
        <family val="1"/>
        <charset val="186"/>
      </rPr>
      <t xml:space="preserve">Nav konstatējama atbilstība citiem plānošanas dokumentiem
</t>
    </r>
    <r>
      <rPr>
        <u/>
        <sz val="10"/>
        <rFont val="Times New Roman"/>
        <family val="1"/>
        <charset val="186"/>
      </rPr>
      <t xml:space="preserve">3.kritērijs Atbilstība MK deklarācijai:
</t>
    </r>
    <r>
      <rPr>
        <sz val="10"/>
        <rFont val="Times New Roman"/>
        <family val="1"/>
        <charset val="186"/>
      </rPr>
      <t>JPI  atbilst MK deklarācija.</t>
    </r>
  </si>
  <si>
    <r>
      <t xml:space="preserve">JPI saturiski drīzāk atbilst administratīvās kapacitātes celšanas pasākumiem.
</t>
    </r>
    <r>
      <rPr>
        <u/>
        <sz val="10"/>
        <rFont val="Times New Roman"/>
        <family val="1"/>
        <charset val="186"/>
      </rPr>
      <t xml:space="preserve">1.kritērijs Atbilstība NAP:
</t>
    </r>
    <r>
      <rPr>
        <sz val="10"/>
        <rFont val="Times New Roman"/>
        <family val="1"/>
        <charset val="186"/>
      </rPr>
      <t xml:space="preserve">- Nav saistīts ar NAP stratēģiskajiem uzstādījumiem.
- JPI ir norādīta atbilstība NAP uzdevumiem, kuriem JPI saturiski neatbilst: [135] ; [139]; [158] .
-  JPI norādīta atbilstība NAP deklarētajam principam [20] un vispārīgājiem teikumiem: [82].
- JPI nav NAP darbība.
- NAP nav plānots finansējums darbībai.
</t>
    </r>
    <r>
      <rPr>
        <u/>
        <sz val="10"/>
        <rFont val="Times New Roman"/>
        <family val="1"/>
        <charset val="186"/>
      </rPr>
      <t xml:space="preserve">2.kritērijs Atbilstība citiem plānošanas dokumentiem:
</t>
    </r>
    <r>
      <rPr>
        <sz val="10"/>
        <rFont val="Times New Roman"/>
        <family val="1"/>
        <charset val="186"/>
      </rPr>
      <t xml:space="preserve">Nav konstatējama atbilstība citiem plānošanas dokumentiem
</t>
    </r>
    <r>
      <rPr>
        <u/>
        <sz val="10"/>
        <rFont val="Times New Roman"/>
        <family val="1"/>
        <charset val="186"/>
      </rPr>
      <t xml:space="preserve">3.kritērijs Atbilstība MK deklarācijai:
</t>
    </r>
    <r>
      <rPr>
        <sz val="10"/>
        <rFont val="Times New Roman"/>
        <family val="1"/>
        <charset val="186"/>
      </rPr>
      <t>JPI  norādīta atbilstība MK deklarācijai. Pēc satura JPI  neatbilst MK deklarācijai.</t>
    </r>
  </si>
  <si>
    <r>
      <t xml:space="preserve">JPI saturiski drīzāk atbilst administratīvās kapacitātes celšanas pasākumiem.
</t>
    </r>
    <r>
      <rPr>
        <u/>
        <sz val="10"/>
        <rFont val="Times New Roman"/>
        <family val="1"/>
        <charset val="186"/>
      </rPr>
      <t xml:space="preserve">1.kritērijs Atbilstība NAP:
</t>
    </r>
    <r>
      <rPr>
        <sz val="10"/>
        <rFont val="Times New Roman"/>
        <family val="1"/>
        <charset val="186"/>
      </rPr>
      <t xml:space="preserve">- Nav saistīts ar NAP stratēģiskajiem uzstādījumiem.
- JPI ir norādīta atbilstība NAP uzdevumiem, kuriem JPI saturiski neatbilst: [135] ; [139]; [158] .
-  JPI norādīta atbilstība NAP deklarētajam principam [20] un vispārīgājiem teikumiem: [82].
- JPI nav NAP darbība.
- NAP nav plānots finansējums darbībai.
</t>
    </r>
    <r>
      <rPr>
        <u/>
        <sz val="10"/>
        <rFont val="Times New Roman"/>
        <family val="1"/>
        <charset val="186"/>
      </rPr>
      <t xml:space="preserve">2.kritērijs Atbilstība citiem plānošanas dokumentiem:
</t>
    </r>
    <r>
      <rPr>
        <sz val="10"/>
        <rFont val="Times New Roman"/>
        <family val="1"/>
        <charset val="186"/>
      </rPr>
      <t xml:space="preserve">Nav konstatējama atbilstība citiem plānošanas dokumentiem
</t>
    </r>
    <r>
      <rPr>
        <u/>
        <sz val="10"/>
        <rFont val="Times New Roman"/>
        <family val="1"/>
        <charset val="186"/>
      </rPr>
      <t xml:space="preserve">3.kritērijs Atbilstība MK deklarācijai:
</t>
    </r>
    <r>
      <rPr>
        <sz val="10"/>
        <rFont val="Times New Roman"/>
        <family val="1"/>
        <charset val="186"/>
      </rPr>
      <t>JPI  norādīta atbilstība MK deklarācijai.Pēc satura JPI  neatbilst MK deklarācijai.</t>
    </r>
  </si>
  <si>
    <r>
      <t>Sasaucas ar Tieslietu min. JPI  19_05_P_N.</t>
    </r>
    <r>
      <rPr>
        <u/>
        <sz val="10"/>
        <rFont val="Times New Roman"/>
        <family val="1"/>
        <charset val="186"/>
      </rPr>
      <t xml:space="preserve">
1.kritērijs Atbilstība NAP:
</t>
    </r>
    <r>
      <rPr>
        <sz val="10"/>
        <rFont val="Times New Roman"/>
        <family val="1"/>
        <charset val="186"/>
      </rPr>
      <t xml:space="preserve">- Pastarpināti veicina NAP stratēģiskā uzstādījuma -IKP pieaugums - sasniegšanu. Tiesu sistēmas sakārtošana veicina izcilas uzņēmējdarbības vides veidošanos, kas, savukārt, rada apstākļus IKP pieaugumam. 
- JPI ir norādīta atbilstība NAP uzdevumiem, kuriem JPI saturiski neatbilst: [135] ; [139]; [158] .
-  JPI norādīta atbilstība NAP deklarētajam principam [20] un vispārīgājiem teikumiem: [82].
- JPI nav NAP darbība.
- NAP nav plānots finansējums darbībai.
</t>
    </r>
    <r>
      <rPr>
        <u/>
        <sz val="10"/>
        <rFont val="Times New Roman"/>
        <family val="1"/>
        <charset val="186"/>
      </rPr>
      <t xml:space="preserve">2.kritērijs Atbilstība citiem plānošanas dokumentiem:
</t>
    </r>
    <r>
      <rPr>
        <sz val="10"/>
        <rFont val="Times New Roman"/>
        <family val="1"/>
        <charset val="186"/>
      </rPr>
      <t xml:space="preserve">Nav konstatējama atbilstība citiem plānošanas dokumentiem
</t>
    </r>
    <r>
      <rPr>
        <u/>
        <sz val="10"/>
        <rFont val="Times New Roman"/>
        <family val="1"/>
        <charset val="186"/>
      </rPr>
      <t xml:space="preserve">3.kritērijs Atbilstība MK deklarācijai:
</t>
    </r>
    <r>
      <rPr>
        <sz val="10"/>
        <rFont val="Times New Roman"/>
        <family val="1"/>
        <charset val="186"/>
      </rPr>
      <t>JPI  atbilst MK deklarācijai.</t>
    </r>
  </si>
  <si>
    <r>
      <t xml:space="preserve">Sasaucas ar Tieslietu min. JPI  19_06_P_N.
</t>
    </r>
    <r>
      <rPr>
        <u/>
        <sz val="10"/>
        <rFont val="Times New Roman"/>
        <family val="1"/>
        <charset val="186"/>
      </rPr>
      <t xml:space="preserve">1.kritērijs Atbilstība NAP:
</t>
    </r>
    <r>
      <rPr>
        <sz val="10"/>
        <rFont val="Times New Roman"/>
        <family val="1"/>
        <charset val="186"/>
      </rPr>
      <t xml:space="preserve">- Pastarpināti veicina NAP stratēģiskā uzstādījuma -IKP pieaugums - sasniegšanu. Tiesu sistēmas sakārtošana veicina izcilas uzņēmējdarbības vides veidošanos, kas, savukārt, rada apstākļus IKP pieaugumam. 
- JPI ir norādīta atbilstība NAP uzdevumiem, kuriem JPI saturiski neatbilst: [135] ; [139]; [158] .
-  JPI norādīta atbilstība NAP deklarētajam principam [20] un vispārīgājiem teikumiem: [82].
- JPI nav NAP darbība.
- NAP nav plānots finansējums darbībai.
</t>
    </r>
    <r>
      <rPr>
        <u/>
        <sz val="10"/>
        <rFont val="Times New Roman"/>
        <family val="1"/>
        <charset val="186"/>
      </rPr>
      <t xml:space="preserve">2.kritērijs Atbilstība citiem plānošanas dokumentiem:
</t>
    </r>
    <r>
      <rPr>
        <sz val="10"/>
        <rFont val="Times New Roman"/>
        <family val="1"/>
        <charset val="186"/>
      </rPr>
      <t xml:space="preserve">Nav konstatējama atbilstība citiem plānošanas dokumentiem
</t>
    </r>
    <r>
      <rPr>
        <u/>
        <sz val="10"/>
        <rFont val="Times New Roman"/>
        <family val="1"/>
        <charset val="186"/>
      </rPr>
      <t xml:space="preserve">3.kritērijs Atbilstība MK deklarācijai:
</t>
    </r>
    <r>
      <rPr>
        <sz val="10"/>
        <rFont val="Times New Roman"/>
        <family val="1"/>
        <charset val="186"/>
      </rPr>
      <t>JPI  atbilst MK deklarācijai.</t>
    </r>
  </si>
  <si>
    <t>VM</t>
  </si>
  <si>
    <r>
      <t xml:space="preserve">NAP2020 veselības veicināšanas pasākumu īstenošanai </t>
    </r>
    <r>
      <rPr>
        <u/>
        <sz val="10"/>
        <rFont val="Times New Roman"/>
        <family val="1"/>
        <charset val="186"/>
      </rPr>
      <t>finansējums plānots pamatā no Eiropas struktūrfondu līdzekļiem</t>
    </r>
    <r>
      <rPr>
        <sz val="10"/>
        <rFont val="Times New Roman"/>
        <family val="1"/>
        <charset val="186"/>
      </rPr>
      <t>.
JPI darbības rezultāts papildināms, norādot arī mērķa grupas īpatsvaru, kas tiks sasniegts, īstenojot veselības veicināšanas kampaņas</t>
    </r>
  </si>
  <si>
    <t xml:space="preserve">JPI pastarpināti ietekmē NAP2020 stratēģisko mērķu sasniegšanu, taču to, cik lielā mērā, paaugstinot atalgojumu, tiek ietekmēta ienākumu nevienlīdzība, nosaka darba samaksas paaugstināšanas principi, kas nedz dokumentā, nedz arī informatīvajā ziņojumā "Finanšu situācija veselības aprūpes jomā" nav detalizēti skaidroti. Mazinot ienākumu nevienlīdzību, lielāks darba samaksas paaugstinājums nepieciešams ārstniecības personām ar zemākiem ienākumiem, t.i., paaugstinājums visām atalgojuma grupām nedrīkstētu būt vienāds.
NAP2020 [313] uzdevums paredz pakalpojumu apmaksas sistēmas pilnveidošanu, taču ne atalgojuma paaugstināšanu.
Deklarācijā par Valda Dombrovska vadītā Ministru kabineta iecerēto darbību ārstniecības personu darba samaksas paaugstināšanas jautājums nav uzrunāts, bet tas pastarpināti uzrunāts VRP
</t>
  </si>
  <si>
    <t xml:space="preserve">Ambulatorajai ārstniecībai paredzēto medikamentu iegādes izdevumu kompensācijas un centralizēto  medikamentu iegādes nodrošināšana  </t>
  </si>
  <si>
    <r>
      <rPr>
        <u/>
        <sz val="10"/>
        <rFont val="Times New Roman"/>
        <family val="1"/>
        <charset val="186"/>
      </rPr>
      <t xml:space="preserve">Visām JPI ietvaros plānotām aktivitātēm nav vienlīdz būtiska ietekme uz NAP stratēģisko mērķu sasniegšanu.
</t>
    </r>
    <r>
      <rPr>
        <sz val="10"/>
        <rFont val="Times New Roman"/>
        <family val="1"/>
        <charset val="186"/>
      </rPr>
      <t>Saskaņā ar Koncepciju par veselības aprūpes finansēšanas modeli jaunu diagnožu iekļaušana kompensējamo zāļu sarakstā plānota tikai ar 2015.gadu, bet Sirds un asinsvadu veselības uzlabošanas rīcības plāns 2013.-2015.gadam, uz kuru JPI ir atsauce, pagaidām vēl nav pieņemts.
Nepieciešamība nodrošināt visu bērnu no 6 nedēļu vecuma vakcināciju pret rotavīrusa infekciju, kā arī nepieciešamība atkārtoti vakcinēt bērnus pret vējbakām nevienā no veselības nozares politikas plānošanas dokumentiem nav paredzēta.</t>
    </r>
    <r>
      <rPr>
        <u/>
        <sz val="10"/>
        <rFont val="Times New Roman"/>
        <family val="1"/>
        <charset val="186"/>
      </rPr>
      <t xml:space="preserve">
Nav īsti skaidrs finanšu aprēķins:
</t>
    </r>
    <r>
      <rPr>
        <sz val="10"/>
        <rFont val="Times New Roman"/>
        <family val="1"/>
        <charset val="186"/>
      </rPr>
      <t xml:space="preserve">a. plānotajiem līdzekļiem </t>
    </r>
    <r>
      <rPr>
        <u/>
        <sz val="10"/>
        <rFont val="Times New Roman"/>
        <family val="1"/>
        <charset val="186"/>
      </rPr>
      <t>jaunu diagnožu iekļaušanai kompensējamo zāļu sarakstā</t>
    </r>
    <r>
      <rPr>
        <sz val="10"/>
        <rFont val="Times New Roman"/>
        <family val="1"/>
        <charset val="186"/>
      </rPr>
      <t xml:space="preserve"> (2016.gadā - 7875288 LVL), jo sirds transplantācijas operāciju skaitu nav plānots palielināt. Turklāt norādītā summa neatbilst Koncepcijā par veselības aprūpes finansēšanas modeli plānotajai. Pieprasījums šiem līdzekļiem (vai vismaz daļai no tiem) vērtējams kontekstā ar JPI Jauno tehnoloģiju ieviešana veselības aprūpē;
b. nepieciešamiem līdzekļiem </t>
    </r>
    <r>
      <rPr>
        <u/>
        <sz val="10"/>
        <rFont val="Times New Roman"/>
        <family val="1"/>
        <charset val="186"/>
      </rPr>
      <t>vakcīnu iegādei bērniem pret rotavīrusa infekciju</t>
    </r>
    <r>
      <rPr>
        <sz val="10"/>
        <rFont val="Times New Roman"/>
        <family val="1"/>
        <charset val="186"/>
      </rPr>
      <t xml:space="preserve"> (2014.g. - 526913 LVL, 2015.g. - 0 LVL, 2016.g. - 28946 LVL). JPI norādīts, ka nepieciešamie līdzekļi 2015.gadam un 2016.gadam jau iekļauti budžeta bāzē, taču jautājums par 100% vakcīnu kompensāciju MK gan skatīts tikai pirms mēneša.
</t>
    </r>
  </si>
  <si>
    <t xml:space="preserve">EPP 2011.gada 9.marta Direktīvā 2011/24/ES un Pacientu tiesību likumā noteiktā Ārstniecības riska fonda darbības uzsākšana un nodrošināšana </t>
  </si>
  <si>
    <t xml:space="preserve">JPI pastarpināti ietekmē NAP2020 stratēģisko mērķu sasniegšanu.
NAP2020  [313] uzdevums paredz stacionāro veselības aprūpes iestāžu darba efektivitātes pilnveidošanu, [..] uzlabojot veselības aprūpes pakalpojumu kvalitāti, pieejamību un drošumu, bet finansējums tam paredzēts no Eiropas struktūrfondu līdzekļiem.
Ārstniecības riska fonda izveide paredzēta arī koncepcijā "Normatīvo aktu sistēma veselības aizsardzības jomā"
</t>
  </si>
  <si>
    <t xml:space="preserve">Ambulatoro veselības aprūpes pakalpojumu gaidīšanas rindu mazināšana </t>
  </si>
  <si>
    <r>
      <t xml:space="preserve">NAP2020 aktivitātes ambulatoro veselības aprūpes pakalpojumu pieejamības uzlabošanai </t>
    </r>
    <r>
      <rPr>
        <u/>
        <sz val="10"/>
        <rFont val="Times New Roman"/>
        <family val="1"/>
        <charset val="186"/>
      </rPr>
      <t>plānots finansēt no Eiropas struktūrfondu līdzekļiem (ERAF)</t>
    </r>
    <r>
      <rPr>
        <sz val="10"/>
        <rFont val="Times New Roman"/>
        <family val="1"/>
        <charset val="186"/>
      </rPr>
      <t xml:space="preserve">. 
Visas aktivitātes, kas plānotas JPI ietvaros, nav vēl pagaidām iestrādātas nozares politikas plānošanas dokumentos, tāpēc </t>
    </r>
    <r>
      <rPr>
        <u/>
        <sz val="10"/>
        <rFont val="Times New Roman"/>
        <family val="1"/>
        <charset val="186"/>
      </rPr>
      <t>to pamatojums nav pilnīgs</t>
    </r>
    <r>
      <rPr>
        <sz val="10"/>
        <rFont val="Times New Roman"/>
        <family val="1"/>
        <charset val="186"/>
      </rPr>
      <t xml:space="preserve">.
JPI paredz 2016.gadā būtiski palielināt dienas stacionārā sniegto pakalpojumu skaitu (2015.gadā apjoms pieaug par 23 360 pakalpojumiem, bet 2016.gadā - par 220 250 pakalpojumiem), taču ārstniecības profili, kuros dienas stacionāra pakalpojumu papildus vietas visvairāk nepieciešamas, nav norādīti. Tāpat nav pamatots pārējo speciālistu sniegto pakalpojumu skaita pieaugums 2015. un 2016.gadā, kā arī papildus plānotais izmeklējumu skaits 2015.un 2016.gadā (t.sk. nav pamatoti kardioloģiskie izmeklējumi 20000 jaundzimušiem sākot ar 2014.gadu). Spriežot pēc papildus budžeta pieprasījuma 2016.gadā, </t>
    </r>
    <r>
      <rPr>
        <u/>
        <sz val="10"/>
        <rFont val="Times New Roman"/>
        <family val="1"/>
        <charset val="186"/>
      </rPr>
      <t>no valsts budžeta apmaksāto ambulatoro pakalpojumu skaitu līdz 2016.gadam ir plānots palielināt par 50%</t>
    </r>
    <r>
      <rPr>
        <sz val="10"/>
        <rFont val="Times New Roman"/>
        <family val="1"/>
        <charset val="186"/>
      </rPr>
      <t xml:space="preserve">, taču tādā gadījumā </t>
    </r>
    <r>
      <rPr>
        <u/>
        <sz val="10"/>
        <rFont val="Times New Roman"/>
        <family val="1"/>
        <charset val="186"/>
      </rPr>
      <t>nepieciešami detalizētāki indikatori darbības rezultātam</t>
    </r>
    <r>
      <rPr>
        <sz val="10"/>
        <rFont val="Times New Roman"/>
        <family val="1"/>
        <charset val="186"/>
      </rPr>
      <t xml:space="preserve">, uzrādot vidējo gaidīšanas laiku uz ambulatoriem veselības aprūpes pakalpojumiem aptuveni 6 ārstniecības profilos (3 tādos profilos, kur plānots vislielākais papildus pakalpojumu skaita pieaugums, kā arī 3 ārstniecības profilos, kur atskaites gadā ir visgarākā gaidīšanas rinda, atsevišķi pieaugušiem un bērniem).
Ņemot vērā, ka JPI aktivitātes plānotas pārsvarā no 2015.gada, </t>
    </r>
    <r>
      <rPr>
        <u/>
        <sz val="10"/>
        <rFont val="Times New Roman"/>
        <family val="1"/>
        <charset val="186"/>
      </rPr>
      <t>aicinām papildināt JPI saturu, kā arī politikas plānošanas dokumentos iestrādāt precīzāku papildus nepieciešamo ambulatoro veselības aprūpes pakalpojumu skaita sadalījumu pa dažādiem ārstniecības profiliem.</t>
    </r>
  </si>
  <si>
    <t xml:space="preserve"> Veselības aprūpes pakalpojumu kvalitātes uzlabošana, plānošana un koordinēšana: 
(a) tālākizglītības programmu īstenošana ārstniecības un ārstniecības atbalsta personām, (b) sirds un asinsvadu, onkoloģisko, psihisko  saslimšanu, perinatālās aprūpes  tīkla attīstība (t.sk. pacientu plūsmas vadlīniju izstrāde), (c) pakalpojumu apmaksas sistēmas pilnveidošana, (d) veselības aprūpes iestāžu darba efektivitātes novērtēšana un pilnveidošana
</t>
  </si>
  <si>
    <t>Stacionāro veselības aprūpes pakalpojumu gaidīšanas rindu mazināšan</t>
  </si>
  <si>
    <r>
      <t>NAP2020 ietvaros paredzēts</t>
    </r>
    <r>
      <rPr>
        <u/>
        <sz val="10"/>
        <rFont val="Times New Roman"/>
        <family val="1"/>
        <charset val="186"/>
      </rPr>
      <t xml:space="preserve"> Eiropas struktūrfondu atbalsts</t>
    </r>
    <r>
      <rPr>
        <sz val="10"/>
        <rFont val="Times New Roman"/>
        <family val="1"/>
        <charset val="186"/>
      </rPr>
      <t xml:space="preserve"> tikai stacionāro veselības aprūpes pakalpojumu apmaksas sistēmas un kvalitātes sistēmu uzlabošanai, nodrošinot veselības aprūpes pakalpojumu efektivitāti, bet ne gaidīšanas rindu mazināšanai.
</t>
    </r>
    <r>
      <rPr>
        <u/>
        <sz val="10"/>
        <rFont val="Times New Roman"/>
        <family val="1"/>
        <charset val="186"/>
      </rPr>
      <t>Lūdzam precizēt Darbības rezultātu</t>
    </r>
    <r>
      <rPr>
        <i/>
        <u/>
        <sz val="10"/>
        <rFont val="Times New Roman"/>
        <family val="1"/>
        <charset val="186"/>
      </rPr>
      <t xml:space="preserve"> Papildus veikto pārējo plānveida operāciju skaits</t>
    </r>
    <r>
      <rPr>
        <u/>
        <sz val="10"/>
        <rFont val="Times New Roman"/>
        <family val="1"/>
        <charset val="186"/>
      </rPr>
      <t>,</t>
    </r>
    <r>
      <rPr>
        <sz val="10"/>
        <rFont val="Times New Roman"/>
        <family val="1"/>
        <charset val="186"/>
      </rPr>
      <t xml:space="preserve"> norādot papildus plānoto operāciju precīzu skaitu dažādos ārstniecības profilos. Pamatojums - uzskaitījums, kas dots, pamatojot minēto operāciju kopējā skaita nepieciešamību, pārklājas ar operāciju veidiem, kas jau norādīti un izmaksas par kuriem aprēķinātas atsevišķi (pastāv dublicēšanās risks).
</t>
    </r>
    <r>
      <rPr>
        <u/>
        <sz val="10"/>
        <rFont val="Times New Roman"/>
        <family val="1"/>
        <charset val="186"/>
      </rPr>
      <t>Lūdzam precizēt Darbības rezultātu</t>
    </r>
    <r>
      <rPr>
        <i/>
        <u/>
        <sz val="10"/>
        <rFont val="Times New Roman"/>
        <family val="1"/>
        <charset val="186"/>
      </rPr>
      <t xml:space="preserve"> Ārstēšanas uzsākšana stacionārā ļaundabīga audzēja diagnosticēšanas gadījumā</t>
    </r>
    <r>
      <rPr>
        <sz val="10"/>
        <rFont val="Times New Roman"/>
        <family val="1"/>
        <charset val="186"/>
      </rPr>
      <t>, norādot</t>
    </r>
    <r>
      <rPr>
        <u/>
        <sz val="10"/>
        <rFont val="Times New Roman"/>
        <family val="1"/>
        <charset val="186"/>
      </rPr>
      <t xml:space="preserve"> papildus</t>
    </r>
    <r>
      <rPr>
        <sz val="10"/>
        <rFont val="Times New Roman"/>
        <family val="1"/>
        <charset val="186"/>
      </rPr>
      <t xml:space="preserve"> plānoto stacionārās ārstēšanas gadījumu skaitu pēc ļaundabīga audzēja diagnosticēšanas, kā arī politikas plānošanas dokumentu, kas pamato papildus vietu nepieciešamību onkoloģijai.
Lūdzam</t>
    </r>
    <r>
      <rPr>
        <u/>
        <sz val="10"/>
        <rFont val="Times New Roman"/>
        <family val="1"/>
        <charset val="186"/>
      </rPr>
      <t xml:space="preserve"> papildināt Darbības rezultātu tabulu</t>
    </r>
    <r>
      <rPr>
        <sz val="10"/>
        <rFont val="Times New Roman"/>
        <family val="1"/>
        <charset val="186"/>
      </rPr>
      <t xml:space="preserve">, norādot insulta slimnieku  ārstēšanai stacionārā papildus nepieciešamā finansējuma rezultātu (atšifrējot, kam tieši finansējums paredzēts).
Tāpat lūdzam precizēt, vai nepieciešamais finansējums prognozējamās invaliditātes novēršanas pasākumiem nav ietverts arī JPI </t>
    </r>
    <r>
      <rPr>
        <i/>
        <sz val="10"/>
        <rFont val="Times New Roman"/>
        <family val="1"/>
        <charset val="186"/>
      </rPr>
      <t xml:space="preserve">Rehabilitācijas pakalpojuma apjoma palielināšana.
</t>
    </r>
    <r>
      <rPr>
        <sz val="10"/>
        <rFont val="Times New Roman"/>
        <family val="1"/>
        <charset val="186"/>
      </rPr>
      <t xml:space="preserve">Lūdzam precizēt, vai finansējums, kas nepieciešams papildus plānveida operāciju veikšanai un kas aktualizēts informatīvajā ziņojumā  "Finanšu situācija veselības aprūpes jomā", nav ietverts arī tajā nepieciešamā finansējuma apjomā, kas aktualizēts ar Sirds un asinsvadu veselības uzlabošanas rīcības plāna projektu.  </t>
    </r>
  </si>
  <si>
    <t>Medicīniskās un sociālās rehabilitācijas pasākumi darbspēju saglabāšanai un atjaunošanai, t.sk. personām pēc nelaimes gadījumiem, saslimšanām un traumām darbā</t>
  </si>
  <si>
    <t>Vēršam uzmanību, ka pagaidām ne JPI, ne plānošanas dokumentos nav identificēts papildus plānoto rehabilitācijas pakalpojumu skaita sadalījums atkarībā no funkcionālo ierobežojumu veida vai diagnozes.</t>
  </si>
  <si>
    <t xml:space="preserve">Rezidentu apmācības nodrošināšana </t>
  </si>
  <si>
    <r>
      <t xml:space="preserve">NAP2020 ietvaros </t>
    </r>
    <r>
      <rPr>
        <u/>
        <sz val="10"/>
        <rFont val="Times New Roman"/>
        <family val="1"/>
        <charset val="186"/>
      </rPr>
      <t>no struktūrfondu līdzekļiem</t>
    </r>
    <r>
      <rPr>
        <sz val="10"/>
        <rFont val="Times New Roman"/>
        <family val="1"/>
        <charset val="186"/>
      </rPr>
      <t xml:space="preserve"> plānots atbalsts ārstniecības un ārstniecības atbalsta personu tālākizglītībai, bet ne rezidentiem. Arī no valsts budžeta līdzekļiem papildus finansējums rezidentūrai NAP2020 nav paredzēts. 
Lai nodrošinātu Deklarācijā par Valda Dombrovska vadītā Ministru kabineta iecerēto darbību paredzētā mērķa sasniegšanu, aicinām izvērtēt iespēju līgumos ar rezidentiem noteikt prasību veidot ārsta praksi vai  strādāt kādā no ārstniecības iestādēm Latvijā vismaz trīs gadus pēc rezidentūras pabeigšanas tad, ja studijas rezidentūrā īstenotas par valsts budžeta līdzekļiem</t>
    </r>
  </si>
  <si>
    <t>29_10P</t>
  </si>
  <si>
    <r>
      <t xml:space="preserve">JPI </t>
    </r>
    <r>
      <rPr>
        <u/>
        <sz val="10"/>
        <rFont val="Times New Roman"/>
        <family val="1"/>
        <charset val="186"/>
      </rPr>
      <t>atbilst NAP2020 313_1 darbībai,</t>
    </r>
    <r>
      <rPr>
        <sz val="10"/>
        <rFont val="Times New Roman"/>
        <family val="1"/>
        <charset val="186"/>
      </rPr>
      <t xml:space="preserve"> taču to plānots īstenot pamatā no Eiropas struktūrfondu līdzekļiem.
JPI </t>
    </r>
    <r>
      <rPr>
        <u/>
        <sz val="10"/>
        <rFont val="Times New Roman"/>
        <family val="1"/>
        <charset val="186"/>
      </rPr>
      <t>atbilst Deklarācijas</t>
    </r>
    <r>
      <rPr>
        <sz val="10"/>
        <rFont val="Times New Roman"/>
        <family val="1"/>
        <charset val="186"/>
      </rPr>
      <t xml:space="preserve"> par Valda Dombrovska vadītā Ministru kabineta iecerēto darbību mērķim </t>
    </r>
    <r>
      <rPr>
        <i/>
        <sz val="10"/>
        <rFont val="Times New Roman"/>
        <family val="1"/>
        <charset val="186"/>
      </rPr>
      <t xml:space="preserve">Nodrošināsim veselības aprūpes pakalpojumu pieejamību vienmērīgi visā valsts teritorijā
</t>
    </r>
    <r>
      <rPr>
        <sz val="10"/>
        <rFont val="Times New Roman"/>
        <family val="1"/>
        <charset val="186"/>
      </rPr>
      <t>Lūdzam pārbaudīt, vai patiesi situācijā, ja pacientu iemaksu un līdzmaksājumu apjoms tiek samazināts 2014.gadā,</t>
    </r>
    <r>
      <rPr>
        <u/>
        <sz val="10"/>
        <rFont val="Times New Roman"/>
        <family val="1"/>
        <charset val="186"/>
      </rPr>
      <t xml:space="preserve"> izdevumi valsts budžetam rodas tikai 2015.gadā</t>
    </r>
    <r>
      <rPr>
        <sz val="10"/>
        <rFont val="Times New Roman"/>
        <family val="1"/>
        <charset val="186"/>
      </rPr>
      <t>.</t>
    </r>
  </si>
  <si>
    <t xml:space="preserve">Jaunu tehnoloģiju ieviešana veselības aprūpē </t>
  </si>
  <si>
    <r>
      <t xml:space="preserve">Aktivitātes kardioloģijas tīkla attīstībai NAP2020 </t>
    </r>
    <r>
      <rPr>
        <u/>
        <sz val="10"/>
        <rFont val="Times New Roman"/>
        <family val="1"/>
        <charset val="186"/>
      </rPr>
      <t xml:space="preserve">plānots finansēt no Eiropas struktūrfondu līdzekļiem.
Jauno tehnoloģiju ieviešana </t>
    </r>
    <r>
      <rPr>
        <sz val="10"/>
        <rFont val="Times New Roman"/>
        <family val="1"/>
        <charset val="186"/>
      </rPr>
      <t xml:space="preserve">veselības aprūpē saskaņā ar Koncepciju par veselības aprūpes finansēšanas modeli </t>
    </r>
    <r>
      <rPr>
        <u/>
        <sz val="10"/>
        <rFont val="Times New Roman"/>
        <family val="1"/>
        <charset val="186"/>
      </rPr>
      <t xml:space="preserve">plānota 2015.gadā, </t>
    </r>
    <r>
      <rPr>
        <sz val="10"/>
        <rFont val="Times New Roman"/>
        <family val="1"/>
        <charset val="186"/>
      </rPr>
      <t>nevis sākot jau ar 2014.gadu.
Sirds un asinsvadu veselības uzlabošanas plāns 2013.-2015.gadam, kurš konkretizē ieviešamo jauno tehnoloģiju saturu, JPI vērtēšanas brīdī vēl nav apstiprināts.</t>
    </r>
    <r>
      <rPr>
        <u/>
        <sz val="10"/>
        <rFont val="Times New Roman"/>
        <family val="1"/>
        <charset val="186"/>
      </rPr>
      <t xml:space="preserve">
</t>
    </r>
  </si>
  <si>
    <t>Neatliekamās medicīniskās palīdzības attīstība - Neatliekamās medicīniskās palīdzības attīstība pirmsslimnīcas posmā - Samazināt mirstības rādītājus pirmsslimnīcas posmā un stacionēšanās gadījumu skaitu ar NMP</t>
  </si>
  <si>
    <r>
      <t xml:space="preserve">JPI pēc būtības atbilst </t>
    </r>
    <r>
      <rPr>
        <u/>
        <sz val="10"/>
        <rFont val="Times New Roman"/>
        <family val="1"/>
        <charset val="186"/>
      </rPr>
      <t>administratīvās kapacitātes celšanas pasākumam</t>
    </r>
    <r>
      <rPr>
        <sz val="10"/>
        <rFont val="Times New Roman"/>
        <family val="1"/>
        <charset val="186"/>
      </rPr>
      <t>, jo paredz papildus līdzekļus degvielas iegādei, ņemot vērā iespējamo degvielas cenas pieaugumu nākotnē, kā arī līdzekļus autotransporta rezerves daļu iegādei. 
Papildus nepieciešamie līdzekļi autotransporta rezerves daļām (114 221 LVL gadā)  ir pamatoti.
NAP2020 neatliekamās medicīniskās palīdzības izsaukumu nodrošināšanai un infrastruktūras (autobāzes) atjaunošanai</t>
    </r>
    <r>
      <rPr>
        <u/>
        <sz val="10"/>
        <rFont val="Times New Roman"/>
        <family val="1"/>
        <charset val="186"/>
      </rPr>
      <t xml:space="preserve"> finansējums pamatā paredzēts no Eiropas struktūrfondu līdzekļiem.</t>
    </r>
    <r>
      <rPr>
        <sz val="10"/>
        <rFont val="Times New Roman"/>
        <family val="1"/>
        <charset val="186"/>
      </rPr>
      <t xml:space="preserve">
JPI norādītais darbības rezultāts (1.;2.) ar aktivitātes saturu nav saistīts.</t>
    </r>
  </si>
  <si>
    <t>E-veselības sistēmas attīstīšana un uzturēšana  (313_1)</t>
  </si>
  <si>
    <r>
      <t>Paredzētajiem pasākumiem</t>
    </r>
    <r>
      <rPr>
        <u/>
        <sz val="10"/>
        <rFont val="Times New Roman"/>
        <family val="1"/>
        <charset val="186"/>
      </rPr>
      <t xml:space="preserve"> nav tiešas ietekmes uz NAP stratēģisko mērķu sasniegšanu.</t>
    </r>
    <r>
      <rPr>
        <sz val="10"/>
        <rFont val="Times New Roman"/>
        <family val="1"/>
        <charset val="186"/>
      </rPr>
      <t xml:space="preserve"> Plānotie pasākumi atbilst NAP uzdevumam [415], t.sk. darbībai "Publiskās pārvaldes pakalpojumu elektronizācija un informācijas resursu digitalizācija, to pieejamība digitālajā vidē, tai skaitā nodrošinot publisko piekļuvi internetam", kur informācijas sistēmu izstrādi plānots finansēt no ERAF.</t>
    </r>
  </si>
  <si>
    <r>
      <t xml:space="preserve">JPI pēc būtības atbilst </t>
    </r>
    <r>
      <rPr>
        <u/>
        <sz val="10"/>
        <rFont val="Times New Roman"/>
        <family val="1"/>
        <charset val="186"/>
      </rPr>
      <t>administratīvās kapacitātes celšanas pasākumam</t>
    </r>
    <r>
      <rPr>
        <sz val="10"/>
        <rFont val="Times New Roman"/>
        <family val="1"/>
        <charset val="186"/>
      </rPr>
      <t xml:space="preserve">, jo līdzekļi nepieciešami informācijas un sakaru tehnoloģiju uzturēšanas izmaksu segšanai.
</t>
    </r>
    <r>
      <rPr>
        <u/>
        <sz val="10"/>
        <rFont val="Times New Roman"/>
        <family val="1"/>
        <charset val="186"/>
      </rPr>
      <t>JPI nepieciešamība īsti nav pamatota</t>
    </r>
    <r>
      <rPr>
        <sz val="10"/>
        <rFont val="Times New Roman"/>
        <family val="1"/>
        <charset val="186"/>
      </rPr>
      <t>, jo  līgumi par iekārtu un sistēmu uzturēšanu ir slēgti iepriekš, tātad</t>
    </r>
    <r>
      <rPr>
        <u/>
        <sz val="10"/>
        <rFont val="Times New Roman"/>
        <family val="1"/>
        <charset val="186"/>
      </rPr>
      <t xml:space="preserve"> šiem izdevumiem būtu jābūt iekļautiem 2014.-2016.gada budžeta bāzē</t>
    </r>
    <r>
      <rPr>
        <sz val="10"/>
        <rFont val="Times New Roman"/>
        <family val="1"/>
        <charset val="186"/>
      </rPr>
      <t>.
NAP2020 paredzēts finansējums tikai neatliekamās medicīniskās palīdzības infrastruktūras (autobāzes) atjaunošanai.</t>
    </r>
  </si>
  <si>
    <r>
      <t xml:space="preserve">JPI pēc būtības atbilst </t>
    </r>
    <r>
      <rPr>
        <u/>
        <sz val="10"/>
        <rFont val="Times New Roman"/>
        <family val="1"/>
        <charset val="186"/>
      </rPr>
      <t>administratīvās kapacitātes celšanas pasākumam</t>
    </r>
    <r>
      <rPr>
        <sz val="10"/>
        <rFont val="Times New Roman"/>
        <family val="1"/>
        <charset val="186"/>
      </rPr>
      <t xml:space="preserve">, jo paredz informācijas sistēmas uzturēšanas izdevumu segšanu.
Ņemot vērā, ka ERAF projekts par informācijas sistēmas izveidi tika pabeigts 2013.gada martā, izdevumiem, kas saistīti ar sistēmas uzturēšanu, būtu jābūt jau 2013.gada budžeta bāzē.
</t>
    </r>
    <r>
      <rPr>
        <u/>
        <sz val="10"/>
        <rFont val="Times New Roman"/>
        <family val="1"/>
        <charset val="186"/>
      </rPr>
      <t>Nav pamatojums kapitālo izdevumu (31 450 LVL gadā) nepieciešamībai</t>
    </r>
    <r>
      <rPr>
        <sz val="10"/>
        <rFont val="Times New Roman"/>
        <family val="1"/>
        <charset val="186"/>
      </rPr>
      <t>, nav arī skaidrs, kāpēc kapitālie izdevumi netika segti no ERAF projekta līdzekļiem</t>
    </r>
  </si>
  <si>
    <t>29_17P</t>
  </si>
  <si>
    <t xml:space="preserve">Ēnu ekonomikas apkarošanas un godīgas konkurences nodrošināšana veselības nozarē </t>
  </si>
  <si>
    <r>
      <t xml:space="preserve">JPI pēc būtības atbilst </t>
    </r>
    <r>
      <rPr>
        <u/>
        <sz val="10"/>
        <rFont val="Times New Roman"/>
        <family val="1"/>
        <charset val="186"/>
      </rPr>
      <t>administratīvās kapacitātes celšanas</t>
    </r>
    <r>
      <rPr>
        <sz val="10"/>
        <rFont val="Times New Roman"/>
        <family val="1"/>
        <charset val="186"/>
      </rPr>
      <t xml:space="preserve"> pasākumam, jo paredz papildus amata vietas un kvalifikācijas celšanu VI darbiniekiem.
JPI sasaucas ar NAP2020 157.uzdevumu
157.uzdevumam finansējums NAP2020 </t>
    </r>
    <r>
      <rPr>
        <u/>
        <sz val="10"/>
        <rFont val="Times New Roman"/>
        <family val="1"/>
        <charset val="186"/>
      </rPr>
      <t>nav paredzēts</t>
    </r>
    <r>
      <rPr>
        <sz val="10"/>
        <rFont val="Times New Roman"/>
        <family val="1"/>
        <charset val="186"/>
      </rPr>
      <t xml:space="preserve">
Lai gan </t>
    </r>
    <r>
      <rPr>
        <u/>
        <sz val="10"/>
        <rFont val="Times New Roman"/>
        <family val="1"/>
        <charset val="186"/>
      </rPr>
      <t>pasākums ir nozīmīgs veselības aprūpes nozares sakārtošanai</t>
    </r>
    <r>
      <rPr>
        <sz val="10"/>
        <rFont val="Times New Roman"/>
        <family val="1"/>
        <charset val="186"/>
      </rPr>
      <t>, sistēmas pārvaldības uzlabošanas jautājumi Sabiedrības veselības pamatnostādnēs 2011.-2017.gadam rīcības virzienu vai uzdevumu/galveno pasākumu līmenī nav skatīti.</t>
    </r>
  </si>
  <si>
    <r>
      <t xml:space="preserve">JPI </t>
    </r>
    <r>
      <rPr>
        <u/>
        <sz val="10"/>
        <rFont val="Times New Roman"/>
        <family val="1"/>
        <charset val="186"/>
      </rPr>
      <t>daļēji atbilst administratīvās kapacitātes celšanas pasākumam</t>
    </r>
    <r>
      <rPr>
        <sz val="10"/>
        <rFont val="Times New Roman"/>
        <family val="1"/>
        <charset val="186"/>
      </rPr>
      <t xml:space="preserve">.
Vēršam uzmanību, ka JPI </t>
    </r>
    <r>
      <rPr>
        <u/>
        <sz val="10"/>
        <rFont val="Times New Roman"/>
        <family val="1"/>
        <charset val="186"/>
      </rPr>
      <t>nav izmaksu-ieguvumu balanss</t>
    </r>
    <r>
      <rPr>
        <sz val="10"/>
        <rFont val="Times New Roman"/>
        <family val="1"/>
        <charset val="186"/>
      </rPr>
      <t xml:space="preserve"> - JPI paredz papildus divu amata vietu izveidi, taču laboratoriski tiek pārbaudīti papildus  tikai pieci medikamenti un gada laikā veiktas papildus 50 inspekcijas.</t>
    </r>
  </si>
  <si>
    <r>
      <t xml:space="preserve">JPI </t>
    </r>
    <r>
      <rPr>
        <u/>
        <sz val="10"/>
        <rFont val="Times New Roman"/>
        <family val="1"/>
        <charset val="186"/>
      </rPr>
      <t>daļēji atbilst administratīvās kapacitātes celšanas pasākumam</t>
    </r>
    <r>
      <rPr>
        <sz val="10"/>
        <rFont val="Times New Roman"/>
        <family val="1"/>
        <charset val="186"/>
      </rPr>
      <t xml:space="preserve">.
Vēršam uzmanību, ka JPI </t>
    </r>
    <r>
      <rPr>
        <u/>
        <sz val="10"/>
        <rFont val="Times New Roman"/>
        <family val="1"/>
        <charset val="186"/>
      </rPr>
      <t>nav izmaksu-ieguvumu balanss</t>
    </r>
    <r>
      <rPr>
        <sz val="10"/>
        <rFont val="Times New Roman"/>
        <family val="1"/>
        <charset val="186"/>
      </rPr>
      <t xml:space="preserve"> - JPI paredz papildusvienas amata vietas izveidi, taču  gada laikā tiek veiktas papildus tikai 15 inspekcijas.</t>
    </r>
  </si>
  <si>
    <r>
      <t xml:space="preserve">Iespējams, JPI īstenojams NAP2020 darbības Sabiedrības veselības pētījumi [311] ietvaros. </t>
    </r>
    <r>
      <rPr>
        <u/>
        <sz val="10"/>
        <rFont val="Times New Roman"/>
        <family val="1"/>
        <charset val="186"/>
      </rPr>
      <t>Jāskata kontekstā ar VARAM iesniegto JPI "Vides monitorings un vides kontroles nodrošināšana".</t>
    </r>
  </si>
  <si>
    <t xml:space="preserve">Paula Stradiņa Medicīnas vēstures muzeja darbības nodrošināšana </t>
  </si>
  <si>
    <r>
      <t xml:space="preserve">JPI pēc būtības atbilst </t>
    </r>
    <r>
      <rPr>
        <u/>
        <sz val="10"/>
        <rFont val="Times New Roman"/>
        <family val="1"/>
        <charset val="186"/>
      </rPr>
      <t>administratīvās kapacitātes celšanas pasākumam,</t>
    </r>
    <r>
      <rPr>
        <sz val="10"/>
        <rFont val="Times New Roman"/>
        <family val="1"/>
        <charset val="186"/>
      </rPr>
      <t xml:space="preserve"> jo būtiski satura uzlabojumi muzeja darbībā nav plānoti.
Nav sniegti detalizēti aprēķini kapitālo izdevumu pozīcijai (83 500 + 27 000 + 253 000 LVL).</t>
    </r>
  </si>
  <si>
    <t xml:space="preserve">Zāļu vai medicīnisko ierīču iekļaušana un uzturēšana kompensējamo zāļu sarakstā no valsts budžeta līdzekļiem (10% no pakalpojuma cenas)  </t>
  </si>
  <si>
    <t>Nav īsti skaidrs, kas pamato pieņēmumu, ka, samazinot ražotājiem cenu par zāļu iekļaušanu un uzturēšanu kompensējamo zāļu sarakstā, tiks veicināta ambulatorai ārstēšanai kompensējamo medikamentu  sistēmā iekļauto zāļu cenu samazināšana</t>
  </si>
  <si>
    <t>Kvalitātes pārvaldības sistēmas atbilstoši standartam standarta LVS EN ISO/IEC 17025:2005 „Testēšanas un kalibrēšanas laboratoriju kompetences vispārīgās prasības” izstrāde, ieviešana un uzturēšana VTMEC</t>
  </si>
  <si>
    <r>
      <t xml:space="preserve">JPI pēc būtības atbilst </t>
    </r>
    <r>
      <rPr>
        <u/>
        <sz val="10"/>
        <rFont val="Times New Roman"/>
        <family val="1"/>
        <charset val="186"/>
      </rPr>
      <t>administratīvās kapacitātes celšanas pasākumam</t>
    </r>
    <r>
      <rPr>
        <sz val="10"/>
        <rFont val="Times New Roman"/>
        <family val="1"/>
        <charset val="186"/>
      </rPr>
      <t xml:space="preserve">.
JPI pēc būtības ir pretrunā ar ārstniecības iestāžu vadītāju rosināto priekšlikumu atcelt akreditācijas nepieciešamību laboratorijām, tā mazinot administratīvo slogu veselības aprūpē.
</t>
    </r>
    <r>
      <rPr>
        <u/>
        <sz val="10"/>
        <rFont val="Times New Roman"/>
        <family val="1"/>
        <charset val="186"/>
      </rPr>
      <t>Nav pamatojums kapitālo izdevumu (10 500 LVL) nepieciešamībai,</t>
    </r>
    <r>
      <rPr>
        <sz val="10"/>
        <rFont val="Times New Roman"/>
        <family val="1"/>
        <charset val="186"/>
      </rPr>
      <t xml:space="preserve"> kā arī summas atšifrējums. 
Darbības rezultāts, kas norāda uz plānoto ekspertīžu skaitu DNS genotipa noteikšanai kriminālprocesā 2014.-2016.gadā, neatspoguļo nekādu uzlabojumu vai ekspertīžu skaita pieaugumu.</t>
    </r>
  </si>
  <si>
    <r>
      <t xml:space="preserve">JPI pēc būtības atbilst </t>
    </r>
    <r>
      <rPr>
        <u/>
        <sz val="10"/>
        <rFont val="Times New Roman"/>
        <family val="1"/>
        <charset val="186"/>
      </rPr>
      <t>administratīvās kapacitātes celšanas pasākumam.</t>
    </r>
    <r>
      <rPr>
        <sz val="10"/>
        <rFont val="Times New Roman"/>
        <family val="1"/>
        <charset val="186"/>
      </rPr>
      <t xml:space="preserve">
JPI nepieciešamība nav pietiekami pamatota.</t>
    </r>
  </si>
  <si>
    <t xml:space="preserve">No cilvēka iegūtu materiālu (audu, šūnu un orgānu) kvalitātes un drošuma prasību ievērošanas pārraudzības veikšana, uzlabošana, attīstība un kapacitātes stiprināšana </t>
  </si>
  <si>
    <r>
      <t xml:space="preserve">JPI pēc būtības atbilst </t>
    </r>
    <r>
      <rPr>
        <u/>
        <sz val="10"/>
        <rFont val="Times New Roman"/>
        <family val="1"/>
        <charset val="186"/>
      </rPr>
      <t>administratīvās kapacitātes celšanas pasākumam</t>
    </r>
    <r>
      <rPr>
        <sz val="10"/>
        <rFont val="Times New Roman"/>
        <family val="1"/>
        <charset val="186"/>
      </rPr>
      <t xml:space="preserve">.
ZVA savu darbību nodrošina no pašu ieņēmumiem un valsts budžeta finansējumu nesaņem, tāpēc </t>
    </r>
    <r>
      <rPr>
        <u/>
        <sz val="10"/>
        <rFont val="Times New Roman"/>
        <family val="1"/>
        <charset val="186"/>
      </rPr>
      <t>jautājums risināms, pārskatot MK noteikumus par ZVA maksas pakalpojumu cenrādi</t>
    </r>
  </si>
  <si>
    <t xml:space="preserve">Cilvēka asiņu un asins komponentu kvalitātes un drošuma prasību ievērošanas pārraudzības veikšana, uzlabošana, attīstība un kapacitātes stiprināšana </t>
  </si>
  <si>
    <r>
      <t xml:space="preserve">JPI pēc būtības atbilst </t>
    </r>
    <r>
      <rPr>
        <u/>
        <sz val="10"/>
        <rFont val="Times New Roman"/>
        <family val="1"/>
        <charset val="186"/>
      </rPr>
      <t>administratīvās kapacitātes celšanas pasākumam</t>
    </r>
    <r>
      <rPr>
        <sz val="10"/>
        <rFont val="Times New Roman"/>
        <family val="1"/>
        <charset val="186"/>
      </rPr>
      <t>.
ZVA savu darbību nodrošina no pašu ieņēmumiem un valsts budžeta finansējumu nesaņem, tāpēc</t>
    </r>
    <r>
      <rPr>
        <u/>
        <sz val="10"/>
        <rFont val="Times New Roman"/>
        <family val="1"/>
        <charset val="186"/>
      </rPr>
      <t xml:space="preserve"> jautājums risināms, pārskatot MK noteikumus par ZVA maksas pakalpojumu cenrādi</t>
    </r>
  </si>
  <si>
    <t>ST</t>
  </si>
  <si>
    <r>
      <t xml:space="preserve">JPI saturiski drīzāk atbilst administratīvās kapacitātes celšanas pasākumiem.
</t>
    </r>
    <r>
      <rPr>
        <u/>
        <sz val="10"/>
        <rFont val="Times New Roman"/>
        <family val="1"/>
        <charset val="186"/>
      </rPr>
      <t>1.kritērijs Atbilstība NAP:</t>
    </r>
    <r>
      <rPr>
        <sz val="10"/>
        <rFont val="Times New Roman"/>
        <family val="1"/>
        <charset val="186"/>
      </rPr>
      <t xml:space="preserve">
- Nav saistīts ar NAP stratēģiskajiem uzstādījumiem. 
- JPI nav norādīta atbilstība NAP. 
- JPI nav NAP darbība.
- NAP nav plānots finansējums darbībai.
</t>
    </r>
    <r>
      <rPr>
        <u/>
        <sz val="10"/>
        <rFont val="Times New Roman"/>
        <family val="1"/>
        <charset val="186"/>
      </rPr>
      <t>2.kritērijs Atbilstība citiem plānošanas dokumentiem:</t>
    </r>
    <r>
      <rPr>
        <sz val="10"/>
        <rFont val="Times New Roman"/>
        <family val="1"/>
        <charset val="186"/>
      </rPr>
      <t xml:space="preserve">
Nav konstatējama atbilstība citiem plānošanas dokumentiem.
JPI atsauce uz Valsts un pašvaldību institūciju amatpersonu un darbinieku atlīdzības likumu un Darba likumu.
</t>
    </r>
    <r>
      <rPr>
        <u/>
        <sz val="10"/>
        <rFont val="Times New Roman"/>
        <family val="1"/>
        <charset val="186"/>
      </rPr>
      <t xml:space="preserve">3.kritērijs Atbilstība MK deklarācijai:
</t>
    </r>
    <r>
      <rPr>
        <sz val="10"/>
        <rFont val="Times New Roman"/>
        <family val="1"/>
        <charset val="186"/>
      </rPr>
      <t>JPI nav norādīta atbilstība MK deklarācijai vai  VRP. Saturiskā atbilstība nav konstatēta.</t>
    </r>
  </si>
  <si>
    <r>
      <t xml:space="preserve">JPI saturiski drīzāk atbilst administratīvās kapacitātes celšanas pasākumiem.
</t>
    </r>
    <r>
      <rPr>
        <u/>
        <sz val="10"/>
        <rFont val="Times New Roman"/>
        <family val="1"/>
        <charset val="186"/>
      </rPr>
      <t>1.kritērijs Atbilstība NAP:</t>
    </r>
    <r>
      <rPr>
        <sz val="10"/>
        <rFont val="Times New Roman"/>
        <family val="1"/>
        <charset val="186"/>
      </rPr>
      <t xml:space="preserve">
- Pastarpināti veicina NAP stratēģiskā uzstādījuma -IKP pieaugums - sasniegšanu. Tiesu sistēmas sakārtošana veicina izcilas uzņēmējdarbības vides veidošanos, kas, savukārt, rada apstākļus IKP pieaugumam. 
- JPI ir norādīta atbilstība NAP uzdevumiem, kuriem neatbilst pēc JPI satura:
[135]; [139]; [158] .
- JPI nav NAP darbība.
- NAP nav plānots finansējums darbībai.
- JPI nav terminēta
</t>
    </r>
    <r>
      <rPr>
        <u/>
        <sz val="10"/>
        <rFont val="Times New Roman"/>
        <family val="1"/>
        <charset val="186"/>
      </rPr>
      <t>2.kritērijs Atbilstība citiem plānošanas dokumentiem:</t>
    </r>
    <r>
      <rPr>
        <sz val="10"/>
        <rFont val="Times New Roman"/>
        <family val="1"/>
        <charset val="186"/>
      </rPr>
      <t xml:space="preserve">
Nav konstatējama atbilstība citiem plānošanas dokumentiem
</t>
    </r>
    <r>
      <rPr>
        <u/>
        <sz val="10"/>
        <rFont val="Times New Roman"/>
        <family val="1"/>
        <charset val="186"/>
      </rPr>
      <t xml:space="preserve">3.kritērijs Atbilstība MK deklarācijai:
</t>
    </r>
    <r>
      <rPr>
        <sz val="10"/>
        <rFont val="Times New Roman"/>
        <family val="1"/>
        <charset val="186"/>
      </rPr>
      <t>JPI nav norādīta atbilstība MK deklarācijai vai  VRP. Saturiskā atbilstība nav konstatēta.</t>
    </r>
  </si>
  <si>
    <t>Satversmes tiesas tiesnešu un darbinieku atvaļinājuma pabalstu palielināšana 10% apmērā</t>
  </si>
  <si>
    <r>
      <t xml:space="preserve">JPI saturiski drīzāk atbilst administratīvās kapacitātes celšanas pasākumiem.
</t>
    </r>
    <r>
      <rPr>
        <u/>
        <sz val="10"/>
        <rFont val="Times New Roman"/>
        <family val="1"/>
        <charset val="186"/>
      </rPr>
      <t>1.kritērijs Atbilstība NAP:</t>
    </r>
    <r>
      <rPr>
        <sz val="10"/>
        <rFont val="Times New Roman"/>
        <family val="1"/>
        <charset val="186"/>
      </rPr>
      <t xml:space="preserve">
- Nav saistīts ar NAP stratēģiskajiem uzstādījumiem. 
- JPI nav norādīta atbilstība NAP. 
- JPI nav NAP darbība.
- NAP nav plānots finansējums darbībai.
</t>
    </r>
    <r>
      <rPr>
        <u/>
        <sz val="10"/>
        <rFont val="Times New Roman"/>
        <family val="1"/>
        <charset val="186"/>
      </rPr>
      <t>2.kritērijs Atbilstība citiem plānošanas dokumentiem:</t>
    </r>
    <r>
      <rPr>
        <sz val="10"/>
        <rFont val="Times New Roman"/>
        <family val="1"/>
        <charset val="186"/>
      </rPr>
      <t xml:space="preserve">
Nav konstatējama atbilstība citiem plānošanas dokumentiem. JPI atsauce uz Valsts un pašvaldību institūciju amatpersonu un darbinieku atlīdzības likumu.
</t>
    </r>
    <r>
      <rPr>
        <u/>
        <sz val="10"/>
        <rFont val="Times New Roman"/>
        <family val="1"/>
        <charset val="186"/>
      </rPr>
      <t xml:space="preserve">3.kritērijs Atbilstība MK deklarācijai:
</t>
    </r>
    <r>
      <rPr>
        <sz val="10"/>
        <rFont val="Times New Roman"/>
        <family val="1"/>
        <charset val="186"/>
      </rPr>
      <t>JPI nav norādīta atbilstība MK deklarācijai vai  VRP. Saturiskā atbilstība nav konstatēta.</t>
    </r>
  </si>
  <si>
    <t>Juridisko darbinieku un struktūrvienību vadītāju likuma prasībām atbilstošu algu nodrošināšana</t>
  </si>
  <si>
    <r>
      <t xml:space="preserve">JPI saturiski drīzāk atbilst administratīvās kapacitātes celšanas pasākumiem.
</t>
    </r>
    <r>
      <rPr>
        <u/>
        <sz val="10"/>
        <rFont val="Times New Roman"/>
        <family val="1"/>
        <charset val="186"/>
      </rPr>
      <t>1.kritērijs Atbilstība NAP:</t>
    </r>
    <r>
      <rPr>
        <sz val="10"/>
        <rFont val="Times New Roman"/>
        <family val="1"/>
        <charset val="186"/>
      </rPr>
      <t xml:space="preserve">
- Nav saistīts ar NAP stratēģiskajiem uzstādījumiem.  
- JPI ir norādīta atbilstība NAP uzdevumiem, kuriem neatbilst pēc JPI satura:
[135]; [139]; [158] .
- JPI nav NAP darbība.
- NAP nav plānots finansējums darbībai.
</t>
    </r>
    <r>
      <rPr>
        <u/>
        <sz val="10"/>
        <rFont val="Times New Roman"/>
        <family val="1"/>
        <charset val="186"/>
      </rPr>
      <t>2.kritērijs Atbilstība citiem plānošanas dokumentiem:</t>
    </r>
    <r>
      <rPr>
        <sz val="10"/>
        <rFont val="Times New Roman"/>
        <family val="1"/>
        <charset val="186"/>
      </rPr>
      <t xml:space="preserve">
Nav konstatējama atbilstība citiem plānošanas dokumentiem
</t>
    </r>
    <r>
      <rPr>
        <u/>
        <sz val="10"/>
        <rFont val="Times New Roman"/>
        <family val="1"/>
        <charset val="186"/>
      </rPr>
      <t xml:space="preserve">3.kritērijs Atbilstība MK deklarācijai:
</t>
    </r>
    <r>
      <rPr>
        <sz val="10"/>
        <rFont val="Times New Roman"/>
        <family val="1"/>
        <charset val="186"/>
      </rPr>
      <t>JPI nav norādīta atbilstība MK deklarācijai vai  VRP. Saturiskā atbilstība nav konstatēta.</t>
    </r>
  </si>
  <si>
    <r>
      <t xml:space="preserve">  JPI saturiski drīzāk atbilst administratīvās kapacitātes celšanas pasākumiem.
</t>
    </r>
    <r>
      <rPr>
        <u/>
        <sz val="10"/>
        <rFont val="Times New Roman"/>
        <family val="1"/>
        <charset val="186"/>
      </rPr>
      <t>1.kritērijs Atbilstība NAP:</t>
    </r>
    <r>
      <rPr>
        <sz val="10"/>
        <rFont val="Times New Roman"/>
        <family val="1"/>
        <charset val="186"/>
      </rPr>
      <t xml:space="preserve">
- Nav saistīts ar NAP stratēģiskajiem uzstādījumiem.  
- JPI ir norādīta atbilstība NAP uzdevumiem, kuriem neatbilst pēc JPI satura:
[135]; [139]; [158] .
- JPI nav NAP darbība.
- NAP nav plānots finansējums darbībai.
</t>
    </r>
    <r>
      <rPr>
        <u/>
        <sz val="10"/>
        <rFont val="Times New Roman"/>
        <family val="1"/>
        <charset val="186"/>
      </rPr>
      <t>2.kritērijs Atbilstība citiem plānošanas dokumentiem:</t>
    </r>
    <r>
      <rPr>
        <sz val="10"/>
        <rFont val="Times New Roman"/>
        <family val="1"/>
        <charset val="186"/>
      </rPr>
      <t xml:space="preserve">
Nav konstatējama atbilstība citiem plānošanas dokumentiem
</t>
    </r>
    <r>
      <rPr>
        <u/>
        <sz val="10"/>
        <rFont val="Times New Roman"/>
        <family val="1"/>
        <charset val="186"/>
      </rPr>
      <t xml:space="preserve">3.kritērijs Atbilstība MK deklarācijai:
</t>
    </r>
    <r>
      <rPr>
        <sz val="10"/>
        <rFont val="Times New Roman"/>
        <family val="1"/>
        <charset val="186"/>
      </rPr>
      <t>JPI nav norādīta atbilstība MK deklarācijai vai  VRP. Saturiskā atbilstība nav konstatēta.</t>
    </r>
  </si>
  <si>
    <r>
      <t xml:space="preserve">JPI saturiski drīzāk atbilst administratīvās kapacitātes celšanas pasākumiem.
</t>
    </r>
    <r>
      <rPr>
        <u/>
        <sz val="10"/>
        <rFont val="Times New Roman"/>
        <family val="1"/>
        <charset val="186"/>
      </rPr>
      <t>1.kritērijs Atbilstība NAP:</t>
    </r>
    <r>
      <rPr>
        <sz val="10"/>
        <rFont val="Times New Roman"/>
        <family val="1"/>
        <charset val="186"/>
      </rPr>
      <t xml:space="preserve">
- Nav saistīts ar NAP stratēģiskajiem uzstādījumiem.  
- JPI ir norādīta atbilstība NAP uzdevumiem, kuriem neatbilst pēc JPI satura:
[135]; [139]; [158] .
- JPI nav NAP darbība.
- NAP nav plānots finansējums darbībai.
</t>
    </r>
    <r>
      <rPr>
        <u/>
        <sz val="10"/>
        <rFont val="Times New Roman"/>
        <family val="1"/>
        <charset val="186"/>
      </rPr>
      <t>2.kritērijs Atbilstība citiem plānošanas dokumentiem:</t>
    </r>
    <r>
      <rPr>
        <sz val="10"/>
        <rFont val="Times New Roman"/>
        <family val="1"/>
        <charset val="186"/>
      </rPr>
      <t xml:space="preserve">
Nav konstatējama atbilstība citiem plānošanas dokumentiem. 
</t>
    </r>
    <r>
      <rPr>
        <u/>
        <sz val="10"/>
        <rFont val="Times New Roman"/>
        <family val="1"/>
        <charset val="186"/>
      </rPr>
      <t xml:space="preserve">3.kritērijs Atbilstība MK deklarācijai:
</t>
    </r>
    <r>
      <rPr>
        <sz val="10"/>
        <rFont val="Times New Roman"/>
        <family val="1"/>
        <charset val="186"/>
      </rPr>
      <t>JPI nav norādīta atbilstība MK deklarācijai vai  VRP. Saturiskā atbilstība nav konstatēta.</t>
    </r>
  </si>
  <si>
    <t>Satversmes tiesas  lietvedības un personāla vadības sistēmas darbības nodrošināšana</t>
  </si>
  <si>
    <t xml:space="preserve">Kvalitatīvas, demokrātiskas informatīvās telpas veidošana, kas iedzīvotājiem visā Latvijā, Latvijas valsts piederīgajiem ārzemēs, kā arī mazākumtautībām un dažādām paaudzēm nodrošina pieeju informācijai par valstī un sabiedriskajā dzīvē notiekošo, uzsvaru liekot uz Latvijā radīto audio-vizuālo produkciju
</t>
  </si>
  <si>
    <t>NEPLP</t>
  </si>
  <si>
    <r>
      <rPr>
        <b/>
        <sz val="10"/>
        <rFont val="Times New Roman"/>
        <family val="1"/>
        <charset val="186"/>
      </rPr>
      <t>1) NAP</t>
    </r>
    <r>
      <rPr>
        <sz val="10"/>
        <rFont val="Times New Roman"/>
        <family val="1"/>
        <charset val="186"/>
      </rPr>
      <t xml:space="preserve"> ir iekļauts: a) [47] Latvijas sabiedrībai kopumā un dažādām tās grupām ir </t>
    </r>
    <r>
      <rPr>
        <u/>
        <sz val="10"/>
        <rFont val="Times New Roman"/>
        <family val="1"/>
        <charset val="186"/>
      </rPr>
      <t>iespēja gūt informāciju vienotā, savstarpēji saistītā un uzticamā informācijas telpā. Tas panākts, koncentrējot resursus sabiedriskā medija attīstīšanai un uzturēšanai</t>
    </r>
    <r>
      <rPr>
        <sz val="10"/>
        <rFont val="Times New Roman"/>
        <family val="1"/>
        <charset val="186"/>
      </rPr>
      <t xml:space="preserve">. Nodrošinot iedzīvotājiem interesantu, analītisku, uzticamu un Latvijā veidotu informācijas piedāvājumu, tiek panākts, ka tas ir saistošs visiem valsts iedzīvotājiem – arī tiem, kas uz laiku devušies dzīvot un strādāt ārpus valsts. b) NAP [342] rindkopa – Kvalitatīvas un demokrātiskas informatīvās telpas veidošana, kas iedzīvotājiem visā Latvijā, Latvijas valsts piederīgajiem ārzemēs, kā arī mazākumtautībām un dažādām paaudzēm nodrošina pieeju informācijai par valstī un sabiedriskajā dzīvē notiekošo, uzsvaru liekot uz Latvijā radīto audio-vizuālo produkciju (atbildīgie – NEPLP (KM, SM, IEM)) </t>
    </r>
    <r>
      <rPr>
        <b/>
        <sz val="10"/>
        <rFont val="Times New Roman"/>
        <family val="1"/>
        <charset val="186"/>
      </rPr>
      <t>2) Valdības deklarācija:</t>
    </r>
    <r>
      <rPr>
        <sz val="10"/>
        <rFont val="Times New Roman"/>
        <family val="1"/>
        <charset val="186"/>
      </rPr>
      <t xml:space="preserve"> Izveidosim kvalitatīvu, profesionālu un neatkarīgu vienoto sabiedrisko mediju. </t>
    </r>
    <r>
      <rPr>
        <b/>
        <sz val="10"/>
        <rFont val="Times New Roman"/>
        <family val="1"/>
        <charset val="186"/>
      </rPr>
      <t>3) Fiskālā ietekme</t>
    </r>
    <r>
      <rPr>
        <sz val="10"/>
        <rFont val="Times New Roman"/>
        <family val="1"/>
        <charset val="186"/>
      </rPr>
      <t xml:space="preserve"> - NAP jauna Latvijas sabiedriskā elektroniskā medija izveidei paredz finansējumu tikai Latvijas </t>
    </r>
    <r>
      <rPr>
        <u/>
        <sz val="10"/>
        <rFont val="Times New Roman"/>
        <family val="1"/>
        <charset val="186"/>
      </rPr>
      <t>sabiedriskā medija saturam un pieejamībai 12 mlj. LVL</t>
    </r>
    <r>
      <rPr>
        <sz val="10"/>
        <rFont val="Times New Roman"/>
        <family val="1"/>
        <charset val="186"/>
      </rPr>
      <t xml:space="preserve">. </t>
    </r>
    <r>
      <rPr>
        <b/>
        <sz val="10"/>
        <rFont val="Times New Roman"/>
        <family val="1"/>
        <charset val="186"/>
      </rPr>
      <t xml:space="preserve">4) PPD </t>
    </r>
    <r>
      <rPr>
        <sz val="10"/>
        <rFont val="Times New Roman"/>
        <family val="1"/>
        <charset val="186"/>
      </rPr>
      <t>- Latvijas Republikas elektronisko sakaru nozares politikas pamatnostādnes 2011.–2016.gadam ( 1.Rīcības virziena 10.uzdevums - Izveidot vienotu, tehnoloģiski mūsdienīgu un konkurētspējīgu sabiedrisko elektronisko mediju; termiņš - Atbilstoši vienota sabiedriskā elektroniskā medija koncepcijā noteiktajam termiņam)  Iesniedzams plāns, laika posmam no 2014.-2020 sabiedrisko mediju satura un pieejamības nodrošināšanai, lai sasniegtu NAP2020 rezultātus, ar indikatīvu finansējum 12 MLVL</t>
    </r>
  </si>
  <si>
    <t xml:space="preserve">Pārresora koordinācijas centra Finanšu ministrijā 2013.gada 8.jūlijā (vēstule Nr.1.2-4/46) iesniegtais jauno politikas iniciatīvu vērtējums </t>
  </si>
  <si>
    <t>1.pielikums
Informatīvajam ziņojumam „Par ministriju iesniegtajiem jauno politikas iniciatīvu pasākumiem 2014., 2015. un 2016.gadam”</t>
  </si>
  <si>
    <t>2.pielikums
Informatīvajam ziņojumam „Par ministriju iesniegtajiem jauno politikas iniciatīvu pasākumiem 2014., 2015. un 2016.gadam”</t>
  </si>
  <si>
    <t>3.pielikums
Informatīvajam ziņojumam „Par ministriju iesniegtajiem jauno politikas iniciatīvu pasākumiem 2014., 2015. un 2016.gadam”</t>
  </si>
  <si>
    <t>4.pielikums
Informatīvajam ziņojumam „Par ministriju iesniegtajiem jauno politikas iniciatīvu pasākumiem 2014., 2015. un 2016.gadam”</t>
  </si>
  <si>
    <t>5.pielikums
Informatīvajam ziņojumam „Par ministriju iesniegtajiem jauno politikas iniciatīvu pasākumiem 2014., 2015. un 2016.gadam”</t>
  </si>
  <si>
    <t>6.pielikums
Informatīvajam ziņojumam „Par ministriju iesniegtajiem jauno politikas iniciatīvu pasākumiem 2014., 2015. un 2016.gadam”</t>
  </si>
  <si>
    <t>7.pielikums
Informatīvajam ziņojumam „Par ministriju iesniegtajiem jauno politikas iniciatīvu pasākumiem 2014., 2015. un 2016.gadam”</t>
  </si>
  <si>
    <t>8.pielikums
Informatīvajam ziņojumam „Par ministriju iesniegtajiem jauno politikas iniciatīvu pasākumiem 2014., 2015. un 2016.gadam”</t>
  </si>
  <si>
    <t>9.pielikums
Informatīvajam ziņojumam „Par ministriju iesniegtajiem jauno politikas iniciatīvu pasākumiem 2014., 2015. un 2016.gadam”</t>
  </si>
  <si>
    <t>10.pielikums
Informatīvajam ziņojumam „Par ministriju iesniegtajiem jauno politikas iniciatīvu pasākumiem 2014., 2015. un 2016.gadam”</t>
  </si>
  <si>
    <t xml:space="preserve">Saeimas komisiju izteiktais atbalsts papildu finansējuma paredzēšanai 2014. - 2016.gadam </t>
  </si>
  <si>
    <t>Koncepcijas  projekta par veselības aprūpes sistēmas finansēšanas modeli īstenošanai kopā:</t>
  </si>
  <si>
    <t>10.Aizsardzības ministrija - kopā</t>
  </si>
  <si>
    <t>35.Centrālā vēlēšanu komisija - kopā</t>
  </si>
  <si>
    <t>Ministriju un citu centrālo valsts iestāžu budžeta attiecīgajās budžeta programmās un apakšprogrammās</t>
  </si>
  <si>
    <t>Interenta vēlēšanu un referndumu sistēmas attīstībai kopā:</t>
  </si>
  <si>
    <t>22.10.00 Starptautisko operāciju un Nacionālo bruņoto spēku personālsastāva centralizētais atalgojums, 30.00.00 Valsts aizsardzības politikas realizācija, 33.00.00 Aizsardzības īpašumu pārvaldīšana, 34.00.00 Jaunsardzes centrs, 35.00.00 Militārie un aizsardzības pārstāvji ārvalstīs, 96.00.00 Latvijas prezidentūras Eiropas Savienības Padomē nodrošināšana 2015.gadā,  97.00.00 Nozaru vadība un politikas plānošana</t>
  </si>
  <si>
    <t>19.00.00 Profesionālā māksla, 19.03.00 Filmu nozare, 19.07.00 Mākslas un literatūra,  20.00.00 Kultūrizglītība, 21.00.00 Kultūras mantojums,  22.00.00 Kultūras projekti un investīcijas, 97.00.00. Nozares politikas plānošana un īstenošana</t>
  </si>
  <si>
    <t>22.08.00 UNESCO Nacionālā komisija; 19.07.00 Mākslas un literatūra; 22.02.00 Kultūras pasākumi, līgumi un programmas; 97.00.00 Nozaru vadība un politikas plānošana.</t>
  </si>
  <si>
    <t>19.00.00 Profesionālā māksla, 19.03.00 Filmu nozare, 19.07.00 Mākslas un literatūra, programma 20.00.00 Kultūrizglītība, programma 21.00.00 Kultūras mantojums, 22.00.00 Kultūras projekti un investīcijas,   97.00.00. Nozares politikas plānošana un īstenošana</t>
  </si>
  <si>
    <t>19.00.00 Profesionālā māksla: 19.03.00 Filmu nozare, 19.07.00 Mākslas un literatūra, 20.00.00 Kultūrizglītība, 21.00.00 Kultūras mantojums, 22.00.00 Kultūras projekti un investīcijas,  97.00.00. Nozares politikas plānošana un īstenošana</t>
  </si>
  <si>
    <t>19.00.00 Profesionālā māksla, 19.03.00 Filmu nozare,  19.07.00 Mākslas un literatūra,  20.00.00 Kultūrizglītība, programma 21.00.00 Kultūras mantojums, 22.00.00 Kultūras projekti un investīcijas,  97.00.00. Nozares politikas plānošana un īstenošana</t>
  </si>
  <si>
    <t>19.00.00 Profesionālā māksla:  19.03.00 Filmu nozare, 19.07.00 Mākslas un literatūra,  20.00.00 Kultūrizglītība, 21.00.00 Kultūras mantojums,  22.00.00 Kultūras projekti un investīcijas,   97.00.00. Nozares politikas plānošana un īstenošana</t>
  </si>
  <si>
    <t>19.00.00 Profesionālā māksla: 19.03.00 Filmu nozare, 19.07.00 Mākslas un literatūra,  20.00.00 Kultūrizglītība,  21.00.00 Kultūras mantojums,  22.00.00 Kultūras projekti un investīcijas,  97.00.00. Nozares politikas plānošana un īstenošana</t>
  </si>
  <si>
    <t xml:space="preserve">27.00.00  Valsts atbalsta politikas ieviešana </t>
  </si>
  <si>
    <t xml:space="preserve">03.00.00  Reemigrācijas atbalsta programma </t>
  </si>
  <si>
    <t xml:space="preserve">04.00.00   Veselīga dzīvesveida veicināšana </t>
  </si>
  <si>
    <t xml:space="preserve">28.00.00  Ārējās ekonomiskās politikas ieviešana </t>
  </si>
  <si>
    <t xml:space="preserve">07.00.00  Ugunsdrošība, glābšana un civilā aizsardzība </t>
  </si>
  <si>
    <t xml:space="preserve">04.00.00  Valsts valodas politika un pārvalde </t>
  </si>
  <si>
    <t xml:space="preserve">39.02.00  Sporta medicīnas nodrošināšana , 46.03.00  Slimību profilakses nodrošināšana , 46.04.00  Veselības veicināšana </t>
  </si>
  <si>
    <t xml:space="preserve">33.01.00  Ārstniecība </t>
  </si>
  <si>
    <t xml:space="preserve">05.01.00. Zinātniskās darbības nodrošināšana </t>
  </si>
  <si>
    <t xml:space="preserve">02.03.00  Vienotās sakaru un informācijas sistēmas uzturēšana un vadība , 06.01.00  Valsts policija , 97.00.00  Nozaru vadība un politikas plānošana </t>
  </si>
  <si>
    <t xml:space="preserve">23.00.00   Valsts autoceļu fonds </t>
  </si>
  <si>
    <t xml:space="preserve">05.12.00.  Valsts pētījumu programma </t>
  </si>
  <si>
    <t xml:space="preserve">05.05.00.  Tirgus orientēti pētījumi </t>
  </si>
  <si>
    <t xml:space="preserve">21.00.00  Jaunatnes politikas valsts programma </t>
  </si>
  <si>
    <t xml:space="preserve">06.01.00  Valsts policija </t>
  </si>
  <si>
    <t xml:space="preserve">42.01.00  Iestāžu darbības nodrošināšana </t>
  </si>
  <si>
    <t xml:space="preserve">05.02.00  Zinātnes bāzes finansējums </t>
  </si>
  <si>
    <t xml:space="preserve">02.00.00  Latvijas NVO fonda un latviešu valodas apguves programmas </t>
  </si>
  <si>
    <t xml:space="preserve">31.05.00   Dotācija Autotransporta direkcijai sabiedriskā transporta pakalpojumu organizēšanai </t>
  </si>
  <si>
    <t xml:space="preserve">30.00.00  Pašvaldību attīstības nacionālie atbalsta instrumenti </t>
  </si>
  <si>
    <t xml:space="preserve">33.03.00  Kompensējamo medikamentu un materiālu apmaksāšana , 33.04.00  Centralizēta medikamentu un materiālu iegāde , 33.12.00  Reto slimību medikamentozā ārstēšana bērniem </t>
  </si>
  <si>
    <t xml:space="preserve">01.00.00  Ministru kabineta darbības nodrošināšana, valsts pārvaldes politika </t>
  </si>
  <si>
    <t xml:space="preserve">02.04.00  Rezidentu apmācība </t>
  </si>
  <si>
    <t xml:space="preserve">33.01.00  Ārstniecība , 45.01.00  Veselības aprūpes finansējuma administrēšana un ekonomiskā novērtēšana </t>
  </si>
  <si>
    <t xml:space="preserve">16.00.00  Eiropas Savienības lietas un starptautiskā sadarbība </t>
  </si>
  <si>
    <t>Mācību priekšmeta  Svešvaloda  apguve no 1.klases</t>
  </si>
  <si>
    <t>62.resors  Mērķdotācijas pašvaldībām  05.00.00 „Mērķdotācijas pašvaldībām – pašvaldību izglītības iestāžu pedagogu darba samaksai un valsts sociālās apdrošināšanas obligātajām iemaksām”</t>
  </si>
  <si>
    <t xml:space="preserve">29.00.00  Enerģētikas politikas ieviešana </t>
  </si>
  <si>
    <t xml:space="preserve"> 09.30.00  Dotācija obligātās peldapmācības nodrošināšanai 1.-4. klašu audzēkņiem </t>
  </si>
  <si>
    <t xml:space="preserve">38.05.00  Veselības aprūpe un fiziskā sagatavotība </t>
  </si>
  <si>
    <t xml:space="preserve">06.02.00  Medicīnas vēstures muzejs </t>
  </si>
  <si>
    <t xml:space="preserve">39.06.00  Tiesu medicīniskā ekspertīze </t>
  </si>
  <si>
    <t xml:space="preserve">39.03.00  Asins un asins komponentu nodrošināšana </t>
  </si>
  <si>
    <t xml:space="preserve">06.01.00  Valsts policija , 11.01.00  Pilsonības un migrācijas lietu pārvalde </t>
  </si>
  <si>
    <t xml:space="preserve">25.00.00  Uzņēmējdarbības un uz zināšanām balstītas ekonomikas veicināšana </t>
  </si>
  <si>
    <t xml:space="preserve">97.00.00   Nozaru vadība un politikas plānošana </t>
  </si>
  <si>
    <t xml:space="preserve">32.00.00  Valsts reģionālās attīstības politikas īstenošana 
</t>
  </si>
  <si>
    <t xml:space="preserve">Jauna apakšprogramma  05.04.00  Latvijas dalības Eiropas Kosmosa aģentūras Eiropas sadarbības valsts statusā nodrošināšana </t>
  </si>
  <si>
    <t xml:space="preserve">11.01.00  Pilsonības un migrācijas lietu pārvalde </t>
  </si>
  <si>
    <t xml:space="preserve">02.01.00  Profesionālās izglītības programmu īstenošana </t>
  </si>
  <si>
    <t xml:space="preserve">06.01.00  Valsts policija , 02.03.00  Vienotās sakaru un informācijas sistēmas uzturēšana un vadība </t>
  </si>
  <si>
    <t xml:space="preserve">39.04.00  Neatliekamā medicīniskā palīdzība </t>
  </si>
  <si>
    <t xml:space="preserve">46.01.00  Uzraudzība un kontrole </t>
  </si>
  <si>
    <t>62.resors  Mērķdotācijas pašvaldībām  15.resors Izglītības un zinātnes ministrija, 18.resors Labklājības ministrija, 19.resors Tieslietu ministrija, 22.resors Kultūras ministrija</t>
  </si>
  <si>
    <t xml:space="preserve">33.01.00  Ārstniecība , 39.02.00  Sporta medicīnas nodrošināšana , 39.03.00  Asins un asins komponentu nodrošināšana , 39.04.00  Neatliekamā medicīniskā palīdzība , 39.06.00  Tiesu medicīniskā ekspertīze </t>
  </si>
  <si>
    <t xml:space="preserve">03.01.00   Augstskolas ; 03.11.00  Koledžas </t>
  </si>
  <si>
    <t xml:space="preserve">27.01.00  Klimata pārmaiņu finanšu instrumenta administrācija , 33.01.00  Emisijas kvotu izsolīšanas instrumenta administrācija , 97.00.00  Nozaru vadība un politikas plānošana </t>
  </si>
  <si>
    <t xml:space="preserve">33.01.00  Ārstniecība , 45.01.00  Veselības aprūpes finansējuma administrēšana un ekonomiskā novērtēšana , 46.01.00  Uzraudzība un kontrole </t>
  </si>
  <si>
    <t xml:space="preserve"> 03.01.00   Augstskolas </t>
  </si>
  <si>
    <t xml:space="preserve">40.02.00  Nekustamais īpašums un centralizētais iepirkums , Finanšu ministrijas budžeta apakšprogramma 41.13.00  Finansējums VAS „Valsts nekustamie īpašumi” īstenojamiem projektiem un pasākumiem </t>
  </si>
  <si>
    <t xml:space="preserve">01.00.00  Korupcijas novēršanas un apkarošanas birojs </t>
  </si>
  <si>
    <t xml:space="preserve">24.08.00  Nacionālo parku darbības nodrošināšana </t>
  </si>
  <si>
    <t xml:space="preserve">Latu skaidrās naudas nomaiņas izmaksu kompensēšana valsts akciju sabiedrībai  Latvijas Pasts </t>
  </si>
  <si>
    <t xml:space="preserve">26.04.00  Atbilstības novērtēšana un kvalitātes nodrošināšana </t>
  </si>
  <si>
    <t xml:space="preserve">02.03.00  Vienotās sakaru un informācijas sistēmas uzturēšana un vadība </t>
  </si>
  <si>
    <t xml:space="preserve">06.01.00  Valsts policija , 09.00.00  Drošības policijas darbība , 10.00.00  Valsts robežsardzes darbība </t>
  </si>
  <si>
    <t xml:space="preserve">10.00.00  Valsts robežsardzes darbība , 11.01.00  Pilsonības un migrācijas lietu pārvalde </t>
  </si>
  <si>
    <t xml:space="preserve">19.00.00  Valsts administrācijas skola </t>
  </si>
  <si>
    <t xml:space="preserve">24.08.00  Nacionālo parku darbības nodrošināšana , 28.00.00  Meteoroloģija un bīstamo atkritumu pārvaldība </t>
  </si>
  <si>
    <t xml:space="preserve">97.00.00  Nozaru vadība un politikas īstenošana </t>
  </si>
  <si>
    <t xml:space="preserve">45.01.00  Veselības aprūpes finansējuma administrēšana un ekonomiskā novērtēšana </t>
  </si>
  <si>
    <t xml:space="preserve">23.01.00  Valsts vides dienests 
28.00.00  Meteoroloģija un bīstamo atkritumu pārvaldība </t>
  </si>
  <si>
    <t>Informācijas sistēmu „Sodu reģistrs” un  Biometrijas datu apstrādes sistēma  pilnveidošana automātiskai datu apmaiņai ar Eiropas sodāmības reģistru informācijas sistēmu</t>
  </si>
  <si>
    <t xml:space="preserve">09.00.00   Iemaksas starptautiskajās organizācijās </t>
  </si>
  <si>
    <t xml:space="preserve">09.00.00  Drošības policijas darbība </t>
  </si>
  <si>
    <t xml:space="preserve">40.03.00  Lietiskie pierādījumi un izņemtā manta </t>
  </si>
  <si>
    <t xml:space="preserve">24.00.00   Statistiskās informācijas nodrošināšana </t>
  </si>
  <si>
    <t xml:space="preserve">02.03.00  Vienotās sakaru un informācijas sistēmas uzturēšana un vadība , 06.01.00  Valsts policija , 07.00.00  Ugunsdrošība, glābšana un civilā aizsardzība , 10.00.00  Valsts robežsardzes darbība </t>
  </si>
  <si>
    <t xml:space="preserve">26.01.00  Iekšējais tirgus un patērētāju tiesību aizsardzība </t>
  </si>
  <si>
    <t xml:space="preserve">06.01.00  Valsts policija , 10.00.00  Valsts robežsardzes darbība </t>
  </si>
  <si>
    <t xml:space="preserve">Informatīvais ziņojums  Par nākamās, 2021.gada tautas skaitīšanas sagatavošanas pilnveidošanu </t>
  </si>
  <si>
    <t xml:space="preserve">Reģistra funkciju iestrāde Integrētās iekšlietu informācijas sistēmas apakšsistēmā  Nederīgo dokumentu reģistrs ,  Mantu meklēšana ,  Meklējamais transports  un  Personu meklēšana </t>
  </si>
  <si>
    <t xml:space="preserve">10.00.00  Valsts robežsardzes darbība </t>
  </si>
  <si>
    <t xml:space="preserve">Realizēt principu  Nauda atgriežas dabā </t>
  </si>
  <si>
    <t xml:space="preserve">21.01.00  Fonda darbības nodrošinājums 
21.02.00  Vides aizsardzības projekti </t>
  </si>
  <si>
    <t xml:space="preserve">32.00.00  Valsts reģionālās attīstības politikas īstenošana </t>
  </si>
  <si>
    <t xml:space="preserve">24.05.00  Zinātniskā institūta  Nacionālais botāniskais dārzs  valsts funkciju nodrošinājums </t>
  </si>
  <si>
    <t xml:space="preserve">32.03.00  Atbalsts mājokļiem </t>
  </si>
  <si>
    <t xml:space="preserve">97.00.00  Nozaru vadība un politikas plānošana </t>
  </si>
  <si>
    <t xml:space="preserve">03.13.00  Studiju virzienu akreditācija </t>
  </si>
  <si>
    <t>Likumprojekta  Grozījumi likumā  Par zemes reformas reformas pabeigšanu lauku apvidos   īstenošanas nodrošināšana</t>
  </si>
  <si>
    <t xml:space="preserve">01.00.00  Zemes reformas īstenošana Latvijas Republikā </t>
  </si>
  <si>
    <t xml:space="preserve">09.04.00   Sporta būves </t>
  </si>
  <si>
    <t xml:space="preserve">97.00.00  Nozares politiku veidošana un vadība </t>
  </si>
  <si>
    <t>Valsts informācijas sistēmas  Vienotais civilstāvokļa aktu reģistrs  darbības nodrošināšana  sakarā ar programmatūras un licenču pārņemšanu no Tieslietu ministrijas</t>
  </si>
  <si>
    <t xml:space="preserve"> 02.01.00  Profesionālās izglītības programmu īstenošana </t>
  </si>
  <si>
    <t xml:space="preserve">09.30.00  Dotācija obligātās peldapmācības nodrošināšanai 1.-4. klašu audzēkņiem </t>
  </si>
  <si>
    <t xml:space="preserve">03.01.00   Augstskolas </t>
  </si>
  <si>
    <t>62.resors  Mērķdotācijas pašvaldībām  programma 05.00.00 „Mērķdotācijas pašvaldībām – pašvaldību izglītības iestāžu pedagogu darba samaksai un valsts sociālās apdrošināšanas obligātajām iemaksām”</t>
  </si>
  <si>
    <t xml:space="preserve">97.00.00  Nozaru vadība un politikas plānošana 
32.00.00  Valsts reģionālās attīstības politikas īstenošana </t>
  </si>
  <si>
    <t xml:space="preserve">27.01.00  Klimata pārmaiņu finanšu instrumenta administrācija 
33.01.00  Emisijas kvotu izsolīšanas instrumenta administrācija 
97.00.00  Nozaru vadība un politikas plānošana </t>
  </si>
  <si>
    <t xml:space="preserve">24.08.00  Nacionālo parku darbības nodrošināšana 
28.00.00  Meteoroloģija un bīstamo atkritumu pārvaldība </t>
  </si>
  <si>
    <t>01.00.00  Korupcijas novēršanas un apkarošanas birojs .</t>
  </si>
  <si>
    <t xml:space="preserve">01.00.00  Sabiedrības integrācijas fonda vadība </t>
  </si>
  <si>
    <t>Latvijas vēstniecības Krievijas Federācijā viesu nama  Tālava  rekonstrukcijas projekta izstrāde</t>
  </si>
  <si>
    <t xml:space="preserve">26.02.00  Konkurences politikas ieviešana </t>
  </si>
  <si>
    <t xml:space="preserve">96.00.00  Latvijas prezidentūras Eiropas Savienības Padomē nodrošināšana 2015.gadā </t>
  </si>
  <si>
    <t xml:space="preserve">40.02.00  Nekustamais īpašums un centralizētais iepirkums </t>
  </si>
  <si>
    <t xml:space="preserve">97.00.00  Nozares vadība un politikas plānošana </t>
  </si>
  <si>
    <t xml:space="preserve">09.12.00  Latvijas Sporta muzejs </t>
  </si>
  <si>
    <t xml:space="preserve">05.37.00  Sociālās integrācijas valsts aģentūras administrēšanas un profesionālās un sociālās rehabilitācijas pakalpojumu nodrošināšana </t>
  </si>
  <si>
    <t>22.01.00  Valsts bērnu tiesību aizsardzības inspekcija un bērnu uzticības tālrunis”</t>
  </si>
  <si>
    <t xml:space="preserve">97.01.00  Nozares vadība un politikas plānošana </t>
  </si>
  <si>
    <t xml:space="preserve">05.03.00  Aprūpe valsts sociālās aprūpes institūcijās </t>
  </si>
  <si>
    <t xml:space="preserve">valsts speciālā budžeta apakšprogramma 04.05.00  Valsts sociālās apdrošināšanas aģentūras speciālais budžets </t>
  </si>
  <si>
    <t xml:space="preserve">23.01.00  Valsts vides dienests </t>
  </si>
  <si>
    <t>24.05.00. Zinātniskā institūta "Nacionālais botāniskais dārzs" valsts funkciju nodrošinājums</t>
  </si>
  <si>
    <t>05.01.00.  Sociālās rehabilitācijas valsts programmas</t>
  </si>
  <si>
    <t>24.01.00 Meža resursu valsts uzraudzība, 24.02.00  Valsts atbalsta pasākumi meža nozarē</t>
  </si>
  <si>
    <t>01.00.00 Pārresoru koordinācijas centra darbības nodrošināšana</t>
  </si>
  <si>
    <t>25.01.00 Zivju izmantošanas regulēšana, atražošana un izpēte, 25.02.00 Zivju fonds</t>
  </si>
  <si>
    <t>26.02.00 Meliorācijas kadastra uzturēšana, valsts meliorācijas sistēmu un valsts nozīmes meliorācijas sistēmu ekspluatācija un uzturēšana</t>
  </si>
  <si>
    <t>05.01.00  Sociālās rehabilitācijas valsts programmas,  05.03.00  Aprūpe valsts sociālās aprūpes institūcijās</t>
  </si>
  <si>
    <t>09.19.00  Finansējums profesionālās ievirzes sporta izglītības programmu pedagogu darba samaksai un valsts sociālās apdrošināšanas obligātajām iemaksām</t>
  </si>
  <si>
    <t xml:space="preserve">21.02.00 Sabiedriskā finansējuma administrēšana un valsts uzraudzība lauksaimniecībā </t>
  </si>
  <si>
    <t xml:space="preserve">03.00.00  Augstākā izglītība , atjaunot budžeta apakšprogrammu  03.06.00  Valsts budžeta dotācija zinātniskās darbības attīstības nodrošinājumam augstskolās un koledžās </t>
  </si>
  <si>
    <t>31.01.00 Budžeta izpilde</t>
  </si>
  <si>
    <t>39.02.00 Izložu un azartspēļu organizēšanas un norises uzraudzība</t>
  </si>
  <si>
    <t>Iekšlietu ministrija: 97.00.00 Nozaru vadība un politikas plānošana (uz noteiktu laiku ierēdņu amatos pārceltās amatpersonas), 06.00.00 Valsts policijas darbība (06.01.00 Valsts policija), 07.00.00 Ugunsdrošība, glābšana un civilā aizsardzība, 09.00.00 Drošības policija, 10.00.00 Valsts robežsardzes darbība, Tieslietu ministrija: 24.00.00 Ieslodzījuma vietas</t>
  </si>
  <si>
    <t>09.21.00 Augstas klases sasniegumu sports</t>
  </si>
  <si>
    <t>97.00.00 Nozaru vadība un politikas plānošana, 33.00.00 Valsts ieņēmumu un muitas politikas nodrošināšana</t>
  </si>
  <si>
    <t>09.08.00 Balvas par izciliem sasniegumiem sportā</t>
  </si>
  <si>
    <t>20.01.00 Pārtikas drošības un veterinārmedicīnas valsts uzraudzība un kontrole, 20.02.00 Pārtikas aprites un veterinārmedicīnas valsts uzraudzības laboratoriski izmeklējumi</t>
  </si>
  <si>
    <t>24.01.00  Meža resursu valsts uzraudzība, 24.02.00  Valsts atbalsta pasākumi meža nozarē</t>
  </si>
  <si>
    <t>27.00.00 Augu veselība un augu aprites uzraudzība</t>
  </si>
  <si>
    <t>05.01.00  Sociālās rehabilitācijas valsts programmas, 05.03.00  Aprūpe valsts sociālās aprūpes institūcijās</t>
  </si>
  <si>
    <t>20.01.00  Valsts sociālie pabalsti, tai skaitā valsts pamatbudžeta dotācija uz valsts speciālā budžeta apakšprogrammu 04.04.00 Invaliditātes, maternitātes un slimības speciālais budžets</t>
  </si>
  <si>
    <t>Zāļu valsts aģentūra 
(jauna budžeta programma)</t>
  </si>
  <si>
    <t>20.01.00 Pārtikas drošības un veterinārmedicīnas valsts uzraudzība un kontrole, 21.02.00 Atbalsts lauksaimniecības, mežsaimniecības, zivsaimniecības un medniecības nozaru pasākumiem, 24.01.00  Meža resursu valsts uzraudzība, 27.00.00 Augu veselība</t>
  </si>
  <si>
    <t>20.01.00 Pārtikas drošības un veterinārmedicīnas valsts uzraudzība un kontrole, 24.01.00  Meža resursu valsts uzraudzība, 26.02.00 Meliorācijas kadastra uzturēšana, valsts meliorācijas sistēmu un valsts nozīmes meliorācijas sistēmu ekspluatācija un uz</t>
  </si>
  <si>
    <t>20.01.00 Pārtikas drošības un veterinārmedicīnas valsts uzraudzība un kontrole, 97.00.00 Nozaru vadība un politikas plānošana</t>
  </si>
  <si>
    <t>24.01.00  Meža resursu valsts uzraudzība</t>
  </si>
  <si>
    <t>21.02.00 Atbalsts lauksaimniecības, mežsaimniecības, zivsaimniecības un medniecības nozaru pasākumiem, 24.01.00  Meža resursu valsts uzraudzība</t>
  </si>
  <si>
    <t>20.01.00 Pārtikas drošības un veterinārmedicīnas valsts uzraudzība un kontrole</t>
  </si>
  <si>
    <t>22.01.00  Valsts bērnu tiesību aizsardzības inspekcija un bērnu uzticības tālrunis,  97.01.00  Nozares vadība un politikas plānošana ,valsts speciālā budžeta apakšprogramma 04.05.00  Valsts sociālās apdrošināšanas aģentūras speciālais budžets</t>
  </si>
  <si>
    <t>97.02.00  Nozares centralizēto funkciju izpilde</t>
  </si>
  <si>
    <t>05.62.00  Invaliditātes ekspertīžu nodrošināšana</t>
  </si>
  <si>
    <t>05.62.00  Invaliditātes ekspertīžu nodrošināšana, 07.01.00  Nodarbinātības valsts aģentūras darbības nodrošināšana ,  21.01.00  Darba tiesisko attiecību un darba apstākļu kontrole un uzraudzība , 22.01.00 Valsts bērnu tiesību aizsardzības inspekcija un bērnu uzticības tālrunis, 97.01.00 Nozares vadība un politikas plānošana” un valsts speciālā budžeta apakšprogramma 04.05.00 „Valsts sociālās apdrošināšanas aģentūras speciālais budžets</t>
  </si>
  <si>
    <t>97.00.00  Nozaru vadība un politikas plānošana  (pārdalei uz Iekšlietu ministrijas budžeta apakšprogrammu 02.03.00 Vienotās sakaru un informācijas sistēmas uzturēšana un vadība)</t>
  </si>
  <si>
    <t xml:space="preserve">23.02.00  Vides pārraudzības valsts birojs, 24.06.00  Latvijas dabas muzeja darbības nodrošināšana, 24.08.00  Nacionālo parku darbības nodrošināšana </t>
  </si>
  <si>
    <t>02.00.00 Noziedzīgi iegūtu līdzekļu legalizācijas novēršana</t>
  </si>
  <si>
    <t> 01.00.00 Prokuratūras iestāžu uzturēšana’</t>
  </si>
  <si>
    <t xml:space="preserve">02.00.00  Radioprogrammu veidošana un izplatīšana, 03.01.00  Programmu sagatavošana un realizācija </t>
  </si>
  <si>
    <t> 01.00.00 Prokuratūras iestāžu uzturēšana</t>
  </si>
  <si>
    <t>47.resors Radio un Televīzija, 01.00.00 Nozares vadība</t>
  </si>
  <si>
    <t>47.resors Radio un Televīzija, 02.00.00 Radioprogrammu veidošana un izplatīšana</t>
  </si>
  <si>
    <t>47.resors Radio un Televīzija, 03.01.00 Programmu sagatavošana un realizācija</t>
  </si>
  <si>
    <t>47 resors Radio un Televīzija, 02.00.00 Radioprogrammu veidošana un izplatīšana</t>
  </si>
  <si>
    <t>47.resors Radio un Televīzija, 03.03.00 Reģionālās televīzijas</t>
  </si>
  <si>
    <t>20.01.00  Valsts sociālie pabalsti, tai skaitā valsts pamatbudžeta dotācija uz valsts speciālā budžeta apakšprogrammu 04.04.00“Invaliditātes, maternitātes un slimības speciālais budžets</t>
  </si>
  <si>
    <t xml:space="preserve">97.00.00  Nozaru vadība un politikas plānošana, 32.00.00  Valsts reģionālās attīstības politikas īstenošana </t>
  </si>
  <si>
    <t xml:space="preserve">02.03.00  Vienotās sakaru un informācijas sistēmas uzturēšana un vadība, 06.01.00  Valsts policija, 07.00.00  Ugunsdrošība, glābšana un civilā aizsardzība, 10.00.00  Valsts robežsardzes darbība, 11.01.00  Pilsonības un migrācijas lietu pārvalde </t>
  </si>
  <si>
    <t xml:space="preserve">23.01.00  Valsts vides dienests, 23.02.00  Vides pārraudzības valsts birojs, 24.08.00  Nacionālo parku darbības nodrošināšana, 28.00.00  Meteoroloģija un bīstamo atkritumu pārvaldība </t>
  </si>
  <si>
    <t xml:space="preserve">23.01.00  Valsts vides dienests, 28.00.00  Meteoroloģija un bīstamo atkritumu pārvaldība </t>
  </si>
  <si>
    <t xml:space="preserve">10.00.00  Valsts robežsardzes darbība, 40.02.00  Nekustamais īpašums un centralizētais iepirkums </t>
  </si>
  <si>
    <t xml:space="preserve">21.01.00  Fonda darbības nodrošinājums, 21.02.00  Vides aizsardzības projekti </t>
  </si>
  <si>
    <t>22.08.00 UNESCO Nacionālā komisija, 19.07.00 Mākslas un literatūra, 22.02.00 Kultūras pasākumi, līgumi un programmas, 97.00.00 Nozaru vadība un politikas plānošana.</t>
  </si>
  <si>
    <t>97.00.00  Nozaru vadība un politikas plānošana, 01.04.00 Diplomātiskās misijas ārvalstīs</t>
  </si>
  <si>
    <t xml:space="preserve">06.01.00  Valsts policija, 10.00.00  Valsts robežsardzes darbība </t>
  </si>
  <si>
    <t xml:space="preserve">06.01.00  Valsts policija, 09.00.00  Drošības policijas darbība, 10.00.00  Valsts robežsardzes darbība </t>
  </si>
  <si>
    <t xml:space="preserve">10.00.00  Valsts robežsardzes darbība, 11.01.00  Pilsonības un migrācijas lietu pārvalde </t>
  </si>
  <si>
    <t xml:space="preserve">02.03.00  Vienotās sakaru un informācijas sistēmas uzturēšana un vadība, 06.01.00  Valsts policija, 97.00.00  Nozaru vadība un politikas plānošana </t>
  </si>
  <si>
    <t xml:space="preserve">06.01.00  Valsts policija, 11.01.00  Pilsonības un migrācijas lietu pārvalde </t>
  </si>
  <si>
    <t xml:space="preserve">03.01.00 Augstskolas, 03.11.00  Koledžas </t>
  </si>
  <si>
    <t xml:space="preserve">03.00.00  Augstākā izglītība, atjaunot budžeta apakšprogrammu  03.06.00  Valsts budžeta dotācija zinātniskās darbības attīstības nodrošinājumam augstskolās un koledžās </t>
  </si>
  <si>
    <t>Amatpersonu ar speciālajām dienesta pakāpēm motivēšanas sistēmas pilnveidošana
(Finansējums būs nepieciešams no 2017.gada)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</si>
</sst>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
    <numFmt numFmtId="165" formatCode="00000"/>
    <numFmt numFmtId="166" formatCode="#,##0.000000"/>
    <numFmt numFmtId="167" formatCode="0.0"/>
    <numFmt numFmtId="168" formatCode="#,##0_ ;\-#,##0\ "/>
  </numFmts>
  <fonts count="35" x14ac:knownFonts="1">
    <font>
      <sz val="12"/>
      <color theme="1"/>
      <name val="Times New Roman"/>
      <family val="2"/>
      <charset val="186"/>
    </font>
    <font>
      <sz val="10"/>
      <name val="Arial"/>
      <family val="2"/>
      <charset val="186"/>
    </font>
    <font>
      <b/>
      <sz val="11"/>
      <color theme="1"/>
      <name val="Times New Roman"/>
      <family val="1"/>
      <charset val="186"/>
    </font>
    <font>
      <sz val="10"/>
      <name val="Arial"/>
      <family val="2"/>
      <charset val="186"/>
    </font>
    <font>
      <sz val="11"/>
      <color theme="1"/>
      <name val="Times New Roman"/>
      <family val="1"/>
      <charset val="186"/>
    </font>
    <font>
      <sz val="11"/>
      <name val="Times New Roman"/>
      <family val="1"/>
      <charset val="186"/>
    </font>
    <font>
      <sz val="11"/>
      <color rgb="FF000000"/>
      <name val="Times New Roman"/>
      <family val="1"/>
      <charset val="186"/>
    </font>
    <font>
      <sz val="11"/>
      <name val="Arial"/>
      <family val="2"/>
      <charset val="186"/>
    </font>
    <font>
      <sz val="11"/>
      <color rgb="FF414142"/>
      <name val="Times New Roman"/>
      <family val="1"/>
      <charset val="186"/>
    </font>
    <font>
      <sz val="11"/>
      <color rgb="FFFF0000"/>
      <name val="Times New Roman"/>
      <family val="1"/>
      <charset val="186"/>
    </font>
    <font>
      <i/>
      <sz val="11"/>
      <color theme="1"/>
      <name val="Times New Roman"/>
      <family val="1"/>
      <charset val="186"/>
    </font>
    <font>
      <i/>
      <sz val="11"/>
      <color rgb="FF414142"/>
      <name val="Times New Roman"/>
      <family val="1"/>
      <charset val="186"/>
    </font>
    <font>
      <i/>
      <sz val="11"/>
      <name val="Times New Roman"/>
      <family val="1"/>
      <charset val="186"/>
    </font>
    <font>
      <b/>
      <sz val="11"/>
      <name val="Times New Roman"/>
      <family val="1"/>
      <charset val="186"/>
    </font>
    <font>
      <sz val="11"/>
      <color indexed="8"/>
      <name val="Times New Roman"/>
      <family val="1"/>
      <charset val="186"/>
    </font>
    <font>
      <sz val="10"/>
      <name val="Helv"/>
    </font>
    <font>
      <b/>
      <sz val="12"/>
      <color theme="1"/>
      <name val="Times New Roman"/>
      <family val="1"/>
      <charset val="186"/>
    </font>
    <font>
      <b/>
      <sz val="11"/>
      <color indexed="8"/>
      <name val="Times New Roman"/>
      <family val="1"/>
      <charset val="186"/>
    </font>
    <font>
      <sz val="11"/>
      <color rgb="FF222222"/>
      <name val="Times New Roman"/>
      <family val="1"/>
      <charset val="186"/>
    </font>
    <font>
      <sz val="14"/>
      <color theme="1"/>
      <name val="Times New Roman"/>
      <family val="1"/>
      <charset val="186"/>
    </font>
    <font>
      <sz val="9"/>
      <color indexed="8"/>
      <name val="Times New Roman"/>
      <family val="1"/>
      <charset val="186"/>
    </font>
    <font>
      <sz val="10"/>
      <color theme="1"/>
      <name val="Times New Roman"/>
      <family val="2"/>
      <charset val="186"/>
    </font>
    <font>
      <sz val="10"/>
      <color theme="1"/>
      <name val="Times New Roman"/>
      <family val="1"/>
      <charset val="186"/>
    </font>
    <font>
      <sz val="10"/>
      <name val="Times New Roman"/>
      <family val="1"/>
      <charset val="186"/>
    </font>
    <font>
      <sz val="10"/>
      <color theme="1"/>
      <name val="Times New Roman"/>
      <family val="1"/>
    </font>
    <font>
      <sz val="8"/>
      <color theme="1"/>
      <name val="Times New Roman"/>
      <family val="1"/>
      <charset val="186"/>
    </font>
    <font>
      <sz val="12"/>
      <color theme="1"/>
      <name val="Times New Roman"/>
      <family val="2"/>
      <charset val="186"/>
    </font>
    <font>
      <u/>
      <sz val="10"/>
      <name val="Times New Roman"/>
      <family val="1"/>
      <charset val="186"/>
    </font>
    <font>
      <b/>
      <sz val="10"/>
      <name val="Times New Roman"/>
      <family val="1"/>
      <charset val="186"/>
    </font>
    <font>
      <b/>
      <u/>
      <sz val="10"/>
      <name val="Times New Roman"/>
      <family val="1"/>
      <charset val="186"/>
    </font>
    <font>
      <sz val="10"/>
      <name val="Calibri"/>
      <family val="2"/>
      <charset val="186"/>
    </font>
    <font>
      <sz val="7.8"/>
      <name val="Times New Roman"/>
      <family val="1"/>
      <charset val="186"/>
    </font>
    <font>
      <b/>
      <sz val="10"/>
      <color indexed="10"/>
      <name val="Times New Roman"/>
      <family val="1"/>
      <charset val="186"/>
    </font>
    <font>
      <i/>
      <sz val="10"/>
      <name val="Times New Roman"/>
      <family val="1"/>
      <charset val="186"/>
    </font>
    <font>
      <i/>
      <u/>
      <sz val="10"/>
      <name val="Times New Roman"/>
      <family val="1"/>
      <charset val="186"/>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indexed="9"/>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4FEBA"/>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8">
    <xf numFmtId="0" fontId="0" fillId="0" borderId="0"/>
    <xf numFmtId="0" fontId="1" fillId="0" borderId="0"/>
    <xf numFmtId="0" fontId="3" fillId="0" borderId="0" applyBorder="0"/>
    <xf numFmtId="0" fontId="7" fillId="0" borderId="0"/>
    <xf numFmtId="0" fontId="3" fillId="0" borderId="0"/>
    <xf numFmtId="0" fontId="1" fillId="0" borderId="0"/>
    <xf numFmtId="0" fontId="15" fillId="0" borderId="0"/>
    <xf numFmtId="43" fontId="26" fillId="0" borderId="0" applyFont="0" applyFill="0" applyBorder="0" applyAlignment="0" applyProtection="0"/>
  </cellStyleXfs>
  <cellXfs count="227">
    <xf numFmtId="0" fontId="0" fillId="0" borderId="0" xfId="0"/>
    <xf numFmtId="0" fontId="4" fillId="0" borderId="0" xfId="0" applyFont="1" applyAlignment="1">
      <alignment horizontal="center"/>
    </xf>
    <xf numFmtId="0" fontId="4" fillId="0" borderId="0" xfId="0" applyFont="1" applyAlignment="1">
      <alignment wrapText="1"/>
    </xf>
    <xf numFmtId="0" fontId="4" fillId="0" borderId="0" xfId="0" applyFont="1"/>
    <xf numFmtId="0" fontId="4" fillId="0" borderId="0" xfId="0" applyFont="1" applyAlignment="1">
      <alignment horizontal="right"/>
    </xf>
    <xf numFmtId="0" fontId="4" fillId="0" borderId="1"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wrapText="1"/>
    </xf>
    <xf numFmtId="3" fontId="2" fillId="0" borderId="0" xfId="0" applyNumberFormat="1" applyFont="1" applyAlignment="1">
      <alignment horizontal="center" vertical="center"/>
    </xf>
    <xf numFmtId="0" fontId="5" fillId="0" borderId="0" xfId="0" applyFont="1" applyFill="1"/>
    <xf numFmtId="0" fontId="4" fillId="0" borderId="0" xfId="0" applyFont="1" applyAlignment="1">
      <alignment vertical="center"/>
    </xf>
    <xf numFmtId="3" fontId="5" fillId="0" borderId="1" xfId="0" applyNumberFormat="1" applyFont="1" applyFill="1" applyBorder="1" applyAlignment="1">
      <alignment vertical="center" wrapText="1"/>
    </xf>
    <xf numFmtId="0" fontId="10" fillId="0" borderId="0" xfId="0" applyFont="1"/>
    <xf numFmtId="0" fontId="4" fillId="0" borderId="0" xfId="0" applyFont="1" applyAlignment="1">
      <alignment vertical="center" wrapText="1"/>
    </xf>
    <xf numFmtId="0" fontId="5" fillId="0" borderId="0" xfId="0" applyFont="1" applyFill="1" applyAlignment="1">
      <alignment vertical="center"/>
    </xf>
    <xf numFmtId="0" fontId="5" fillId="0" borderId="0" xfId="0" applyFont="1" applyAlignment="1">
      <alignment vertical="center"/>
    </xf>
    <xf numFmtId="0" fontId="12" fillId="0" borderId="0" xfId="0" applyFont="1" applyFill="1" applyAlignment="1">
      <alignment vertical="center"/>
    </xf>
    <xf numFmtId="0" fontId="12" fillId="3" borderId="0" xfId="0" applyFont="1" applyFill="1" applyAlignment="1">
      <alignment vertical="center"/>
    </xf>
    <xf numFmtId="0" fontId="5" fillId="0" borderId="0" xfId="4" applyFont="1" applyFill="1"/>
    <xf numFmtId="0" fontId="5" fillId="0" borderId="0" xfId="0" applyFont="1" applyAlignment="1"/>
    <xf numFmtId="0" fontId="5" fillId="0" borderId="0" xfId="0" applyFont="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3" fontId="8" fillId="3" borderId="3" xfId="0" applyNumberFormat="1" applyFont="1" applyFill="1" applyBorder="1" applyAlignment="1">
      <alignment vertical="center" wrapText="1"/>
    </xf>
    <xf numFmtId="3" fontId="8" fillId="0" borderId="3" xfId="0" applyNumberFormat="1" applyFont="1" applyBorder="1" applyAlignment="1">
      <alignment vertical="center" wrapText="1"/>
    </xf>
    <xf numFmtId="0" fontId="4" fillId="0" borderId="1" xfId="0" applyFont="1" applyBorder="1" applyAlignment="1">
      <alignment vertical="center"/>
    </xf>
    <xf numFmtId="166" fontId="13" fillId="0" borderId="1" xfId="0" applyNumberFormat="1" applyFont="1" applyFill="1" applyBorder="1" applyAlignment="1">
      <alignment vertical="center" wrapText="1"/>
    </xf>
    <xf numFmtId="0" fontId="13" fillId="0" borderId="1" xfId="0" applyNumberFormat="1" applyFont="1" applyFill="1" applyBorder="1" applyAlignment="1">
      <alignment horizontal="center" vertical="center" wrapText="1"/>
    </xf>
    <xf numFmtId="166"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vertical="center" wrapText="1"/>
    </xf>
    <xf numFmtId="0" fontId="13" fillId="6" borderId="1" xfId="0" applyNumberFormat="1" applyFont="1" applyFill="1" applyBorder="1" applyAlignment="1">
      <alignment vertical="center" wrapText="1"/>
    </xf>
    <xf numFmtId="3" fontId="13" fillId="6" borderId="1" xfId="0" applyNumberFormat="1" applyFont="1" applyFill="1" applyBorder="1" applyAlignment="1">
      <alignment vertical="center" wrapText="1"/>
    </xf>
    <xf numFmtId="0" fontId="13" fillId="0" borderId="1" xfId="0" applyNumberFormat="1" applyFont="1" applyFill="1" applyBorder="1" applyAlignment="1">
      <alignment vertical="center" wrapText="1"/>
    </xf>
    <xf numFmtId="3" fontId="4" fillId="0" borderId="1" xfId="0" applyNumberFormat="1" applyFont="1" applyFill="1" applyBorder="1" applyAlignment="1">
      <alignment vertical="center"/>
    </xf>
    <xf numFmtId="0" fontId="5" fillId="0" borderId="1" xfId="0" applyNumberFormat="1" applyFont="1" applyFill="1" applyBorder="1" applyAlignment="1">
      <alignment vertical="center" wrapText="1"/>
    </xf>
    <xf numFmtId="0" fontId="5" fillId="0" borderId="1" xfId="1" applyNumberFormat="1" applyFont="1" applyFill="1" applyBorder="1" applyAlignment="1">
      <alignment vertical="center" wrapText="1"/>
    </xf>
    <xf numFmtId="3" fontId="4" fillId="3" borderId="1" xfId="0" applyNumberFormat="1" applyFont="1" applyFill="1" applyBorder="1" applyAlignment="1">
      <alignment vertical="center"/>
    </xf>
    <xf numFmtId="3" fontId="2" fillId="6" borderId="1" xfId="0" applyNumberFormat="1" applyFont="1" applyFill="1" applyBorder="1" applyAlignment="1">
      <alignment vertical="center"/>
    </xf>
    <xf numFmtId="3" fontId="13" fillId="6" borderId="1" xfId="6" applyNumberFormat="1" applyFont="1" applyFill="1" applyBorder="1" applyAlignment="1">
      <alignment vertical="center" wrapText="1"/>
    </xf>
    <xf numFmtId="0" fontId="13" fillId="6" borderId="1" xfId="0" applyFont="1" applyFill="1" applyBorder="1" applyAlignment="1">
      <alignment vertical="center" wrapText="1"/>
    </xf>
    <xf numFmtId="0" fontId="5" fillId="2" borderId="1" xfId="0" applyFont="1" applyFill="1" applyBorder="1" applyAlignment="1">
      <alignment horizontal="center" vertical="center"/>
    </xf>
    <xf numFmtId="0" fontId="4" fillId="6" borderId="1" xfId="0" applyFont="1" applyFill="1" applyBorder="1" applyAlignment="1">
      <alignment horizontal="center" vertical="center"/>
    </xf>
    <xf numFmtId="3" fontId="4" fillId="0" borderId="0" xfId="0" applyNumberFormat="1" applyFont="1" applyAlignment="1">
      <alignment wrapText="1"/>
    </xf>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right" vertical="center"/>
    </xf>
    <xf numFmtId="0" fontId="14" fillId="0" borderId="4" xfId="0" applyFont="1" applyBorder="1" applyAlignment="1">
      <alignment horizontal="center" vertical="center" wrapText="1"/>
    </xf>
    <xf numFmtId="0" fontId="2" fillId="0" borderId="0" xfId="0" applyFont="1" applyAlignment="1">
      <alignment vertical="center"/>
    </xf>
    <xf numFmtId="3" fontId="4" fillId="0" borderId="0" xfId="0" applyNumberFormat="1" applyFont="1" applyAlignment="1">
      <alignment vertical="center"/>
    </xf>
    <xf numFmtId="3" fontId="4" fillId="0" borderId="0" xfId="0" applyNumberFormat="1" applyFont="1" applyAlignment="1">
      <alignment horizontal="right" vertical="center"/>
    </xf>
    <xf numFmtId="0" fontId="4" fillId="0" borderId="0" xfId="0" applyFont="1" applyAlignment="1">
      <alignment horizontal="left" vertical="center" wrapText="1"/>
    </xf>
    <xf numFmtId="3" fontId="4" fillId="0" borderId="0" xfId="0" applyNumberFormat="1" applyFont="1" applyAlignment="1">
      <alignment horizontal="center" vertical="center" wrapText="1"/>
    </xf>
    <xf numFmtId="3" fontId="2" fillId="2" borderId="4" xfId="0" applyNumberFormat="1" applyFont="1" applyFill="1" applyBorder="1" applyAlignment="1">
      <alignment vertical="center" wrapText="1"/>
    </xf>
    <xf numFmtId="3" fontId="4" fillId="0" borderId="0" xfId="0" applyNumberFormat="1" applyFont="1" applyAlignment="1">
      <alignment vertical="center" wrapText="1"/>
    </xf>
    <xf numFmtId="3" fontId="2" fillId="6" borderId="4" xfId="0" applyNumberFormat="1" applyFont="1" applyFill="1" applyBorder="1" applyAlignment="1">
      <alignment vertical="center" wrapText="1"/>
    </xf>
    <xf numFmtId="0" fontId="4" fillId="0" borderId="4" xfId="0" applyFont="1" applyBorder="1" applyAlignment="1">
      <alignment vertical="center" wrapText="1"/>
    </xf>
    <xf numFmtId="3" fontId="4" fillId="0" borderId="4" xfId="0" applyNumberFormat="1" applyFont="1" applyBorder="1" applyAlignment="1">
      <alignment vertical="center" wrapText="1"/>
    </xf>
    <xf numFmtId="0" fontId="4" fillId="0" borderId="0" xfId="0" applyFont="1" applyAlignment="1">
      <alignment horizontal="left" vertical="center"/>
    </xf>
    <xf numFmtId="0" fontId="9"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3" fontId="2" fillId="2" borderId="4" xfId="0" applyNumberFormat="1"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0" borderId="4" xfId="0" applyFont="1" applyBorder="1" applyAlignment="1">
      <alignment horizontal="left" vertical="center" wrapText="1"/>
    </xf>
    <xf numFmtId="3" fontId="4" fillId="0" borderId="4" xfId="0" applyNumberFormat="1" applyFont="1" applyBorder="1" applyAlignment="1">
      <alignment horizontal="right" vertical="center" wrapText="1"/>
    </xf>
    <xf numFmtId="0" fontId="4" fillId="0" borderId="4" xfId="0" applyFont="1" applyBorder="1" applyAlignment="1">
      <alignment horizontal="center" vertical="center"/>
    </xf>
    <xf numFmtId="3" fontId="4" fillId="0" borderId="4" xfId="0" applyNumberFormat="1" applyFont="1" applyBorder="1" applyAlignment="1">
      <alignment horizontal="right" vertical="center"/>
    </xf>
    <xf numFmtId="3" fontId="2" fillId="2" borderId="4" xfId="0" applyNumberFormat="1" applyFont="1" applyFill="1" applyBorder="1" applyAlignment="1">
      <alignment vertical="center"/>
    </xf>
    <xf numFmtId="3" fontId="2" fillId="6" borderId="4" xfId="0" applyNumberFormat="1" applyFont="1" applyFill="1" applyBorder="1" applyAlignment="1">
      <alignment vertical="center"/>
    </xf>
    <xf numFmtId="3" fontId="4" fillId="0" borderId="4" xfId="0" applyNumberFormat="1" applyFont="1" applyBorder="1" applyAlignment="1">
      <alignment vertical="center"/>
    </xf>
    <xf numFmtId="0" fontId="5" fillId="0" borderId="4" xfId="0" applyFont="1" applyBorder="1" applyAlignment="1">
      <alignment horizontal="center" vertical="center"/>
    </xf>
    <xf numFmtId="3" fontId="17" fillId="2" borderId="4" xfId="0" applyNumberFormat="1" applyFont="1" applyFill="1" applyBorder="1" applyAlignment="1">
      <alignment horizontal="right" vertical="center"/>
    </xf>
    <xf numFmtId="3" fontId="17" fillId="6" borderId="4" xfId="0" applyNumberFormat="1" applyFont="1" applyFill="1" applyBorder="1" applyAlignment="1">
      <alignment horizontal="right" vertical="center"/>
    </xf>
    <xf numFmtId="0" fontId="5" fillId="0" borderId="4" xfId="2" applyFont="1" applyFill="1" applyBorder="1" applyAlignment="1">
      <alignment horizontal="center" vertical="center" wrapText="1"/>
    </xf>
    <xf numFmtId="0" fontId="5" fillId="0" borderId="4" xfId="0" applyFont="1" applyFill="1" applyBorder="1" applyAlignment="1">
      <alignment horizontal="left" vertical="center" wrapText="1"/>
    </xf>
    <xf numFmtId="3" fontId="5" fillId="0" borderId="4" xfId="0" applyNumberFormat="1" applyFont="1" applyFill="1" applyBorder="1" applyAlignment="1">
      <alignment horizontal="right" vertical="center" wrapText="1"/>
    </xf>
    <xf numFmtId="0" fontId="14" fillId="0" borderId="4" xfId="0" applyFont="1" applyFill="1" applyBorder="1" applyAlignment="1">
      <alignment horizontal="left" vertical="center" wrapText="1"/>
    </xf>
    <xf numFmtId="3" fontId="13" fillId="6" borderId="4" xfId="0" applyNumberFormat="1" applyFont="1" applyFill="1" applyBorder="1" applyAlignment="1">
      <alignment horizontal="right" vertical="center" wrapText="1"/>
    </xf>
    <xf numFmtId="0" fontId="5" fillId="4" borderId="4" xfId="2" applyFont="1" applyFill="1" applyBorder="1" applyAlignment="1">
      <alignment horizontal="center" vertical="center" wrapText="1"/>
    </xf>
    <xf numFmtId="0" fontId="5" fillId="4" borderId="4" xfId="0" applyFont="1" applyFill="1" applyBorder="1" applyAlignment="1">
      <alignment horizontal="left" vertical="center" wrapText="1"/>
    </xf>
    <xf numFmtId="3" fontId="5" fillId="4" borderId="4" xfId="0" applyNumberFormat="1" applyFont="1" applyFill="1" applyBorder="1" applyAlignment="1">
      <alignment horizontal="right" vertical="center" wrapText="1"/>
    </xf>
    <xf numFmtId="0" fontId="5" fillId="0" borderId="4" xfId="0" applyFont="1" applyBorder="1" applyAlignment="1">
      <alignment horizontal="left" vertical="center" wrapText="1"/>
    </xf>
    <xf numFmtId="3" fontId="5" fillId="0" borderId="4" xfId="0" applyNumberFormat="1" applyFont="1" applyBorder="1" applyAlignment="1">
      <alignment horizontal="right" vertical="center" wrapText="1"/>
    </xf>
    <xf numFmtId="0" fontId="5" fillId="0" borderId="4" xfId="0" applyFont="1" applyFill="1" applyBorder="1" applyAlignment="1">
      <alignment horizontal="right" vertical="center" wrapText="1"/>
    </xf>
    <xf numFmtId="0" fontId="14" fillId="0" borderId="4" xfId="0" applyFont="1" applyBorder="1" applyAlignment="1">
      <alignment horizontal="left" vertical="center" wrapText="1"/>
    </xf>
    <xf numFmtId="3" fontId="2" fillId="2" borderId="4" xfId="0" applyNumberFormat="1" applyFont="1" applyFill="1" applyBorder="1" applyAlignment="1">
      <alignment horizontal="right" vertical="center"/>
    </xf>
    <xf numFmtId="0" fontId="5" fillId="0" borderId="4" xfId="0" applyFont="1" applyBorder="1" applyAlignment="1">
      <alignment vertical="center" wrapText="1"/>
    </xf>
    <xf numFmtId="0" fontId="5" fillId="0" borderId="4" xfId="0" applyFont="1" applyBorder="1" applyAlignment="1">
      <alignment vertical="top" wrapText="1"/>
    </xf>
    <xf numFmtId="0" fontId="5" fillId="0" borderId="4" xfId="0" applyFont="1" applyBorder="1" applyAlignment="1">
      <alignment horizontal="center" vertical="center" wrapText="1"/>
    </xf>
    <xf numFmtId="3" fontId="13" fillId="6" borderId="4" xfId="0" applyNumberFormat="1" applyFont="1" applyFill="1" applyBorder="1" applyAlignment="1">
      <alignment horizontal="right" vertical="center"/>
    </xf>
    <xf numFmtId="0" fontId="5" fillId="0" borderId="4" xfId="0" applyFont="1" applyFill="1" applyBorder="1" applyAlignment="1">
      <alignment horizontal="center" vertical="center"/>
    </xf>
    <xf numFmtId="0" fontId="5" fillId="0" borderId="4" xfId="0" applyFont="1" applyFill="1" applyBorder="1" applyAlignment="1">
      <alignment vertical="center" wrapText="1"/>
    </xf>
    <xf numFmtId="0" fontId="4" fillId="0" borderId="4" xfId="0" applyFont="1" applyFill="1" applyBorder="1" applyAlignment="1">
      <alignment horizontal="left" vertical="center" wrapText="1"/>
    </xf>
    <xf numFmtId="3" fontId="4" fillId="0" borderId="4" xfId="0" applyNumberFormat="1" applyFont="1" applyFill="1" applyBorder="1" applyAlignment="1">
      <alignment horizontal="right" vertical="center" wrapText="1"/>
    </xf>
    <xf numFmtId="0" fontId="4" fillId="0" borderId="4" xfId="0" applyFont="1" applyFill="1" applyBorder="1" applyAlignment="1">
      <alignment horizontal="center" vertical="center"/>
    </xf>
    <xf numFmtId="0" fontId="5" fillId="3" borderId="4" xfId="0" applyFont="1" applyFill="1" applyBorder="1" applyAlignment="1">
      <alignment vertical="center" wrapText="1"/>
    </xf>
    <xf numFmtId="0" fontId="5" fillId="3" borderId="4" xfId="0" applyFont="1" applyFill="1" applyBorder="1" applyAlignment="1">
      <alignment horizontal="left" vertical="center" wrapText="1"/>
    </xf>
    <xf numFmtId="3" fontId="5" fillId="3" borderId="4" xfId="0" applyNumberFormat="1" applyFont="1" applyFill="1" applyBorder="1" applyAlignment="1">
      <alignment vertical="center" wrapText="1"/>
    </xf>
    <xf numFmtId="3" fontId="12" fillId="5" borderId="4" xfId="0" applyNumberFormat="1" applyFont="1" applyFill="1" applyBorder="1" applyAlignment="1">
      <alignment horizontal="right" vertical="center"/>
    </xf>
    <xf numFmtId="0" fontId="4" fillId="0" borderId="4" xfId="0" applyFont="1" applyFill="1" applyBorder="1" applyAlignment="1">
      <alignment vertical="center" wrapText="1"/>
    </xf>
    <xf numFmtId="49" fontId="5" fillId="0" borderId="4" xfId="1" applyNumberFormat="1" applyFont="1" applyFill="1" applyBorder="1" applyAlignment="1">
      <alignment horizontal="left" vertical="center" wrapText="1"/>
    </xf>
    <xf numFmtId="0" fontId="5" fillId="0" borderId="4" xfId="1" applyFont="1" applyFill="1" applyBorder="1" applyAlignment="1">
      <alignment vertical="center" wrapText="1"/>
    </xf>
    <xf numFmtId="3" fontId="10" fillId="5" borderId="4" xfId="0" applyNumberFormat="1" applyFont="1" applyFill="1" applyBorder="1" applyAlignment="1">
      <alignment horizontal="right" vertical="center" wrapText="1"/>
    </xf>
    <xf numFmtId="164" fontId="5" fillId="0" borderId="4" xfId="2" applyNumberFormat="1" applyFont="1" applyFill="1" applyBorder="1" applyAlignment="1">
      <alignment horizontal="center" vertical="center" wrapText="1"/>
    </xf>
    <xf numFmtId="3" fontId="5" fillId="0" borderId="4" xfId="0" applyNumberFormat="1" applyFont="1" applyFill="1" applyBorder="1" applyAlignment="1">
      <alignment vertical="center" wrapText="1"/>
    </xf>
    <xf numFmtId="0" fontId="5" fillId="3" borderId="4" xfId="4" applyFont="1" applyFill="1" applyBorder="1" applyAlignment="1">
      <alignment horizontal="center" vertical="center"/>
    </xf>
    <xf numFmtId="0" fontId="5" fillId="3" borderId="4" xfId="2" applyFont="1" applyFill="1" applyBorder="1" applyAlignment="1">
      <alignment horizontal="center" vertical="center" wrapText="1"/>
    </xf>
    <xf numFmtId="3" fontId="5" fillId="3" borderId="4" xfId="0" applyNumberFormat="1" applyFont="1" applyFill="1" applyBorder="1" applyAlignment="1">
      <alignment horizontal="right" vertical="center" wrapText="1"/>
    </xf>
    <xf numFmtId="3" fontId="5" fillId="3" borderId="4" xfId="4" applyNumberFormat="1" applyFont="1" applyFill="1" applyBorder="1" applyAlignment="1">
      <alignment horizontal="right" vertical="center" wrapText="1"/>
    </xf>
    <xf numFmtId="3" fontId="6" fillId="0" borderId="4" xfId="0" applyNumberFormat="1" applyFont="1" applyFill="1" applyBorder="1" applyAlignment="1">
      <alignment horizontal="right" vertical="center" wrapText="1"/>
    </xf>
    <xf numFmtId="0" fontId="5" fillId="0" borderId="4" xfId="0" applyFont="1" applyFill="1" applyBorder="1" applyAlignment="1">
      <alignment horizontal="center" vertical="center" wrapText="1"/>
    </xf>
    <xf numFmtId="49" fontId="5" fillId="0" borderId="4" xfId="0" applyNumberFormat="1" applyFont="1" applyBorder="1" applyAlignment="1">
      <alignment horizontal="left" vertical="center" wrapText="1"/>
    </xf>
    <xf numFmtId="3" fontId="5" fillId="4" borderId="4" xfId="3" applyNumberFormat="1" applyFont="1" applyFill="1" applyBorder="1" applyAlignment="1">
      <alignment horizontal="right" vertical="center" wrapText="1"/>
    </xf>
    <xf numFmtId="165" fontId="5" fillId="4" borderId="4" xfId="3" applyNumberFormat="1" applyFont="1" applyFill="1" applyBorder="1" applyAlignment="1">
      <alignment horizontal="left" vertical="center" wrapText="1"/>
    </xf>
    <xf numFmtId="3" fontId="13" fillId="6" borderId="4" xfId="0" applyNumberFormat="1" applyFont="1" applyFill="1" applyBorder="1" applyAlignment="1">
      <alignment vertical="center"/>
    </xf>
    <xf numFmtId="0" fontId="5" fillId="6" borderId="4" xfId="0" applyFont="1" applyFill="1" applyBorder="1"/>
    <xf numFmtId="0" fontId="5" fillId="6" borderId="4" xfId="0" applyFont="1" applyFill="1" applyBorder="1" applyAlignment="1">
      <alignment vertical="center" wrapText="1"/>
    </xf>
    <xf numFmtId="0" fontId="13" fillId="6" borderId="4" xfId="0" applyFont="1" applyFill="1" applyBorder="1" applyAlignment="1">
      <alignment horizontal="right" vertical="center"/>
    </xf>
    <xf numFmtId="49" fontId="4" fillId="0" borderId="4" xfId="0" applyNumberFormat="1" applyFont="1" applyFill="1" applyBorder="1" applyAlignment="1">
      <alignment horizontal="center" vertical="center" wrapText="1"/>
    </xf>
    <xf numFmtId="0" fontId="5" fillId="0" borderId="4" xfId="0" applyFont="1" applyFill="1" applyBorder="1" applyAlignment="1">
      <alignment vertical="center" wrapText="1" shrinkToFit="1"/>
    </xf>
    <xf numFmtId="0" fontId="8" fillId="0" borderId="4" xfId="0" applyFont="1" applyFill="1" applyBorder="1" applyAlignment="1">
      <alignment horizontal="center" vertical="center" wrapText="1"/>
    </xf>
    <xf numFmtId="0" fontId="5" fillId="0" borderId="4" xfId="1" applyFont="1" applyBorder="1" applyAlignment="1">
      <alignment vertical="center" wrapText="1"/>
    </xf>
    <xf numFmtId="0" fontId="5" fillId="0" borderId="4" xfId="1" applyFont="1" applyFill="1" applyBorder="1" applyAlignment="1">
      <alignment horizontal="left" vertical="center" wrapText="1"/>
    </xf>
    <xf numFmtId="0" fontId="5" fillId="0" borderId="4" xfId="1" applyFont="1" applyBorder="1" applyAlignment="1">
      <alignment horizontal="left" vertical="center" wrapText="1"/>
    </xf>
    <xf numFmtId="3" fontId="5" fillId="0" borderId="4" xfId="1" applyNumberFormat="1" applyFont="1" applyBorder="1" applyAlignment="1">
      <alignment horizontal="right" vertical="center" wrapText="1"/>
    </xf>
    <xf numFmtId="0" fontId="8" fillId="0" borderId="4" xfId="0" applyFont="1" applyBorder="1" applyAlignment="1">
      <alignment horizontal="center" vertical="center" wrapText="1"/>
    </xf>
    <xf numFmtId="3" fontId="5" fillId="0" borderId="4" xfId="1" applyNumberFormat="1" applyFont="1" applyBorder="1" applyAlignment="1">
      <alignment vertical="center" wrapText="1"/>
    </xf>
    <xf numFmtId="0" fontId="5" fillId="0" borderId="4" xfId="0" applyFont="1" applyFill="1" applyBorder="1" applyAlignment="1">
      <alignment vertical="center"/>
    </xf>
    <xf numFmtId="0" fontId="5" fillId="0" borderId="4" xfId="0" applyNumberFormat="1" applyFont="1" applyFill="1" applyBorder="1" applyAlignment="1">
      <alignment horizontal="left" vertical="center" wrapText="1"/>
    </xf>
    <xf numFmtId="3" fontId="5" fillId="0" borderId="4" xfId="0" applyNumberFormat="1" applyFont="1" applyFill="1" applyBorder="1" applyAlignment="1">
      <alignment horizontal="right" vertical="center"/>
    </xf>
    <xf numFmtId="0" fontId="10" fillId="0" borderId="4" xfId="5" applyFont="1" applyFill="1" applyBorder="1" applyAlignment="1">
      <alignment horizontal="left" vertical="center" wrapText="1"/>
    </xf>
    <xf numFmtId="3" fontId="10" fillId="0" borderId="4" xfId="5" applyNumberFormat="1" applyFont="1" applyFill="1" applyBorder="1" applyAlignment="1">
      <alignment horizontal="right" vertical="center" wrapText="1"/>
    </xf>
    <xf numFmtId="0" fontId="11" fillId="0" borderId="4" xfId="5" applyFont="1" applyFill="1" applyBorder="1" applyAlignment="1">
      <alignment horizontal="center" vertical="center" wrapText="1"/>
    </xf>
    <xf numFmtId="0" fontId="10" fillId="0" borderId="4" xfId="5" applyFont="1" applyFill="1" applyBorder="1" applyAlignment="1">
      <alignment horizontal="center" vertical="center" wrapText="1"/>
    </xf>
    <xf numFmtId="0" fontId="12" fillId="0" borderId="4" xfId="0" applyFont="1" applyFill="1" applyBorder="1" applyAlignment="1">
      <alignment vertical="center"/>
    </xf>
    <xf numFmtId="0" fontId="12" fillId="0" borderId="4" xfId="0" applyFont="1" applyFill="1" applyBorder="1" applyAlignment="1">
      <alignment horizontal="center" vertical="center"/>
    </xf>
    <xf numFmtId="3" fontId="19" fillId="0" borderId="0" xfId="0" applyNumberFormat="1" applyFont="1" applyAlignment="1">
      <alignment horizontal="right" vertical="center" wrapText="1"/>
    </xf>
    <xf numFmtId="3" fontId="19" fillId="0" borderId="0" xfId="0" applyNumberFormat="1" applyFont="1" applyAlignment="1">
      <alignment vertical="top" wrapText="1"/>
    </xf>
    <xf numFmtId="3" fontId="19" fillId="0" borderId="0" xfId="0" applyNumberFormat="1" applyFont="1" applyAlignment="1">
      <alignment horizontal="center" vertical="top" wrapText="1"/>
    </xf>
    <xf numFmtId="3" fontId="19" fillId="0" borderId="0" xfId="0" applyNumberFormat="1" applyFont="1" applyAlignment="1">
      <alignment horizontal="left" vertical="center" wrapText="1"/>
    </xf>
    <xf numFmtId="3" fontId="20" fillId="0" borderId="0" xfId="0" applyNumberFormat="1" applyFont="1" applyAlignment="1">
      <alignment horizontal="right" vertical="top" wrapText="1"/>
    </xf>
    <xf numFmtId="0" fontId="21" fillId="0" borderId="0" xfId="0" applyFont="1"/>
    <xf numFmtId="0" fontId="21" fillId="0" borderId="0" xfId="0" applyFont="1" applyFill="1"/>
    <xf numFmtId="0" fontId="21" fillId="0" borderId="0" xfId="0" applyFont="1" applyFill="1" applyAlignment="1">
      <alignment horizontal="right"/>
    </xf>
    <xf numFmtId="0" fontId="22" fillId="0" borderId="0" xfId="0" applyFont="1" applyAlignment="1">
      <alignment horizontal="center" vertical="center"/>
    </xf>
    <xf numFmtId="0" fontId="22" fillId="0" borderId="0" xfId="0" applyFont="1"/>
    <xf numFmtId="3" fontId="23" fillId="0" borderId="0" xfId="0" applyNumberFormat="1" applyFont="1" applyAlignment="1">
      <alignment horizontal="right"/>
    </xf>
    <xf numFmtId="3" fontId="24" fillId="0" borderId="0" xfId="0" applyNumberFormat="1" applyFont="1" applyAlignment="1">
      <alignment vertical="top" wrapText="1"/>
    </xf>
    <xf numFmtId="3" fontId="22" fillId="0" borderId="0" xfId="0" applyNumberFormat="1" applyFont="1" applyAlignment="1">
      <alignment wrapText="1"/>
    </xf>
    <xf numFmtId="0" fontId="25" fillId="0" borderId="0" xfId="0" applyFont="1" applyAlignment="1">
      <alignment vertical="center"/>
    </xf>
    <xf numFmtId="0" fontId="25" fillId="0" borderId="0" xfId="0" applyFont="1" applyAlignment="1">
      <alignment horizontal="center" vertical="center"/>
    </xf>
    <xf numFmtId="0" fontId="25" fillId="0" borderId="0" xfId="0" applyFont="1"/>
    <xf numFmtId="14" fontId="25" fillId="0" borderId="0" xfId="0" applyNumberFormat="1" applyFont="1" applyAlignment="1">
      <alignment horizontal="left" vertical="center"/>
    </xf>
    <xf numFmtId="0" fontId="23" fillId="7" borderId="5" xfId="0" applyFont="1" applyFill="1" applyBorder="1" applyAlignment="1" applyProtection="1">
      <alignment horizontal="center" vertical="center" wrapText="1"/>
      <protection locked="0"/>
    </xf>
    <xf numFmtId="0" fontId="23" fillId="7" borderId="4" xfId="0" applyFont="1" applyFill="1" applyBorder="1" applyAlignment="1">
      <alignment horizontal="center" vertical="center" wrapText="1"/>
    </xf>
    <xf numFmtId="0" fontId="23" fillId="0" borderId="4" xfId="0" applyFont="1" applyFill="1" applyBorder="1" applyAlignment="1" applyProtection="1">
      <alignment horizontal="left" vertical="center" wrapText="1"/>
      <protection locked="0"/>
    </xf>
    <xf numFmtId="0" fontId="23" fillId="0" borderId="4" xfId="0" applyFont="1" applyFill="1" applyBorder="1" applyAlignment="1">
      <alignment horizontal="left" vertical="center" wrapText="1"/>
    </xf>
    <xf numFmtId="1" fontId="23" fillId="0" borderId="4" xfId="0" applyNumberFormat="1" applyFont="1" applyFill="1" applyBorder="1" applyAlignment="1" applyProtection="1">
      <alignment horizontal="left" vertical="center" wrapText="1"/>
      <protection locked="0"/>
    </xf>
    <xf numFmtId="2" fontId="23" fillId="0" borderId="4" xfId="0" applyNumberFormat="1" applyFont="1" applyFill="1" applyBorder="1" applyAlignment="1" applyProtection="1">
      <alignment horizontal="left" vertical="center" wrapText="1"/>
      <protection locked="0"/>
    </xf>
    <xf numFmtId="0" fontId="23" fillId="0" borderId="4" xfId="0" applyFont="1" applyFill="1" applyBorder="1" applyAlignment="1">
      <alignment horizontal="left" vertical="center"/>
    </xf>
    <xf numFmtId="1" fontId="23" fillId="0" borderId="4" xfId="0" applyNumberFormat="1" applyFont="1" applyFill="1" applyBorder="1" applyAlignment="1">
      <alignment horizontal="left" vertical="center" wrapText="1"/>
    </xf>
    <xf numFmtId="0" fontId="23" fillId="0" borderId="6" xfId="0" applyFont="1" applyFill="1" applyBorder="1" applyAlignment="1" applyProtection="1">
      <alignment horizontal="left" vertical="center" wrapText="1"/>
      <protection locked="0"/>
    </xf>
    <xf numFmtId="3" fontId="23" fillId="0" borderId="4"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23" fillId="0" borderId="4" xfId="0" quotePrefix="1" applyFont="1" applyFill="1" applyBorder="1" applyAlignment="1">
      <alignment horizontal="left" vertical="center" wrapText="1"/>
    </xf>
    <xf numFmtId="0" fontId="23" fillId="0" borderId="7" xfId="0" quotePrefix="1"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4" xfId="2" applyFont="1" applyFill="1" applyBorder="1" applyAlignment="1">
      <alignment horizontal="left" vertical="center" wrapText="1"/>
    </xf>
    <xf numFmtId="0" fontId="28" fillId="0" borderId="4" xfId="0" applyFont="1" applyFill="1" applyBorder="1" applyAlignment="1">
      <alignment horizontal="left" vertical="center" wrapText="1"/>
    </xf>
    <xf numFmtId="164" fontId="23" fillId="0" borderId="4" xfId="2" applyNumberFormat="1" applyFont="1" applyFill="1" applyBorder="1" applyAlignment="1">
      <alignment horizontal="left" vertical="center" wrapText="1"/>
    </xf>
    <xf numFmtId="0" fontId="23" fillId="0" borderId="4" xfId="0" applyNumberFormat="1" applyFont="1" applyFill="1" applyBorder="1" applyAlignment="1" applyProtection="1">
      <alignment horizontal="left" vertical="center" wrapText="1"/>
      <protection locked="0"/>
    </xf>
    <xf numFmtId="3" fontId="23" fillId="0" borderId="4" xfId="0" applyNumberFormat="1" applyFont="1" applyFill="1" applyBorder="1" applyAlignment="1">
      <alignment horizontal="left" vertical="center" wrapText="1"/>
    </xf>
    <xf numFmtId="0" fontId="28" fillId="0" borderId="4" xfId="0" applyFont="1" applyFill="1" applyBorder="1" applyAlignment="1" applyProtection="1">
      <alignment horizontal="left" vertical="center" wrapText="1"/>
      <protection locked="0"/>
    </xf>
    <xf numFmtId="167" fontId="23" fillId="0" borderId="4" xfId="0" applyNumberFormat="1" applyFont="1" applyFill="1" applyBorder="1" applyAlignment="1" applyProtection="1">
      <alignment horizontal="left" vertical="center" wrapText="1"/>
      <protection locked="0"/>
    </xf>
    <xf numFmtId="0" fontId="23" fillId="0" borderId="7" xfId="0" applyFont="1" applyFill="1" applyBorder="1" applyAlignment="1">
      <alignment horizontal="left" vertical="center" wrapText="1"/>
    </xf>
    <xf numFmtId="0" fontId="23" fillId="0" borderId="7" xfId="0" applyFont="1" applyFill="1" applyBorder="1" applyAlignment="1" applyProtection="1">
      <alignment horizontal="left" vertical="center" wrapText="1"/>
      <protection locked="0"/>
    </xf>
    <xf numFmtId="2" fontId="23" fillId="0" borderId="7" xfId="0" applyNumberFormat="1" applyFont="1" applyFill="1" applyBorder="1" applyAlignment="1" applyProtection="1">
      <alignment horizontal="left" vertical="center" wrapText="1"/>
      <protection locked="0"/>
    </xf>
    <xf numFmtId="165" fontId="23" fillId="0" borderId="7" xfId="3" applyNumberFormat="1" applyFont="1" applyFill="1" applyBorder="1" applyAlignment="1">
      <alignment horizontal="left" vertical="center" wrapText="1"/>
    </xf>
    <xf numFmtId="1" fontId="23" fillId="0" borderId="4" xfId="0" applyNumberFormat="1" applyFont="1" applyFill="1" applyBorder="1" applyAlignment="1">
      <alignment horizontal="left" vertical="center"/>
    </xf>
    <xf numFmtId="0" fontId="23" fillId="0" borderId="5" xfId="0" applyFont="1" applyFill="1" applyBorder="1" applyAlignment="1" applyProtection="1">
      <alignment horizontal="left" vertical="center" wrapText="1"/>
      <protection locked="0"/>
    </xf>
    <xf numFmtId="1" fontId="23" fillId="0" borderId="4" xfId="7" applyNumberFormat="1" applyFont="1" applyFill="1" applyBorder="1" applyAlignment="1">
      <alignment horizontal="left" vertical="center" wrapText="1"/>
    </xf>
    <xf numFmtId="168" fontId="23" fillId="0" borderId="4" xfId="7" applyNumberFormat="1" applyFont="1" applyFill="1" applyBorder="1" applyAlignment="1">
      <alignment horizontal="left" vertical="center" wrapText="1"/>
    </xf>
    <xf numFmtId="2" fontId="23" fillId="0" borderId="0" xfId="0" applyNumberFormat="1" applyFont="1" applyFill="1" applyBorder="1" applyAlignment="1" applyProtection="1">
      <alignment horizontal="left" vertical="center" wrapText="1"/>
      <protection locked="0"/>
    </xf>
    <xf numFmtId="0" fontId="23" fillId="0" borderId="5" xfId="2"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4" xfId="0" applyNumberFormat="1" applyFont="1" applyFill="1" applyBorder="1" applyAlignment="1">
      <alignment horizontal="left" vertical="center" wrapText="1"/>
    </xf>
    <xf numFmtId="0" fontId="4" fillId="0" borderId="0" xfId="0" applyFont="1" applyAlignment="1">
      <alignment horizontal="right"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vertical="center" wrapText="1"/>
    </xf>
    <xf numFmtId="3" fontId="4" fillId="3" borderId="4" xfId="0" applyNumberFormat="1" applyFont="1" applyFill="1" applyBorder="1" applyAlignment="1">
      <alignment vertical="center" wrapText="1"/>
    </xf>
    <xf numFmtId="0" fontId="5" fillId="0" borderId="0" xfId="0" applyFont="1" applyAlignment="1">
      <alignment horizontal="left" vertical="center" wrapText="1"/>
    </xf>
    <xf numFmtId="0" fontId="4" fillId="0" borderId="4" xfId="0" applyFont="1" applyBorder="1" applyAlignment="1">
      <alignment vertical="center" wrapText="1"/>
    </xf>
    <xf numFmtId="0" fontId="4" fillId="0" borderId="0" xfId="0" applyFont="1" applyAlignment="1">
      <alignment horizontal="right" vertical="center"/>
    </xf>
    <xf numFmtId="3" fontId="24" fillId="0" borderId="0" xfId="0" applyNumberFormat="1" applyFont="1" applyAlignment="1">
      <alignment horizontal="left" vertical="top" wrapText="1"/>
    </xf>
    <xf numFmtId="3" fontId="19" fillId="0" borderId="0" xfId="0" applyNumberFormat="1" applyFont="1" applyAlignment="1">
      <alignment horizontal="left" vertical="top" wrapText="1"/>
    </xf>
    <xf numFmtId="0" fontId="18" fillId="0" borderId="4" xfId="0" applyFont="1" applyFill="1" applyBorder="1" applyAlignment="1">
      <alignment horizontal="center" vertical="center"/>
    </xf>
    <xf numFmtId="0" fontId="4" fillId="0" borderId="4" xfId="0" applyFont="1" applyBorder="1" applyAlignment="1">
      <alignment horizontal="center" vertical="center" wrapText="1"/>
    </xf>
    <xf numFmtId="0" fontId="2" fillId="2" borderId="4" xfId="0" applyFont="1" applyFill="1" applyBorder="1" applyAlignment="1">
      <alignment horizontal="right" vertical="center" wrapText="1"/>
    </xf>
    <xf numFmtId="0" fontId="4" fillId="0" borderId="0" xfId="0" applyFont="1" applyAlignment="1">
      <alignment horizontal="right" vertical="center" wrapText="1"/>
    </xf>
    <xf numFmtId="0" fontId="2" fillId="0" borderId="0" xfId="0" applyFont="1" applyAlignment="1">
      <alignment horizontal="center" vertical="center"/>
    </xf>
    <xf numFmtId="0" fontId="2" fillId="6" borderId="4" xfId="0" applyFont="1" applyFill="1" applyBorder="1" applyAlignment="1">
      <alignment horizontal="right" vertical="center" wrapText="1"/>
    </xf>
    <xf numFmtId="0" fontId="2" fillId="0" borderId="0" xfId="0" applyFont="1" applyAlignment="1">
      <alignment horizontal="center" vertical="center" wrapText="1"/>
    </xf>
    <xf numFmtId="0" fontId="13" fillId="2" borderId="4" xfId="0" applyFont="1" applyFill="1" applyBorder="1" applyAlignment="1">
      <alignment horizontal="right" vertical="center" wrapText="1"/>
    </xf>
    <xf numFmtId="0" fontId="13" fillId="6" borderId="4" xfId="0" applyFont="1" applyFill="1" applyBorder="1" applyAlignment="1">
      <alignment horizontal="right" vertical="center"/>
    </xf>
    <xf numFmtId="0" fontId="2" fillId="6" borderId="4" xfId="0" applyFont="1" applyFill="1" applyBorder="1" applyAlignment="1">
      <alignment horizontal="right" vertical="center"/>
    </xf>
    <xf numFmtId="0" fontId="17" fillId="0" borderId="0" xfId="0" applyFont="1" applyAlignment="1">
      <alignment horizontal="center" vertical="center"/>
    </xf>
    <xf numFmtId="0" fontId="17" fillId="2" borderId="4" xfId="0" applyFont="1" applyFill="1" applyBorder="1" applyAlignment="1">
      <alignment horizontal="right" vertical="center" wrapText="1"/>
    </xf>
    <xf numFmtId="0" fontId="13" fillId="6" borderId="4" xfId="0" applyFont="1" applyFill="1" applyBorder="1" applyAlignment="1">
      <alignment horizontal="right" vertical="center" wrapText="1"/>
    </xf>
    <xf numFmtId="0" fontId="17" fillId="6" borderId="4" xfId="0" applyFont="1" applyFill="1" applyBorder="1" applyAlignment="1">
      <alignment horizontal="right" vertical="center" wrapText="1"/>
    </xf>
    <xf numFmtId="0" fontId="13" fillId="0" borderId="0" xfId="0" applyFont="1" applyAlignment="1">
      <alignment horizontal="center" vertical="center"/>
    </xf>
    <xf numFmtId="0" fontId="13" fillId="6" borderId="4" xfId="0" applyNumberFormat="1" applyFont="1" applyFill="1" applyBorder="1" applyAlignment="1">
      <alignment horizontal="right" vertical="center" wrapText="1"/>
    </xf>
    <xf numFmtId="0" fontId="12" fillId="5" borderId="4" xfId="0" applyFont="1" applyFill="1" applyBorder="1" applyAlignment="1">
      <alignment horizontal="right" vertical="center"/>
    </xf>
    <xf numFmtId="0" fontId="10" fillId="5" borderId="4" xfId="0" applyFont="1" applyFill="1" applyBorder="1" applyAlignment="1">
      <alignment horizontal="right"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4" fillId="0" borderId="4" xfId="0" applyFont="1" applyFill="1" applyBorder="1" applyAlignment="1">
      <alignment horizontal="left" vertical="center" wrapText="1"/>
    </xf>
    <xf numFmtId="3" fontId="4" fillId="0" borderId="4" xfId="0" applyNumberFormat="1" applyFont="1" applyFill="1" applyBorder="1" applyAlignment="1">
      <alignment horizontal="right" vertical="center" wrapText="1"/>
    </xf>
    <xf numFmtId="3" fontId="6" fillId="0" borderId="4" xfId="0" applyNumberFormat="1" applyFont="1" applyBorder="1" applyAlignment="1">
      <alignment horizontal="right" vertical="center" wrapText="1"/>
    </xf>
    <xf numFmtId="0" fontId="4" fillId="0" borderId="4" xfId="0" applyFont="1" applyBorder="1" applyAlignment="1">
      <alignment vertical="center" wrapText="1"/>
    </xf>
    <xf numFmtId="0" fontId="10" fillId="0" borderId="4" xfId="0" applyFont="1" applyBorder="1" applyAlignment="1">
      <alignment vertical="center" wrapText="1"/>
    </xf>
    <xf numFmtId="0" fontId="11" fillId="0" borderId="4" xfId="5" applyFont="1" applyFill="1" applyBorder="1" applyAlignment="1">
      <alignment horizontal="center" vertical="center" wrapText="1"/>
    </xf>
    <xf numFmtId="0" fontId="10" fillId="0" borderId="4" xfId="5" applyFont="1" applyFill="1" applyBorder="1" applyAlignment="1">
      <alignment horizontal="center" vertical="center" wrapText="1"/>
    </xf>
    <xf numFmtId="0" fontId="10" fillId="0" borderId="4" xfId="5" applyFont="1" applyFill="1" applyBorder="1" applyAlignment="1">
      <alignment horizontal="left" vertical="center" wrapText="1"/>
    </xf>
    <xf numFmtId="0" fontId="16" fillId="0" borderId="2" xfId="0" applyFont="1" applyBorder="1" applyAlignment="1">
      <alignment horizontal="center" vertical="center" wrapText="1"/>
    </xf>
  </cellXfs>
  <cellStyles count="8">
    <cellStyle name="Comma" xfId="7" builtinId="3"/>
    <cellStyle name="Normal" xfId="0" builtinId="0"/>
    <cellStyle name="Normal 2" xfId="1"/>
    <cellStyle name="Normal 2 2" xfId="5"/>
    <cellStyle name="Normal_IZM2(1)pb2008 2" xfId="3"/>
    <cellStyle name="Normal_Sheet1" xfId="2"/>
    <cellStyle name="Parastais_minimalas_algas" xfId="6"/>
    <cellStyle name="Parasts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1"/>
  <sheetViews>
    <sheetView tabSelected="1" zoomScale="90" zoomScaleNormal="90" workbookViewId="0">
      <selection activeCell="N9" sqref="N9"/>
    </sheetView>
  </sheetViews>
  <sheetFormatPr defaultColWidth="8.75" defaultRowHeight="15" x14ac:dyDescent="0.25"/>
  <cols>
    <col min="1" max="1" width="7.75" style="11" customWidth="1"/>
    <col min="2" max="2" width="10.75" style="11" customWidth="1"/>
    <col min="3" max="3" width="25.75" style="11" customWidth="1"/>
    <col min="4" max="5" width="35.75" style="11" customWidth="1"/>
    <col min="6" max="8" width="13.75" style="11" customWidth="1"/>
    <col min="9" max="11" width="10.75" style="6" customWidth="1"/>
    <col min="12" max="16384" width="8.75" style="3"/>
  </cols>
  <sheetData>
    <row r="1" spans="1:15" ht="42" customHeight="1" x14ac:dyDescent="0.25">
      <c r="H1" s="201" t="s">
        <v>1817</v>
      </c>
      <c r="I1" s="201"/>
      <c r="J1" s="201"/>
      <c r="K1" s="201"/>
    </row>
    <row r="2" spans="1:15" ht="19.899999999999999" customHeight="1" x14ac:dyDescent="0.25"/>
    <row r="3" spans="1:15" ht="19.899999999999999" customHeight="1" x14ac:dyDescent="0.25">
      <c r="A3" s="202" t="s">
        <v>1413</v>
      </c>
      <c r="B3" s="202"/>
      <c r="C3" s="202"/>
      <c r="D3" s="202"/>
      <c r="E3" s="202"/>
      <c r="F3" s="202"/>
      <c r="G3" s="202"/>
      <c r="H3" s="202"/>
      <c r="I3" s="50"/>
      <c r="J3" s="50"/>
      <c r="K3" s="50"/>
    </row>
    <row r="4" spans="1:15" ht="19.899999999999999" customHeight="1" x14ac:dyDescent="0.25"/>
    <row r="5" spans="1:15" ht="19.899999999999999" customHeight="1" x14ac:dyDescent="0.25">
      <c r="A5" s="6"/>
      <c r="B5" s="6"/>
      <c r="C5" s="53"/>
      <c r="D5" s="14"/>
      <c r="E5" s="53"/>
      <c r="K5" s="195" t="s">
        <v>34</v>
      </c>
    </row>
    <row r="6" spans="1:15" ht="34.9" customHeight="1" x14ac:dyDescent="0.25">
      <c r="A6" s="199" t="s">
        <v>1363</v>
      </c>
      <c r="B6" s="199" t="s">
        <v>36</v>
      </c>
      <c r="C6" s="199" t="s">
        <v>17</v>
      </c>
      <c r="D6" s="199" t="s">
        <v>35</v>
      </c>
      <c r="E6" s="199" t="s">
        <v>182</v>
      </c>
      <c r="F6" s="199" t="s">
        <v>18</v>
      </c>
      <c r="G6" s="199" t="s">
        <v>19</v>
      </c>
      <c r="H6" s="199" t="s">
        <v>20</v>
      </c>
      <c r="I6" s="198" t="s">
        <v>784</v>
      </c>
      <c r="J6" s="198"/>
      <c r="K6" s="198"/>
    </row>
    <row r="7" spans="1:15" ht="102.6" customHeight="1" x14ac:dyDescent="0.25">
      <c r="A7" s="199"/>
      <c r="B7" s="199"/>
      <c r="C7" s="199"/>
      <c r="D7" s="199"/>
      <c r="E7" s="199"/>
      <c r="F7" s="199"/>
      <c r="G7" s="199"/>
      <c r="H7" s="199"/>
      <c r="I7" s="63" t="s">
        <v>786</v>
      </c>
      <c r="J7" s="63" t="s">
        <v>785</v>
      </c>
      <c r="K7" s="63" t="s">
        <v>787</v>
      </c>
    </row>
    <row r="8" spans="1:15" ht="34.9" customHeight="1" x14ac:dyDescent="0.25">
      <c r="A8" s="200" t="s">
        <v>16</v>
      </c>
      <c r="B8" s="200"/>
      <c r="C8" s="200"/>
      <c r="D8" s="200"/>
      <c r="E8" s="200"/>
      <c r="F8" s="64">
        <f>SUM(F9:F253)</f>
        <v>501391788</v>
      </c>
      <c r="G8" s="64">
        <f t="shared" ref="G8:H8" si="0">SUM(G9:G253)</f>
        <v>693553062</v>
      </c>
      <c r="H8" s="64">
        <f t="shared" si="0"/>
        <v>905049480</v>
      </c>
      <c r="I8" s="65" t="s">
        <v>788</v>
      </c>
      <c r="J8" s="65" t="s">
        <v>788</v>
      </c>
      <c r="K8" s="65" t="s">
        <v>788</v>
      </c>
    </row>
    <row r="9" spans="1:15" s="2" customFormat="1" ht="40.9" customHeight="1" x14ac:dyDescent="0.25">
      <c r="A9" s="62" t="s">
        <v>0</v>
      </c>
      <c r="B9" s="62" t="s">
        <v>65</v>
      </c>
      <c r="C9" s="66" t="s">
        <v>368</v>
      </c>
      <c r="D9" s="66" t="s">
        <v>66</v>
      </c>
      <c r="E9" s="66" t="s">
        <v>199</v>
      </c>
      <c r="F9" s="67">
        <v>3160324</v>
      </c>
      <c r="G9" s="67">
        <v>8667481</v>
      </c>
      <c r="H9" s="67">
        <v>13091844</v>
      </c>
      <c r="I9" s="62">
        <v>11.5</v>
      </c>
      <c r="J9" s="62">
        <v>6</v>
      </c>
      <c r="K9" s="62">
        <v>1</v>
      </c>
      <c r="M9" s="43"/>
      <c r="N9" s="43"/>
      <c r="O9" s="43"/>
    </row>
    <row r="10" spans="1:15" s="2" customFormat="1" ht="53.45" customHeight="1" x14ac:dyDescent="0.25">
      <c r="A10" s="62" t="s">
        <v>1</v>
      </c>
      <c r="B10" s="62" t="s">
        <v>369</v>
      </c>
      <c r="C10" s="66" t="s">
        <v>368</v>
      </c>
      <c r="D10" s="66" t="s">
        <v>1408</v>
      </c>
      <c r="E10" s="66" t="s">
        <v>371</v>
      </c>
      <c r="F10" s="67">
        <v>229913</v>
      </c>
      <c r="G10" s="67">
        <v>199913</v>
      </c>
      <c r="H10" s="67">
        <v>199913</v>
      </c>
      <c r="I10" s="62">
        <v>11.5</v>
      </c>
      <c r="J10" s="62">
        <v>6</v>
      </c>
      <c r="K10" s="62">
        <v>3</v>
      </c>
    </row>
    <row r="11" spans="1:15" ht="60" x14ac:dyDescent="0.25">
      <c r="A11" s="68" t="s">
        <v>2</v>
      </c>
      <c r="B11" s="68" t="s">
        <v>372</v>
      </c>
      <c r="C11" s="66" t="s">
        <v>368</v>
      </c>
      <c r="D11" s="66" t="s">
        <v>373</v>
      </c>
      <c r="E11" s="66" t="s">
        <v>374</v>
      </c>
      <c r="F11" s="69">
        <v>1444432</v>
      </c>
      <c r="G11" s="69">
        <v>7570596</v>
      </c>
      <c r="H11" s="69">
        <v>6978825</v>
      </c>
      <c r="I11" s="68">
        <v>11.5</v>
      </c>
      <c r="J11" s="68">
        <v>6</v>
      </c>
      <c r="K11" s="68">
        <v>4</v>
      </c>
    </row>
    <row r="12" spans="1:15" s="2" customFormat="1" ht="79.150000000000006" customHeight="1" x14ac:dyDescent="0.25">
      <c r="A12" s="62" t="s">
        <v>3</v>
      </c>
      <c r="B12" s="62" t="s">
        <v>375</v>
      </c>
      <c r="C12" s="66" t="s">
        <v>376</v>
      </c>
      <c r="D12" s="66" t="s">
        <v>377</v>
      </c>
      <c r="E12" s="66" t="s">
        <v>1990</v>
      </c>
      <c r="F12" s="67">
        <v>27219852</v>
      </c>
      <c r="G12" s="67">
        <v>27182330</v>
      </c>
      <c r="H12" s="67">
        <v>26866610</v>
      </c>
      <c r="I12" s="62">
        <v>11.5</v>
      </c>
      <c r="J12" s="62">
        <v>6</v>
      </c>
      <c r="K12" s="62">
        <v>4</v>
      </c>
    </row>
    <row r="13" spans="1:15" ht="82.15" customHeight="1" x14ac:dyDescent="0.25">
      <c r="A13" s="68" t="s">
        <v>4</v>
      </c>
      <c r="B13" s="68" t="s">
        <v>378</v>
      </c>
      <c r="C13" s="66" t="s">
        <v>368</v>
      </c>
      <c r="D13" s="66" t="s">
        <v>379</v>
      </c>
      <c r="E13" s="66" t="s">
        <v>380</v>
      </c>
      <c r="F13" s="69">
        <v>615785</v>
      </c>
      <c r="G13" s="69">
        <v>1572201</v>
      </c>
      <c r="H13" s="69">
        <v>2162853</v>
      </c>
      <c r="I13" s="68">
        <v>11</v>
      </c>
      <c r="J13" s="68">
        <v>6</v>
      </c>
      <c r="K13" s="68">
        <v>6</v>
      </c>
    </row>
    <row r="14" spans="1:15" ht="57" customHeight="1" x14ac:dyDescent="0.25">
      <c r="A14" s="68" t="s">
        <v>5</v>
      </c>
      <c r="B14" s="68" t="s">
        <v>381</v>
      </c>
      <c r="C14" s="66" t="s">
        <v>106</v>
      </c>
      <c r="D14" s="66" t="s">
        <v>382</v>
      </c>
      <c r="E14" s="66" t="s">
        <v>1841</v>
      </c>
      <c r="F14" s="69">
        <v>86000</v>
      </c>
      <c r="G14" s="69">
        <v>86000</v>
      </c>
      <c r="H14" s="69">
        <v>86000</v>
      </c>
      <c r="I14" s="68">
        <v>11</v>
      </c>
      <c r="J14" s="68">
        <v>6</v>
      </c>
      <c r="K14" s="68">
        <v>6</v>
      </c>
    </row>
    <row r="15" spans="1:15" ht="81" customHeight="1" x14ac:dyDescent="0.25">
      <c r="A15" s="68" t="s">
        <v>10</v>
      </c>
      <c r="B15" s="68" t="s">
        <v>383</v>
      </c>
      <c r="C15" s="66" t="s">
        <v>384</v>
      </c>
      <c r="D15" s="66" t="s">
        <v>385</v>
      </c>
      <c r="E15" s="66" t="s">
        <v>386</v>
      </c>
      <c r="F15" s="69">
        <v>480000</v>
      </c>
      <c r="G15" s="69">
        <v>480000</v>
      </c>
      <c r="H15" s="69">
        <v>480000</v>
      </c>
      <c r="I15" s="68">
        <v>11</v>
      </c>
      <c r="J15" s="68">
        <v>5.5</v>
      </c>
      <c r="K15" s="68">
        <v>4</v>
      </c>
    </row>
    <row r="16" spans="1:15" ht="34.9" customHeight="1" x14ac:dyDescent="0.25">
      <c r="A16" s="68" t="s">
        <v>21</v>
      </c>
      <c r="B16" s="68" t="s">
        <v>387</v>
      </c>
      <c r="C16" s="66" t="s">
        <v>388</v>
      </c>
      <c r="D16" s="66" t="s">
        <v>389</v>
      </c>
      <c r="E16" s="66" t="s">
        <v>1842</v>
      </c>
      <c r="F16" s="69">
        <v>274000</v>
      </c>
      <c r="G16" s="69">
        <v>274000</v>
      </c>
      <c r="H16" s="69">
        <v>274000</v>
      </c>
      <c r="I16" s="68">
        <v>10</v>
      </c>
      <c r="J16" s="68">
        <v>6</v>
      </c>
      <c r="K16" s="68">
        <v>2</v>
      </c>
    </row>
    <row r="17" spans="1:11" ht="34.9" customHeight="1" x14ac:dyDescent="0.25">
      <c r="A17" s="68" t="s">
        <v>22</v>
      </c>
      <c r="B17" s="68" t="s">
        <v>390</v>
      </c>
      <c r="C17" s="66" t="s">
        <v>388</v>
      </c>
      <c r="D17" s="66" t="s">
        <v>391</v>
      </c>
      <c r="E17" s="66" t="s">
        <v>1843</v>
      </c>
      <c r="F17" s="69">
        <v>1395715</v>
      </c>
      <c r="G17" s="69">
        <v>1814715</v>
      </c>
      <c r="H17" s="69">
        <v>1814715</v>
      </c>
      <c r="I17" s="68">
        <v>10</v>
      </c>
      <c r="J17" s="68">
        <v>6</v>
      </c>
      <c r="K17" s="68">
        <v>3</v>
      </c>
    </row>
    <row r="18" spans="1:11" ht="34.9" customHeight="1" x14ac:dyDescent="0.25">
      <c r="A18" s="68" t="s">
        <v>23</v>
      </c>
      <c r="B18" s="68" t="s">
        <v>392</v>
      </c>
      <c r="C18" s="66" t="s">
        <v>106</v>
      </c>
      <c r="D18" s="66" t="s">
        <v>393</v>
      </c>
      <c r="E18" s="66" t="s">
        <v>1844</v>
      </c>
      <c r="F18" s="69">
        <v>830000</v>
      </c>
      <c r="G18" s="69">
        <v>1675606</v>
      </c>
      <c r="H18" s="69">
        <v>845606</v>
      </c>
      <c r="I18" s="68">
        <v>10</v>
      </c>
      <c r="J18" s="68">
        <v>5</v>
      </c>
      <c r="K18" s="68">
        <v>8</v>
      </c>
    </row>
    <row r="19" spans="1:11" ht="34.9" customHeight="1" x14ac:dyDescent="0.25">
      <c r="A19" s="68" t="s">
        <v>24</v>
      </c>
      <c r="B19" s="68" t="s">
        <v>394</v>
      </c>
      <c r="C19" s="66" t="s">
        <v>57</v>
      </c>
      <c r="D19" s="66" t="s">
        <v>395</v>
      </c>
      <c r="E19" s="66" t="s">
        <v>1845</v>
      </c>
      <c r="F19" s="69">
        <v>688000</v>
      </c>
      <c r="G19" s="69">
        <v>2672000</v>
      </c>
      <c r="H19" s="69">
        <v>4740000</v>
      </c>
      <c r="I19" s="68">
        <v>10</v>
      </c>
      <c r="J19" s="68">
        <v>5</v>
      </c>
      <c r="K19" s="68">
        <v>9</v>
      </c>
    </row>
    <row r="20" spans="1:11" ht="45" x14ac:dyDescent="0.25">
      <c r="A20" s="68" t="s">
        <v>25</v>
      </c>
      <c r="B20" s="68" t="s">
        <v>396</v>
      </c>
      <c r="C20" s="66" t="s">
        <v>107</v>
      </c>
      <c r="D20" s="66" t="s">
        <v>397</v>
      </c>
      <c r="E20" s="66" t="s">
        <v>1846</v>
      </c>
      <c r="F20" s="69">
        <v>179000</v>
      </c>
      <c r="G20" s="69">
        <v>176000</v>
      </c>
      <c r="H20" s="69">
        <v>181000</v>
      </c>
      <c r="I20" s="68">
        <v>10</v>
      </c>
      <c r="J20" s="68">
        <v>5</v>
      </c>
      <c r="K20" s="68">
        <v>18</v>
      </c>
    </row>
    <row r="21" spans="1:11" ht="45" x14ac:dyDescent="0.25">
      <c r="A21" s="68" t="s">
        <v>26</v>
      </c>
      <c r="B21" s="68" t="s">
        <v>67</v>
      </c>
      <c r="C21" s="66" t="s">
        <v>108</v>
      </c>
      <c r="D21" s="66" t="s">
        <v>68</v>
      </c>
      <c r="E21" s="66" t="s">
        <v>1847</v>
      </c>
      <c r="F21" s="69">
        <v>341966</v>
      </c>
      <c r="G21" s="69">
        <v>198458</v>
      </c>
      <c r="H21" s="69">
        <v>108458</v>
      </c>
      <c r="I21" s="68">
        <v>10</v>
      </c>
      <c r="J21" s="68">
        <v>4.5</v>
      </c>
      <c r="K21" s="68">
        <v>1</v>
      </c>
    </row>
    <row r="22" spans="1:11" ht="45" customHeight="1" x14ac:dyDescent="0.25">
      <c r="A22" s="68" t="s">
        <v>27</v>
      </c>
      <c r="B22" s="68" t="s">
        <v>398</v>
      </c>
      <c r="C22" s="66" t="s">
        <v>368</v>
      </c>
      <c r="D22" s="66" t="s">
        <v>399</v>
      </c>
      <c r="E22" s="66" t="s">
        <v>400</v>
      </c>
      <c r="F22" s="69">
        <v>2306069</v>
      </c>
      <c r="G22" s="69">
        <v>2205081</v>
      </c>
      <c r="H22" s="69">
        <v>2187966</v>
      </c>
      <c r="I22" s="68">
        <v>10</v>
      </c>
      <c r="J22" s="68">
        <v>4.5</v>
      </c>
      <c r="K22" s="68">
        <v>2</v>
      </c>
    </row>
    <row r="23" spans="1:11" ht="34.9" customHeight="1" x14ac:dyDescent="0.25">
      <c r="A23" s="68" t="s">
        <v>28</v>
      </c>
      <c r="B23" s="68" t="s">
        <v>401</v>
      </c>
      <c r="C23" s="66" t="s">
        <v>376</v>
      </c>
      <c r="D23" s="66" t="s">
        <v>402</v>
      </c>
      <c r="E23" s="66" t="s">
        <v>1948</v>
      </c>
      <c r="F23" s="69">
        <v>9805007</v>
      </c>
      <c r="G23" s="69">
        <v>11146130</v>
      </c>
      <c r="H23" s="69">
        <v>11146130</v>
      </c>
      <c r="I23" s="68">
        <v>10</v>
      </c>
      <c r="J23" s="68">
        <v>4.5</v>
      </c>
      <c r="K23" s="68">
        <v>2</v>
      </c>
    </row>
    <row r="24" spans="1:11" ht="156" customHeight="1" x14ac:dyDescent="0.25">
      <c r="A24" s="68" t="s">
        <v>29</v>
      </c>
      <c r="B24" s="68" t="s">
        <v>117</v>
      </c>
      <c r="C24" s="66" t="s">
        <v>368</v>
      </c>
      <c r="D24" s="66" t="s">
        <v>403</v>
      </c>
      <c r="E24" s="66" t="s">
        <v>1833</v>
      </c>
      <c r="F24" s="69">
        <v>1843178</v>
      </c>
      <c r="G24" s="69">
        <v>3686050</v>
      </c>
      <c r="H24" s="69">
        <v>3684896</v>
      </c>
      <c r="I24" s="68">
        <v>9.5</v>
      </c>
      <c r="J24" s="68">
        <v>6</v>
      </c>
      <c r="K24" s="68">
        <v>7</v>
      </c>
    </row>
    <row r="25" spans="1:11" ht="34.9" customHeight="1" x14ac:dyDescent="0.25">
      <c r="A25" s="68" t="s">
        <v>30</v>
      </c>
      <c r="B25" s="68" t="s">
        <v>404</v>
      </c>
      <c r="C25" s="66" t="s">
        <v>57</v>
      </c>
      <c r="D25" s="66" t="s">
        <v>405</v>
      </c>
      <c r="E25" s="66" t="s">
        <v>1845</v>
      </c>
      <c r="F25" s="69">
        <v>8474583</v>
      </c>
      <c r="G25" s="69">
        <v>8474583</v>
      </c>
      <c r="H25" s="69">
        <v>8553077</v>
      </c>
      <c r="I25" s="68">
        <v>9.5</v>
      </c>
      <c r="J25" s="68">
        <v>6</v>
      </c>
      <c r="K25" s="68">
        <v>8</v>
      </c>
    </row>
    <row r="26" spans="1:11" ht="34.9" customHeight="1" x14ac:dyDescent="0.25">
      <c r="A26" s="68" t="s">
        <v>31</v>
      </c>
      <c r="B26" s="68" t="s">
        <v>406</v>
      </c>
      <c r="C26" s="66" t="s">
        <v>108</v>
      </c>
      <c r="D26" s="66" t="s">
        <v>407</v>
      </c>
      <c r="E26" s="66" t="s">
        <v>1848</v>
      </c>
      <c r="F26" s="69">
        <v>508243</v>
      </c>
      <c r="G26" s="69">
        <v>4401625</v>
      </c>
      <c r="H26" s="69">
        <v>11365286</v>
      </c>
      <c r="I26" s="68">
        <v>9.5</v>
      </c>
      <c r="J26" s="68">
        <v>6</v>
      </c>
      <c r="K26" s="68">
        <v>8</v>
      </c>
    </row>
    <row r="27" spans="1:11" ht="60" x14ac:dyDescent="0.25">
      <c r="A27" s="68" t="s">
        <v>789</v>
      </c>
      <c r="B27" s="68" t="s">
        <v>408</v>
      </c>
      <c r="C27" s="66" t="s">
        <v>368</v>
      </c>
      <c r="D27" s="66" t="s">
        <v>409</v>
      </c>
      <c r="E27" s="66" t="s">
        <v>374</v>
      </c>
      <c r="F27" s="69">
        <v>552021</v>
      </c>
      <c r="G27" s="69">
        <v>1691334</v>
      </c>
      <c r="H27" s="69">
        <v>2160263</v>
      </c>
      <c r="I27" s="68">
        <v>9.5</v>
      </c>
      <c r="J27" s="68">
        <v>6</v>
      </c>
      <c r="K27" s="68">
        <v>10</v>
      </c>
    </row>
    <row r="28" spans="1:11" ht="34.9" customHeight="1" x14ac:dyDescent="0.25">
      <c r="A28" s="68" t="s">
        <v>790</v>
      </c>
      <c r="B28" s="68" t="s">
        <v>410</v>
      </c>
      <c r="C28" s="66" t="s">
        <v>107</v>
      </c>
      <c r="D28" s="66" t="s">
        <v>411</v>
      </c>
      <c r="E28" s="66" t="s">
        <v>1849</v>
      </c>
      <c r="F28" s="69">
        <v>20000</v>
      </c>
      <c r="G28" s="69">
        <v>160000</v>
      </c>
      <c r="H28" s="69">
        <v>160000</v>
      </c>
      <c r="I28" s="68">
        <v>9.5</v>
      </c>
      <c r="J28" s="68">
        <v>6</v>
      </c>
      <c r="K28" s="68">
        <v>15</v>
      </c>
    </row>
    <row r="29" spans="1:11" ht="66.599999999999994" customHeight="1" x14ac:dyDescent="0.25">
      <c r="A29" s="68" t="s">
        <v>791</v>
      </c>
      <c r="B29" s="68" t="s">
        <v>412</v>
      </c>
      <c r="C29" s="66" t="s">
        <v>57</v>
      </c>
      <c r="D29" s="66" t="s">
        <v>413</v>
      </c>
      <c r="E29" s="66" t="s">
        <v>1850</v>
      </c>
      <c r="F29" s="69">
        <v>122350</v>
      </c>
      <c r="G29" s="69">
        <v>80000</v>
      </c>
      <c r="H29" s="69">
        <v>80000</v>
      </c>
      <c r="I29" s="68">
        <v>9.5</v>
      </c>
      <c r="J29" s="68">
        <v>6</v>
      </c>
      <c r="K29" s="68">
        <v>19</v>
      </c>
    </row>
    <row r="30" spans="1:11" ht="34.9" customHeight="1" x14ac:dyDescent="0.25">
      <c r="A30" s="68" t="s">
        <v>792</v>
      </c>
      <c r="B30" s="68" t="s">
        <v>69</v>
      </c>
      <c r="C30" s="66" t="s">
        <v>109</v>
      </c>
      <c r="D30" s="66" t="s">
        <v>70</v>
      </c>
      <c r="E30" s="66" t="s">
        <v>1851</v>
      </c>
      <c r="F30" s="69">
        <v>28900000</v>
      </c>
      <c r="G30" s="69">
        <v>59600000</v>
      </c>
      <c r="H30" s="69">
        <v>90100000</v>
      </c>
      <c r="I30" s="68">
        <v>9.5</v>
      </c>
      <c r="J30" s="68">
        <v>5.5</v>
      </c>
      <c r="K30" s="68">
        <v>1</v>
      </c>
    </row>
    <row r="31" spans="1:11" ht="34.9" customHeight="1" x14ac:dyDescent="0.25">
      <c r="A31" s="68" t="s">
        <v>793</v>
      </c>
      <c r="B31" s="68" t="s">
        <v>414</v>
      </c>
      <c r="C31" s="66" t="s">
        <v>384</v>
      </c>
      <c r="D31" s="66" t="s">
        <v>415</v>
      </c>
      <c r="E31" s="66" t="s">
        <v>416</v>
      </c>
      <c r="F31" s="69">
        <v>738450</v>
      </c>
      <c r="G31" s="69">
        <v>735930</v>
      </c>
      <c r="H31" s="69">
        <v>735930</v>
      </c>
      <c r="I31" s="68">
        <v>9.5</v>
      </c>
      <c r="J31" s="68">
        <v>5</v>
      </c>
      <c r="K31" s="68">
        <v>5</v>
      </c>
    </row>
    <row r="32" spans="1:11" ht="124.15" customHeight="1" x14ac:dyDescent="0.25">
      <c r="A32" s="68" t="s">
        <v>37</v>
      </c>
      <c r="B32" s="68" t="s">
        <v>417</v>
      </c>
      <c r="C32" s="66" t="s">
        <v>110</v>
      </c>
      <c r="D32" s="66" t="s">
        <v>418</v>
      </c>
      <c r="E32" s="66" t="s">
        <v>1834</v>
      </c>
      <c r="F32" s="69">
        <v>3132960</v>
      </c>
      <c r="G32" s="69">
        <v>4083360</v>
      </c>
      <c r="H32" s="69">
        <v>4498360</v>
      </c>
      <c r="I32" s="68">
        <v>9.5</v>
      </c>
      <c r="J32" s="68">
        <v>4.5</v>
      </c>
      <c r="K32" s="68">
        <v>2</v>
      </c>
    </row>
    <row r="33" spans="1:11" ht="34.9" customHeight="1" x14ac:dyDescent="0.25">
      <c r="A33" s="68" t="s">
        <v>794</v>
      </c>
      <c r="B33" s="68" t="s">
        <v>419</v>
      </c>
      <c r="C33" s="66" t="s">
        <v>107</v>
      </c>
      <c r="D33" s="66" t="s">
        <v>420</v>
      </c>
      <c r="E33" s="66" t="s">
        <v>1846</v>
      </c>
      <c r="F33" s="69">
        <v>501170</v>
      </c>
      <c r="G33" s="69">
        <v>530470</v>
      </c>
      <c r="H33" s="69">
        <v>626470</v>
      </c>
      <c r="I33" s="68">
        <v>9.5</v>
      </c>
      <c r="J33" s="68">
        <v>4.5</v>
      </c>
      <c r="K33" s="68">
        <v>6</v>
      </c>
    </row>
    <row r="34" spans="1:11" ht="34.9" customHeight="1" x14ac:dyDescent="0.25">
      <c r="A34" s="68" t="s">
        <v>795</v>
      </c>
      <c r="B34" s="68" t="s">
        <v>421</v>
      </c>
      <c r="C34" s="66" t="s">
        <v>107</v>
      </c>
      <c r="D34" s="66" t="s">
        <v>422</v>
      </c>
      <c r="E34" s="66" t="s">
        <v>1852</v>
      </c>
      <c r="F34" s="69">
        <v>2000000</v>
      </c>
      <c r="G34" s="69">
        <v>2000000</v>
      </c>
      <c r="H34" s="69">
        <v>2000000</v>
      </c>
      <c r="I34" s="68">
        <v>9.5</v>
      </c>
      <c r="J34" s="68">
        <v>4.5</v>
      </c>
      <c r="K34" s="68">
        <v>19</v>
      </c>
    </row>
    <row r="35" spans="1:11" ht="34.9" customHeight="1" x14ac:dyDescent="0.25">
      <c r="A35" s="68" t="s">
        <v>796</v>
      </c>
      <c r="B35" s="68" t="s">
        <v>423</v>
      </c>
      <c r="C35" s="66" t="s">
        <v>107</v>
      </c>
      <c r="D35" s="66" t="s">
        <v>424</v>
      </c>
      <c r="E35" s="66" t="s">
        <v>1853</v>
      </c>
      <c r="F35" s="69">
        <v>400000</v>
      </c>
      <c r="G35" s="69">
        <v>500000</v>
      </c>
      <c r="H35" s="69">
        <v>500000</v>
      </c>
      <c r="I35" s="68">
        <v>9.5</v>
      </c>
      <c r="J35" s="68">
        <v>4.5</v>
      </c>
      <c r="K35" s="68">
        <v>24</v>
      </c>
    </row>
    <row r="36" spans="1:11" ht="34.9" customHeight="1" x14ac:dyDescent="0.25">
      <c r="A36" s="68" t="s">
        <v>797</v>
      </c>
      <c r="B36" s="68" t="s">
        <v>425</v>
      </c>
      <c r="C36" s="66" t="s">
        <v>107</v>
      </c>
      <c r="D36" s="66" t="s">
        <v>426</v>
      </c>
      <c r="E36" s="66" t="s">
        <v>1854</v>
      </c>
      <c r="F36" s="69">
        <v>650400</v>
      </c>
      <c r="G36" s="69">
        <v>650400</v>
      </c>
      <c r="H36" s="69">
        <v>650400</v>
      </c>
      <c r="I36" s="68">
        <v>9.5</v>
      </c>
      <c r="J36" s="68">
        <v>4</v>
      </c>
      <c r="K36" s="68">
        <v>5</v>
      </c>
    </row>
    <row r="37" spans="1:11" ht="100.5" customHeight="1" x14ac:dyDescent="0.25">
      <c r="A37" s="68" t="s">
        <v>798</v>
      </c>
      <c r="B37" s="68" t="s">
        <v>71</v>
      </c>
      <c r="C37" s="66" t="s">
        <v>110</v>
      </c>
      <c r="D37" s="66" t="s">
        <v>72</v>
      </c>
      <c r="E37" s="66" t="s">
        <v>1836</v>
      </c>
      <c r="F37" s="69">
        <v>23156184</v>
      </c>
      <c r="G37" s="69">
        <v>31470046</v>
      </c>
      <c r="H37" s="69">
        <v>29781217</v>
      </c>
      <c r="I37" s="68">
        <v>9.5</v>
      </c>
      <c r="J37" s="68">
        <v>3.3</v>
      </c>
      <c r="K37" s="68">
        <v>1</v>
      </c>
    </row>
    <row r="38" spans="1:11" ht="34.9" customHeight="1" x14ac:dyDescent="0.25">
      <c r="A38" s="68" t="s">
        <v>799</v>
      </c>
      <c r="B38" s="68" t="s">
        <v>427</v>
      </c>
      <c r="C38" s="66" t="s">
        <v>57</v>
      </c>
      <c r="D38" s="66" t="s">
        <v>428</v>
      </c>
      <c r="E38" s="66" t="s">
        <v>1855</v>
      </c>
      <c r="F38" s="69">
        <v>73146</v>
      </c>
      <c r="G38" s="69">
        <v>73146</v>
      </c>
      <c r="H38" s="69">
        <v>73146</v>
      </c>
      <c r="I38" s="68">
        <v>9</v>
      </c>
      <c r="J38" s="68">
        <v>5.5</v>
      </c>
      <c r="K38" s="68">
        <v>16</v>
      </c>
    </row>
    <row r="39" spans="1:11" ht="45" x14ac:dyDescent="0.25">
      <c r="A39" s="68" t="s">
        <v>800</v>
      </c>
      <c r="B39" s="68" t="s">
        <v>429</v>
      </c>
      <c r="C39" s="66" t="s">
        <v>107</v>
      </c>
      <c r="D39" s="66" t="s">
        <v>430</v>
      </c>
      <c r="E39" s="66" t="s">
        <v>1856</v>
      </c>
      <c r="F39" s="69">
        <v>251919</v>
      </c>
      <c r="G39" s="69">
        <v>232522</v>
      </c>
      <c r="H39" s="69">
        <v>232522</v>
      </c>
      <c r="I39" s="68">
        <v>9</v>
      </c>
      <c r="J39" s="68">
        <v>4</v>
      </c>
      <c r="K39" s="68">
        <v>9</v>
      </c>
    </row>
    <row r="40" spans="1:11" ht="34.9" customHeight="1" x14ac:dyDescent="0.25">
      <c r="A40" s="68" t="s">
        <v>801</v>
      </c>
      <c r="B40" s="68" t="s">
        <v>431</v>
      </c>
      <c r="C40" s="66" t="s">
        <v>107</v>
      </c>
      <c r="D40" s="66" t="s">
        <v>432</v>
      </c>
      <c r="E40" s="66" t="s">
        <v>1857</v>
      </c>
      <c r="F40" s="69">
        <v>21387286</v>
      </c>
      <c r="G40" s="69">
        <v>27581825</v>
      </c>
      <c r="H40" s="69">
        <v>32785000</v>
      </c>
      <c r="I40" s="68">
        <v>9</v>
      </c>
      <c r="J40" s="68">
        <v>3.5</v>
      </c>
      <c r="K40" s="68">
        <v>3</v>
      </c>
    </row>
    <row r="41" spans="1:11" ht="45" x14ac:dyDescent="0.25">
      <c r="A41" s="68" t="s">
        <v>802</v>
      </c>
      <c r="B41" s="68" t="s">
        <v>433</v>
      </c>
      <c r="C41" s="66" t="s">
        <v>434</v>
      </c>
      <c r="D41" s="66" t="s">
        <v>435</v>
      </c>
      <c r="E41" s="66" t="s">
        <v>1991</v>
      </c>
      <c r="F41" s="69">
        <v>681567</v>
      </c>
      <c r="G41" s="69">
        <v>713197</v>
      </c>
      <c r="H41" s="69">
        <v>726197</v>
      </c>
      <c r="I41" s="68">
        <v>9</v>
      </c>
      <c r="J41" s="68">
        <v>3.5</v>
      </c>
      <c r="K41" s="68">
        <v>4</v>
      </c>
    </row>
    <row r="42" spans="1:11" ht="34.9" customHeight="1" x14ac:dyDescent="0.25">
      <c r="A42" s="68" t="s">
        <v>803</v>
      </c>
      <c r="B42" s="68" t="s">
        <v>73</v>
      </c>
      <c r="C42" s="66" t="s">
        <v>111</v>
      </c>
      <c r="D42" s="66" t="s">
        <v>74</v>
      </c>
      <c r="E42" s="66" t="s">
        <v>191</v>
      </c>
      <c r="F42" s="69">
        <v>356070</v>
      </c>
      <c r="G42" s="69">
        <v>944839</v>
      </c>
      <c r="H42" s="69">
        <v>940879</v>
      </c>
      <c r="I42" s="68">
        <v>8.5</v>
      </c>
      <c r="J42" s="68">
        <v>6</v>
      </c>
      <c r="K42" s="68">
        <v>1</v>
      </c>
    </row>
    <row r="43" spans="1:11" ht="49.15" customHeight="1" x14ac:dyDescent="0.25">
      <c r="A43" s="68" t="s">
        <v>804</v>
      </c>
      <c r="B43" s="68" t="s">
        <v>118</v>
      </c>
      <c r="C43" s="66" t="s">
        <v>112</v>
      </c>
      <c r="D43" s="66" t="s">
        <v>436</v>
      </c>
      <c r="E43" s="66" t="s">
        <v>1375</v>
      </c>
      <c r="F43" s="69">
        <v>6886012</v>
      </c>
      <c r="G43" s="69">
        <v>11899886</v>
      </c>
      <c r="H43" s="69">
        <v>7987581</v>
      </c>
      <c r="I43" s="68">
        <v>8.5</v>
      </c>
      <c r="J43" s="68">
        <v>5</v>
      </c>
      <c r="K43" s="68">
        <v>6</v>
      </c>
    </row>
    <row r="44" spans="1:11" ht="34.9" customHeight="1" x14ac:dyDescent="0.25">
      <c r="A44" s="68" t="s">
        <v>805</v>
      </c>
      <c r="B44" s="68" t="s">
        <v>75</v>
      </c>
      <c r="C44" s="66" t="s">
        <v>388</v>
      </c>
      <c r="D44" s="66" t="s">
        <v>76</v>
      </c>
      <c r="E44" s="66" t="s">
        <v>1858</v>
      </c>
      <c r="F44" s="69">
        <v>584500</v>
      </c>
      <c r="G44" s="69">
        <v>584500</v>
      </c>
      <c r="H44" s="69">
        <v>584500</v>
      </c>
      <c r="I44" s="68">
        <v>8.5</v>
      </c>
      <c r="J44" s="68">
        <v>4.5</v>
      </c>
      <c r="K44" s="68">
        <v>1</v>
      </c>
    </row>
    <row r="45" spans="1:11" ht="45" x14ac:dyDescent="0.25">
      <c r="A45" s="68" t="s">
        <v>806</v>
      </c>
      <c r="B45" s="68" t="s">
        <v>437</v>
      </c>
      <c r="C45" s="66" t="s">
        <v>111</v>
      </c>
      <c r="D45" s="66" t="s">
        <v>438</v>
      </c>
      <c r="E45" s="66" t="s">
        <v>439</v>
      </c>
      <c r="F45" s="69">
        <v>100000</v>
      </c>
      <c r="G45" s="69">
        <v>0</v>
      </c>
      <c r="H45" s="69">
        <v>0</v>
      </c>
      <c r="I45" s="68">
        <v>8.5</v>
      </c>
      <c r="J45" s="68">
        <v>4.5</v>
      </c>
      <c r="K45" s="68">
        <v>22</v>
      </c>
    </row>
    <row r="46" spans="1:11" ht="45" x14ac:dyDescent="0.25">
      <c r="A46" s="68" t="s">
        <v>807</v>
      </c>
      <c r="B46" s="68" t="s">
        <v>440</v>
      </c>
      <c r="C46" s="66" t="s">
        <v>106</v>
      </c>
      <c r="D46" s="66" t="s">
        <v>441</v>
      </c>
      <c r="E46" s="66" t="s">
        <v>1841</v>
      </c>
      <c r="F46" s="69">
        <v>511000</v>
      </c>
      <c r="G46" s="69">
        <v>0</v>
      </c>
      <c r="H46" s="69">
        <v>0</v>
      </c>
      <c r="I46" s="68">
        <v>8.5</v>
      </c>
      <c r="J46" s="68">
        <v>4</v>
      </c>
      <c r="K46" s="68">
        <v>14</v>
      </c>
    </row>
    <row r="47" spans="1:11" ht="34.9" customHeight="1" x14ac:dyDescent="0.25">
      <c r="A47" s="68" t="s">
        <v>808</v>
      </c>
      <c r="B47" s="68" t="s">
        <v>119</v>
      </c>
      <c r="C47" s="66" t="s">
        <v>106</v>
      </c>
      <c r="D47" s="66" t="s">
        <v>442</v>
      </c>
      <c r="E47" s="66" t="s">
        <v>443</v>
      </c>
      <c r="F47" s="69">
        <v>380590</v>
      </c>
      <c r="G47" s="69">
        <v>420708</v>
      </c>
      <c r="H47" s="69">
        <v>420708</v>
      </c>
      <c r="I47" s="68">
        <v>8.5</v>
      </c>
      <c r="J47" s="68">
        <v>3</v>
      </c>
      <c r="K47" s="68">
        <v>3</v>
      </c>
    </row>
    <row r="48" spans="1:11" ht="45" x14ac:dyDescent="0.25">
      <c r="A48" s="68" t="s">
        <v>809</v>
      </c>
      <c r="B48" s="68" t="s">
        <v>444</v>
      </c>
      <c r="C48" s="66" t="s">
        <v>113</v>
      </c>
      <c r="D48" s="66" t="s">
        <v>445</v>
      </c>
      <c r="E48" s="66" t="s">
        <v>1949</v>
      </c>
      <c r="F48" s="69">
        <v>4914970</v>
      </c>
      <c r="G48" s="69">
        <v>4909085</v>
      </c>
      <c r="H48" s="69">
        <v>4786475</v>
      </c>
      <c r="I48" s="68">
        <v>8.5</v>
      </c>
      <c r="J48" s="68">
        <v>3</v>
      </c>
      <c r="K48" s="68">
        <v>3</v>
      </c>
    </row>
    <row r="49" spans="1:11" ht="60" x14ac:dyDescent="0.25">
      <c r="A49" s="68" t="s">
        <v>810</v>
      </c>
      <c r="B49" s="68" t="s">
        <v>446</v>
      </c>
      <c r="C49" s="66" t="s">
        <v>368</v>
      </c>
      <c r="D49" s="66" t="s">
        <v>447</v>
      </c>
      <c r="E49" s="66" t="s">
        <v>374</v>
      </c>
      <c r="F49" s="69">
        <v>207457</v>
      </c>
      <c r="G49" s="69">
        <v>0</v>
      </c>
      <c r="H49" s="69">
        <v>0</v>
      </c>
      <c r="I49" s="68">
        <v>8</v>
      </c>
      <c r="J49" s="68">
        <v>6</v>
      </c>
      <c r="K49" s="68">
        <v>8</v>
      </c>
    </row>
    <row r="50" spans="1:11" ht="60" x14ac:dyDescent="0.25">
      <c r="A50" s="68" t="s">
        <v>811</v>
      </c>
      <c r="B50" s="68" t="s">
        <v>448</v>
      </c>
      <c r="C50" s="66" t="s">
        <v>368</v>
      </c>
      <c r="D50" s="66" t="s">
        <v>449</v>
      </c>
      <c r="E50" s="66" t="s">
        <v>450</v>
      </c>
      <c r="F50" s="69">
        <v>894605</v>
      </c>
      <c r="G50" s="69">
        <v>903472</v>
      </c>
      <c r="H50" s="69">
        <v>1215142</v>
      </c>
      <c r="I50" s="68">
        <v>8</v>
      </c>
      <c r="J50" s="68">
        <v>6</v>
      </c>
      <c r="K50" s="68">
        <v>9</v>
      </c>
    </row>
    <row r="51" spans="1:11" ht="45" x14ac:dyDescent="0.25">
      <c r="A51" s="68" t="s">
        <v>812</v>
      </c>
      <c r="B51" s="68" t="s">
        <v>451</v>
      </c>
      <c r="C51" s="66" t="s">
        <v>109</v>
      </c>
      <c r="D51" s="66" t="s">
        <v>452</v>
      </c>
      <c r="E51" s="66" t="s">
        <v>1859</v>
      </c>
      <c r="F51" s="69">
        <v>172740</v>
      </c>
      <c r="G51" s="69">
        <v>161300</v>
      </c>
      <c r="H51" s="69">
        <v>161300</v>
      </c>
      <c r="I51" s="68">
        <v>8</v>
      </c>
      <c r="J51" s="68">
        <v>6</v>
      </c>
      <c r="K51" s="68">
        <v>10</v>
      </c>
    </row>
    <row r="52" spans="1:11" ht="34.9" customHeight="1" x14ac:dyDescent="0.25">
      <c r="A52" s="68" t="s">
        <v>813</v>
      </c>
      <c r="B52" s="68" t="s">
        <v>77</v>
      </c>
      <c r="C52" s="66" t="s">
        <v>453</v>
      </c>
      <c r="D52" s="66" t="s">
        <v>78</v>
      </c>
      <c r="E52" s="66" t="s">
        <v>1950</v>
      </c>
      <c r="F52" s="69">
        <v>161851</v>
      </c>
      <c r="G52" s="69">
        <v>139851</v>
      </c>
      <c r="H52" s="69">
        <v>139851</v>
      </c>
      <c r="I52" s="68">
        <v>8</v>
      </c>
      <c r="J52" s="68">
        <v>3</v>
      </c>
      <c r="K52" s="68">
        <v>1</v>
      </c>
    </row>
    <row r="53" spans="1:11" ht="34.9" customHeight="1" x14ac:dyDescent="0.25">
      <c r="A53" s="68" t="s">
        <v>814</v>
      </c>
      <c r="B53" s="68" t="s">
        <v>454</v>
      </c>
      <c r="C53" s="66" t="s">
        <v>108</v>
      </c>
      <c r="D53" s="66" t="s">
        <v>455</v>
      </c>
      <c r="E53" s="66" t="s">
        <v>1848</v>
      </c>
      <c r="F53" s="69">
        <v>8870626</v>
      </c>
      <c r="G53" s="69">
        <v>14242918</v>
      </c>
      <c r="H53" s="69">
        <v>41255471</v>
      </c>
      <c r="I53" s="68">
        <v>8</v>
      </c>
      <c r="J53" s="68">
        <v>3</v>
      </c>
      <c r="K53" s="68">
        <v>6</v>
      </c>
    </row>
    <row r="54" spans="1:11" ht="34.9" customHeight="1" x14ac:dyDescent="0.25">
      <c r="A54" s="68" t="s">
        <v>815</v>
      </c>
      <c r="B54" s="68" t="s">
        <v>120</v>
      </c>
      <c r="C54" s="66" t="s">
        <v>108</v>
      </c>
      <c r="D54" s="66" t="s">
        <v>456</v>
      </c>
      <c r="E54" s="66" t="s">
        <v>1848</v>
      </c>
      <c r="F54" s="69">
        <v>0</v>
      </c>
      <c r="G54" s="69">
        <v>5308000</v>
      </c>
      <c r="H54" s="69">
        <v>5308000</v>
      </c>
      <c r="I54" s="68">
        <v>8</v>
      </c>
      <c r="J54" s="68">
        <v>3</v>
      </c>
      <c r="K54" s="68">
        <v>10</v>
      </c>
    </row>
    <row r="55" spans="1:11" ht="34.9" customHeight="1" x14ac:dyDescent="0.25">
      <c r="A55" s="68" t="s">
        <v>816</v>
      </c>
      <c r="B55" s="68" t="s">
        <v>457</v>
      </c>
      <c r="C55" s="66" t="s">
        <v>107</v>
      </c>
      <c r="D55" s="66" t="s">
        <v>458</v>
      </c>
      <c r="E55" s="66" t="s">
        <v>1849</v>
      </c>
      <c r="F55" s="69">
        <v>4000000</v>
      </c>
      <c r="G55" s="69">
        <v>7000000</v>
      </c>
      <c r="H55" s="69">
        <v>7000000</v>
      </c>
      <c r="I55" s="68">
        <v>8</v>
      </c>
      <c r="J55" s="68">
        <v>3</v>
      </c>
      <c r="K55" s="68">
        <v>14</v>
      </c>
    </row>
    <row r="56" spans="1:11" ht="34.9" customHeight="1" x14ac:dyDescent="0.25">
      <c r="A56" s="68" t="s">
        <v>817</v>
      </c>
      <c r="B56" s="68" t="s">
        <v>79</v>
      </c>
      <c r="C56" s="66" t="s">
        <v>434</v>
      </c>
      <c r="D56" s="66" t="s">
        <v>80</v>
      </c>
      <c r="E56" s="66" t="s">
        <v>1860</v>
      </c>
      <c r="F56" s="69">
        <v>10046012</v>
      </c>
      <c r="G56" s="69">
        <v>20042112</v>
      </c>
      <c r="H56" s="69">
        <v>30042112</v>
      </c>
      <c r="I56" s="68">
        <v>8</v>
      </c>
      <c r="J56" s="68">
        <v>2</v>
      </c>
      <c r="K56" s="68">
        <v>1</v>
      </c>
    </row>
    <row r="57" spans="1:11" ht="75" x14ac:dyDescent="0.25">
      <c r="A57" s="68" t="s">
        <v>818</v>
      </c>
      <c r="B57" s="68" t="s">
        <v>459</v>
      </c>
      <c r="C57" s="66" t="s">
        <v>108</v>
      </c>
      <c r="D57" s="66" t="s">
        <v>460</v>
      </c>
      <c r="E57" s="66" t="s">
        <v>1861</v>
      </c>
      <c r="F57" s="69">
        <v>22182839</v>
      </c>
      <c r="G57" s="69">
        <v>28907833</v>
      </c>
      <c r="H57" s="69">
        <v>48503646</v>
      </c>
      <c r="I57" s="68">
        <v>8</v>
      </c>
      <c r="J57" s="68">
        <v>2</v>
      </c>
      <c r="K57" s="68">
        <v>4</v>
      </c>
    </row>
    <row r="58" spans="1:11" ht="66.599999999999994" customHeight="1" x14ac:dyDescent="0.25">
      <c r="A58" s="68" t="s">
        <v>819</v>
      </c>
      <c r="B58" s="68" t="s">
        <v>461</v>
      </c>
      <c r="C58" s="66" t="s">
        <v>111</v>
      </c>
      <c r="D58" s="66" t="s">
        <v>462</v>
      </c>
      <c r="E58" s="66" t="s">
        <v>439</v>
      </c>
      <c r="F58" s="69">
        <v>498903</v>
      </c>
      <c r="G58" s="69">
        <v>512665</v>
      </c>
      <c r="H58" s="69">
        <v>510965</v>
      </c>
      <c r="I58" s="68">
        <v>8</v>
      </c>
      <c r="J58" s="68">
        <v>1.5</v>
      </c>
      <c r="K58" s="68">
        <v>2</v>
      </c>
    </row>
    <row r="59" spans="1:11" ht="60" x14ac:dyDescent="0.25">
      <c r="A59" s="68" t="s">
        <v>820</v>
      </c>
      <c r="B59" s="68" t="s">
        <v>463</v>
      </c>
      <c r="C59" s="66" t="s">
        <v>114</v>
      </c>
      <c r="D59" s="66" t="s">
        <v>464</v>
      </c>
      <c r="E59" s="66" t="s">
        <v>1862</v>
      </c>
      <c r="F59" s="69">
        <v>212544</v>
      </c>
      <c r="G59" s="69">
        <v>285632</v>
      </c>
      <c r="H59" s="69">
        <v>215000</v>
      </c>
      <c r="I59" s="68">
        <v>7.5</v>
      </c>
      <c r="J59" s="68">
        <v>5</v>
      </c>
      <c r="K59" s="68">
        <v>2</v>
      </c>
    </row>
    <row r="60" spans="1:11" ht="34.9" customHeight="1" x14ac:dyDescent="0.25">
      <c r="A60" s="68" t="s">
        <v>821</v>
      </c>
      <c r="B60" s="68" t="s">
        <v>465</v>
      </c>
      <c r="C60" s="66" t="s">
        <v>108</v>
      </c>
      <c r="D60" s="66" t="s">
        <v>466</v>
      </c>
      <c r="E60" s="66" t="s">
        <v>1863</v>
      </c>
      <c r="F60" s="69">
        <v>919242</v>
      </c>
      <c r="G60" s="69">
        <v>1143630</v>
      </c>
      <c r="H60" s="69">
        <v>1260702</v>
      </c>
      <c r="I60" s="68">
        <v>7.5</v>
      </c>
      <c r="J60" s="68">
        <v>4</v>
      </c>
      <c r="K60" s="68">
        <v>9</v>
      </c>
    </row>
    <row r="61" spans="1:11" ht="45" x14ac:dyDescent="0.25">
      <c r="A61" s="68" t="s">
        <v>822</v>
      </c>
      <c r="B61" s="68" t="s">
        <v>467</v>
      </c>
      <c r="C61" s="66" t="s">
        <v>108</v>
      </c>
      <c r="D61" s="66" t="s">
        <v>468</v>
      </c>
      <c r="E61" s="66" t="s">
        <v>1864</v>
      </c>
      <c r="F61" s="69">
        <v>112794</v>
      </c>
      <c r="G61" s="69">
        <v>112794</v>
      </c>
      <c r="H61" s="69">
        <v>112794</v>
      </c>
      <c r="I61" s="68">
        <v>7.5</v>
      </c>
      <c r="J61" s="68">
        <v>4</v>
      </c>
      <c r="K61" s="68">
        <v>11</v>
      </c>
    </row>
    <row r="62" spans="1:11" ht="34.9" customHeight="1" x14ac:dyDescent="0.25">
      <c r="A62" s="68" t="s">
        <v>823</v>
      </c>
      <c r="B62" s="68" t="s">
        <v>121</v>
      </c>
      <c r="C62" s="66" t="s">
        <v>107</v>
      </c>
      <c r="D62" s="66" t="s">
        <v>156</v>
      </c>
      <c r="E62" s="66" t="s">
        <v>1865</v>
      </c>
      <c r="F62" s="69">
        <v>0</v>
      </c>
      <c r="G62" s="69">
        <v>50000</v>
      </c>
      <c r="H62" s="69">
        <v>231258</v>
      </c>
      <c r="I62" s="68">
        <v>7.5</v>
      </c>
      <c r="J62" s="68">
        <v>4</v>
      </c>
      <c r="K62" s="68">
        <v>16</v>
      </c>
    </row>
    <row r="63" spans="1:11" ht="34.9" customHeight="1" x14ac:dyDescent="0.25">
      <c r="A63" s="68" t="s">
        <v>824</v>
      </c>
      <c r="B63" s="68" t="s">
        <v>469</v>
      </c>
      <c r="C63" s="66" t="s">
        <v>111</v>
      </c>
      <c r="D63" s="66" t="s">
        <v>470</v>
      </c>
      <c r="E63" s="66" t="s">
        <v>471</v>
      </c>
      <c r="F63" s="69">
        <v>173140</v>
      </c>
      <c r="G63" s="69">
        <v>0</v>
      </c>
      <c r="H63" s="69">
        <v>0</v>
      </c>
      <c r="I63" s="68">
        <v>7.5</v>
      </c>
      <c r="J63" s="68">
        <v>3</v>
      </c>
      <c r="K63" s="68">
        <v>9</v>
      </c>
    </row>
    <row r="64" spans="1:11" ht="47.45" customHeight="1" x14ac:dyDescent="0.25">
      <c r="A64" s="68" t="s">
        <v>825</v>
      </c>
      <c r="B64" s="68" t="s">
        <v>81</v>
      </c>
      <c r="C64" s="66" t="s">
        <v>112</v>
      </c>
      <c r="D64" s="66" t="s">
        <v>82</v>
      </c>
      <c r="E64" s="193" t="s">
        <v>1831</v>
      </c>
      <c r="F64" s="69">
        <v>13613081</v>
      </c>
      <c r="G64" s="69">
        <v>14660164</v>
      </c>
      <c r="H64" s="69">
        <v>19039247</v>
      </c>
      <c r="I64" s="68">
        <v>7.5</v>
      </c>
      <c r="J64" s="68">
        <v>2</v>
      </c>
      <c r="K64" s="68">
        <v>1</v>
      </c>
    </row>
    <row r="65" spans="1:11" ht="34.9" customHeight="1" x14ac:dyDescent="0.25">
      <c r="A65" s="68" t="s">
        <v>826</v>
      </c>
      <c r="B65" s="68" t="s">
        <v>122</v>
      </c>
      <c r="C65" s="66" t="s">
        <v>108</v>
      </c>
      <c r="D65" s="66" t="s">
        <v>157</v>
      </c>
      <c r="E65" s="66" t="s">
        <v>1848</v>
      </c>
      <c r="F65" s="69">
        <v>3712130</v>
      </c>
      <c r="G65" s="69">
        <v>5037485</v>
      </c>
      <c r="H65" s="69">
        <v>5037485</v>
      </c>
      <c r="I65" s="68">
        <v>7.5</v>
      </c>
      <c r="J65" s="68">
        <v>2</v>
      </c>
      <c r="K65" s="68">
        <v>7</v>
      </c>
    </row>
    <row r="66" spans="1:11" ht="85.9" customHeight="1" x14ac:dyDescent="0.25">
      <c r="A66" s="68" t="s">
        <v>827</v>
      </c>
      <c r="B66" s="68" t="s">
        <v>472</v>
      </c>
      <c r="C66" s="66" t="s">
        <v>107</v>
      </c>
      <c r="D66" s="66" t="s">
        <v>1866</v>
      </c>
      <c r="E66" s="66" t="s">
        <v>1867</v>
      </c>
      <c r="F66" s="69">
        <v>255084</v>
      </c>
      <c r="G66" s="69">
        <v>1020336</v>
      </c>
      <c r="H66" s="69">
        <v>1530504</v>
      </c>
      <c r="I66" s="68">
        <v>7.5</v>
      </c>
      <c r="J66" s="68">
        <v>2</v>
      </c>
      <c r="K66" s="68">
        <v>13</v>
      </c>
    </row>
    <row r="67" spans="1:11" ht="34.9" customHeight="1" x14ac:dyDescent="0.25">
      <c r="A67" s="68" t="s">
        <v>828</v>
      </c>
      <c r="B67" s="68" t="s">
        <v>474</v>
      </c>
      <c r="C67" s="66" t="s">
        <v>368</v>
      </c>
      <c r="D67" s="66" t="s">
        <v>475</v>
      </c>
      <c r="E67" s="66" t="s">
        <v>476</v>
      </c>
      <c r="F67" s="69">
        <v>2547855</v>
      </c>
      <c r="G67" s="69">
        <v>0</v>
      </c>
      <c r="H67" s="69">
        <v>0</v>
      </c>
      <c r="I67" s="68">
        <v>7</v>
      </c>
      <c r="J67" s="68">
        <v>4.5</v>
      </c>
      <c r="K67" s="68">
        <v>5</v>
      </c>
    </row>
    <row r="68" spans="1:11" ht="34.9" customHeight="1" x14ac:dyDescent="0.25">
      <c r="A68" s="68" t="s">
        <v>829</v>
      </c>
      <c r="B68" s="68" t="s">
        <v>477</v>
      </c>
      <c r="C68" s="66" t="s">
        <v>113</v>
      </c>
      <c r="D68" s="66" t="s">
        <v>478</v>
      </c>
      <c r="E68" s="66" t="s">
        <v>1951</v>
      </c>
      <c r="F68" s="69">
        <v>395640</v>
      </c>
      <c r="G68" s="69">
        <v>386240</v>
      </c>
      <c r="H68" s="69">
        <v>381140</v>
      </c>
      <c r="I68" s="68">
        <v>7</v>
      </c>
      <c r="J68" s="68">
        <v>4</v>
      </c>
      <c r="K68" s="68">
        <v>6</v>
      </c>
    </row>
    <row r="69" spans="1:11" ht="34.9" customHeight="1" x14ac:dyDescent="0.25">
      <c r="A69" s="68" t="s">
        <v>830</v>
      </c>
      <c r="B69" s="68" t="s">
        <v>479</v>
      </c>
      <c r="C69" s="66" t="s">
        <v>434</v>
      </c>
      <c r="D69" s="66" t="s">
        <v>480</v>
      </c>
      <c r="E69" s="66" t="s">
        <v>1860</v>
      </c>
      <c r="F69" s="69">
        <v>400000</v>
      </c>
      <c r="G69" s="69">
        <v>600000</v>
      </c>
      <c r="H69" s="69">
        <v>800000</v>
      </c>
      <c r="I69" s="68">
        <v>7</v>
      </c>
      <c r="J69" s="68">
        <v>3.5</v>
      </c>
      <c r="K69" s="68">
        <v>15</v>
      </c>
    </row>
    <row r="70" spans="1:11" ht="45" x14ac:dyDescent="0.25">
      <c r="A70" s="68" t="s">
        <v>831</v>
      </c>
      <c r="B70" s="68" t="s">
        <v>83</v>
      </c>
      <c r="C70" s="66" t="s">
        <v>106</v>
      </c>
      <c r="D70" s="66" t="s">
        <v>84</v>
      </c>
      <c r="E70" s="66" t="s">
        <v>1868</v>
      </c>
      <c r="F70" s="69">
        <v>28986970</v>
      </c>
      <c r="G70" s="69">
        <v>43942970</v>
      </c>
      <c r="H70" s="69">
        <v>50112970</v>
      </c>
      <c r="I70" s="68">
        <v>7</v>
      </c>
      <c r="J70" s="68">
        <v>3</v>
      </c>
      <c r="K70" s="68">
        <v>1</v>
      </c>
    </row>
    <row r="71" spans="1:11" ht="34.9" customHeight="1" x14ac:dyDescent="0.25">
      <c r="A71" s="68" t="s">
        <v>832</v>
      </c>
      <c r="B71" s="68" t="s">
        <v>85</v>
      </c>
      <c r="C71" s="66" t="s">
        <v>376</v>
      </c>
      <c r="D71" s="66" t="s">
        <v>86</v>
      </c>
      <c r="E71" s="66" t="s">
        <v>1371</v>
      </c>
      <c r="F71" s="69">
        <v>9424894</v>
      </c>
      <c r="G71" s="69">
        <v>9853563</v>
      </c>
      <c r="H71" s="69">
        <v>10307431</v>
      </c>
      <c r="I71" s="68">
        <v>7</v>
      </c>
      <c r="J71" s="68">
        <v>3</v>
      </c>
      <c r="K71" s="68">
        <v>1</v>
      </c>
    </row>
    <row r="72" spans="1:11" ht="67.150000000000006" customHeight="1" x14ac:dyDescent="0.25">
      <c r="A72" s="68" t="s">
        <v>833</v>
      </c>
      <c r="B72" s="68" t="s">
        <v>481</v>
      </c>
      <c r="C72" s="66" t="s">
        <v>113</v>
      </c>
      <c r="D72" s="66" t="s">
        <v>482</v>
      </c>
      <c r="E72" s="66" t="s">
        <v>1952</v>
      </c>
      <c r="F72" s="69">
        <v>976720</v>
      </c>
      <c r="G72" s="69">
        <v>956606</v>
      </c>
      <c r="H72" s="69">
        <v>953169</v>
      </c>
      <c r="I72" s="68">
        <v>7</v>
      </c>
      <c r="J72" s="68">
        <v>3</v>
      </c>
      <c r="K72" s="68">
        <v>5</v>
      </c>
    </row>
    <row r="73" spans="1:11" ht="51.6" customHeight="1" x14ac:dyDescent="0.25">
      <c r="A73" s="68" t="s">
        <v>834</v>
      </c>
      <c r="B73" s="68" t="s">
        <v>483</v>
      </c>
      <c r="C73" s="66" t="s">
        <v>107</v>
      </c>
      <c r="D73" s="66" t="s">
        <v>484</v>
      </c>
      <c r="E73" s="66" t="s">
        <v>1869</v>
      </c>
      <c r="F73" s="69">
        <v>2878386</v>
      </c>
      <c r="G73" s="69">
        <v>2878386</v>
      </c>
      <c r="H73" s="69">
        <v>2878386</v>
      </c>
      <c r="I73" s="68">
        <v>7</v>
      </c>
      <c r="J73" s="68">
        <v>3</v>
      </c>
      <c r="K73" s="68">
        <v>8</v>
      </c>
    </row>
    <row r="74" spans="1:11" ht="34.9" customHeight="1" x14ac:dyDescent="0.25">
      <c r="A74" s="68" t="s">
        <v>835</v>
      </c>
      <c r="B74" s="68" t="s">
        <v>485</v>
      </c>
      <c r="C74" s="66" t="s">
        <v>111</v>
      </c>
      <c r="D74" s="66" t="s">
        <v>486</v>
      </c>
      <c r="E74" s="66" t="s">
        <v>193</v>
      </c>
      <c r="F74" s="69">
        <v>252728</v>
      </c>
      <c r="G74" s="69">
        <v>252728</v>
      </c>
      <c r="H74" s="69">
        <v>252728</v>
      </c>
      <c r="I74" s="68">
        <v>7</v>
      </c>
      <c r="J74" s="68">
        <v>1.5</v>
      </c>
      <c r="K74" s="68">
        <v>12</v>
      </c>
    </row>
    <row r="75" spans="1:11" ht="60" x14ac:dyDescent="0.25">
      <c r="A75" s="68" t="s">
        <v>836</v>
      </c>
      <c r="B75" s="68" t="s">
        <v>87</v>
      </c>
      <c r="C75" s="66" t="s">
        <v>384</v>
      </c>
      <c r="D75" s="66" t="s">
        <v>88</v>
      </c>
      <c r="E75" s="66" t="s">
        <v>190</v>
      </c>
      <c r="F75" s="69">
        <v>3779170</v>
      </c>
      <c r="G75" s="69">
        <v>233904</v>
      </c>
      <c r="H75" s="69">
        <v>0</v>
      </c>
      <c r="I75" s="68">
        <v>7</v>
      </c>
      <c r="J75" s="68">
        <v>0</v>
      </c>
      <c r="K75" s="68">
        <v>1</v>
      </c>
    </row>
    <row r="76" spans="1:11" ht="49.15" customHeight="1" x14ac:dyDescent="0.25">
      <c r="A76" s="68" t="s">
        <v>837</v>
      </c>
      <c r="B76" s="68" t="s">
        <v>123</v>
      </c>
      <c r="C76" s="66" t="s">
        <v>384</v>
      </c>
      <c r="D76" s="66" t="s">
        <v>158</v>
      </c>
      <c r="E76" s="66" t="s">
        <v>190</v>
      </c>
      <c r="F76" s="69">
        <v>1962230</v>
      </c>
      <c r="G76" s="69">
        <v>1962230</v>
      </c>
      <c r="H76" s="69">
        <v>1962230</v>
      </c>
      <c r="I76" s="68">
        <v>7</v>
      </c>
      <c r="J76" s="68">
        <v>0</v>
      </c>
      <c r="K76" s="68">
        <v>2</v>
      </c>
    </row>
    <row r="77" spans="1:11" ht="75" x14ac:dyDescent="0.25">
      <c r="A77" s="68" t="s">
        <v>838</v>
      </c>
      <c r="B77" s="68" t="s">
        <v>124</v>
      </c>
      <c r="C77" s="66" t="s">
        <v>57</v>
      </c>
      <c r="D77" s="66" t="s">
        <v>159</v>
      </c>
      <c r="E77" s="66" t="s">
        <v>1870</v>
      </c>
      <c r="F77" s="69">
        <v>372663</v>
      </c>
      <c r="G77" s="69">
        <v>389913</v>
      </c>
      <c r="H77" s="69">
        <v>877413</v>
      </c>
      <c r="I77" s="68">
        <v>7</v>
      </c>
      <c r="J77" s="68">
        <v>0</v>
      </c>
      <c r="K77" s="68">
        <v>2</v>
      </c>
    </row>
    <row r="78" spans="1:11" ht="69" customHeight="1" x14ac:dyDescent="0.25">
      <c r="A78" s="68" t="s">
        <v>839</v>
      </c>
      <c r="B78" s="68" t="s">
        <v>487</v>
      </c>
      <c r="C78" s="66" t="s">
        <v>376</v>
      </c>
      <c r="D78" s="66" t="s">
        <v>488</v>
      </c>
      <c r="E78" s="66" t="s">
        <v>1953</v>
      </c>
      <c r="F78" s="69">
        <v>562173</v>
      </c>
      <c r="G78" s="69">
        <v>562173</v>
      </c>
      <c r="H78" s="69">
        <v>562173</v>
      </c>
      <c r="I78" s="68">
        <v>7</v>
      </c>
      <c r="J78" s="68">
        <v>0</v>
      </c>
      <c r="K78" s="68">
        <v>3</v>
      </c>
    </row>
    <row r="79" spans="1:11" ht="63" customHeight="1" x14ac:dyDescent="0.25">
      <c r="A79" s="68" t="s">
        <v>840</v>
      </c>
      <c r="B79" s="68" t="s">
        <v>489</v>
      </c>
      <c r="C79" s="66" t="s">
        <v>57</v>
      </c>
      <c r="D79" s="66" t="s">
        <v>490</v>
      </c>
      <c r="E79" s="66" t="s">
        <v>1855</v>
      </c>
      <c r="F79" s="69">
        <v>1300000</v>
      </c>
      <c r="G79" s="69">
        <v>0</v>
      </c>
      <c r="H79" s="69">
        <v>0</v>
      </c>
      <c r="I79" s="68">
        <v>7</v>
      </c>
      <c r="J79" s="68">
        <v>0</v>
      </c>
      <c r="K79" s="68">
        <v>4</v>
      </c>
    </row>
    <row r="80" spans="1:11" ht="46.9" customHeight="1" x14ac:dyDescent="0.25">
      <c r="A80" s="68" t="s">
        <v>841</v>
      </c>
      <c r="B80" s="68" t="s">
        <v>125</v>
      </c>
      <c r="C80" s="66" t="s">
        <v>111</v>
      </c>
      <c r="D80" s="66" t="s">
        <v>7</v>
      </c>
      <c r="E80" s="66" t="s">
        <v>191</v>
      </c>
      <c r="F80" s="69">
        <v>639100</v>
      </c>
      <c r="G80" s="69">
        <v>610600</v>
      </c>
      <c r="H80" s="69">
        <v>610600</v>
      </c>
      <c r="I80" s="68">
        <v>7</v>
      </c>
      <c r="J80" s="68">
        <v>0</v>
      </c>
      <c r="K80" s="68">
        <v>7</v>
      </c>
    </row>
    <row r="81" spans="1:11" ht="44.45" customHeight="1" x14ac:dyDescent="0.25">
      <c r="A81" s="68" t="s">
        <v>842</v>
      </c>
      <c r="B81" s="68" t="s">
        <v>491</v>
      </c>
      <c r="C81" s="66" t="s">
        <v>108</v>
      </c>
      <c r="D81" s="66" t="s">
        <v>492</v>
      </c>
      <c r="E81" s="66" t="s">
        <v>1871</v>
      </c>
      <c r="F81" s="69">
        <v>91760</v>
      </c>
      <c r="G81" s="69">
        <v>30860</v>
      </c>
      <c r="H81" s="69">
        <v>256860</v>
      </c>
      <c r="I81" s="68">
        <v>7</v>
      </c>
      <c r="J81" s="68">
        <v>0</v>
      </c>
      <c r="K81" s="68">
        <v>21</v>
      </c>
    </row>
    <row r="82" spans="1:11" ht="88.9" customHeight="1" x14ac:dyDescent="0.25">
      <c r="A82" s="68" t="s">
        <v>843</v>
      </c>
      <c r="B82" s="68" t="s">
        <v>493</v>
      </c>
      <c r="C82" s="66" t="s">
        <v>108</v>
      </c>
      <c r="D82" s="66" t="s">
        <v>494</v>
      </c>
      <c r="E82" s="66" t="s">
        <v>1872</v>
      </c>
      <c r="F82" s="69">
        <v>19812</v>
      </c>
      <c r="G82" s="69">
        <v>5440</v>
      </c>
      <c r="H82" s="69">
        <v>5440</v>
      </c>
      <c r="I82" s="68">
        <v>7</v>
      </c>
      <c r="J82" s="68">
        <v>0</v>
      </c>
      <c r="K82" s="68">
        <v>23</v>
      </c>
    </row>
    <row r="83" spans="1:11" ht="34.9" customHeight="1" x14ac:dyDescent="0.25">
      <c r="A83" s="68" t="s">
        <v>844</v>
      </c>
      <c r="B83" s="68" t="s">
        <v>495</v>
      </c>
      <c r="C83" s="66" t="s">
        <v>108</v>
      </c>
      <c r="D83" s="66" t="s">
        <v>496</v>
      </c>
      <c r="E83" s="66" t="s">
        <v>1873</v>
      </c>
      <c r="F83" s="69">
        <v>528096</v>
      </c>
      <c r="G83" s="69">
        <v>120700</v>
      </c>
      <c r="H83" s="69">
        <v>102200</v>
      </c>
      <c r="I83" s="68">
        <v>7</v>
      </c>
      <c r="J83" s="68">
        <v>0</v>
      </c>
      <c r="K83" s="68">
        <v>24</v>
      </c>
    </row>
    <row r="84" spans="1:11" ht="34.9" customHeight="1" x14ac:dyDescent="0.25">
      <c r="A84" s="68" t="s">
        <v>845</v>
      </c>
      <c r="B84" s="68" t="s">
        <v>497</v>
      </c>
      <c r="C84" s="66" t="s">
        <v>368</v>
      </c>
      <c r="D84" s="66" t="s">
        <v>498</v>
      </c>
      <c r="E84" s="66" t="s">
        <v>499</v>
      </c>
      <c r="F84" s="69">
        <v>57000</v>
      </c>
      <c r="G84" s="69">
        <v>0</v>
      </c>
      <c r="H84" s="69">
        <v>0</v>
      </c>
      <c r="I84" s="68">
        <v>6.5</v>
      </c>
      <c r="J84" s="68">
        <v>6</v>
      </c>
      <c r="K84" s="68">
        <v>18</v>
      </c>
    </row>
    <row r="85" spans="1:11" ht="34.9" customHeight="1" x14ac:dyDescent="0.25">
      <c r="A85" s="68" t="s">
        <v>846</v>
      </c>
      <c r="B85" s="68" t="s">
        <v>500</v>
      </c>
      <c r="C85" s="66" t="s">
        <v>384</v>
      </c>
      <c r="D85" s="66" t="s">
        <v>501</v>
      </c>
      <c r="E85" s="66" t="s">
        <v>386</v>
      </c>
      <c r="F85" s="69">
        <v>780671</v>
      </c>
      <c r="G85" s="69">
        <v>637234</v>
      </c>
      <c r="H85" s="69">
        <v>637234</v>
      </c>
      <c r="I85" s="68">
        <v>6.5</v>
      </c>
      <c r="J85" s="68">
        <v>5.5</v>
      </c>
      <c r="K85" s="68">
        <v>3</v>
      </c>
    </row>
    <row r="86" spans="1:11" ht="60" x14ac:dyDescent="0.25">
      <c r="A86" s="68" t="s">
        <v>847</v>
      </c>
      <c r="B86" s="68" t="s">
        <v>502</v>
      </c>
      <c r="C86" s="66" t="s">
        <v>368</v>
      </c>
      <c r="D86" s="66" t="s">
        <v>503</v>
      </c>
      <c r="E86" s="66" t="s">
        <v>374</v>
      </c>
      <c r="F86" s="69">
        <v>1495000</v>
      </c>
      <c r="G86" s="69">
        <v>6264989</v>
      </c>
      <c r="H86" s="69">
        <v>10067898</v>
      </c>
      <c r="I86" s="68">
        <v>6.5</v>
      </c>
      <c r="J86" s="68">
        <v>4.5</v>
      </c>
      <c r="K86" s="68">
        <v>11</v>
      </c>
    </row>
    <row r="87" spans="1:11" ht="34.9" customHeight="1" x14ac:dyDescent="0.25">
      <c r="A87" s="68" t="s">
        <v>848</v>
      </c>
      <c r="B87" s="68" t="s">
        <v>504</v>
      </c>
      <c r="C87" s="66" t="s">
        <v>368</v>
      </c>
      <c r="D87" s="66" t="s">
        <v>505</v>
      </c>
      <c r="E87" s="66" t="s">
        <v>506</v>
      </c>
      <c r="F87" s="69">
        <v>63739</v>
      </c>
      <c r="G87" s="69">
        <v>81987</v>
      </c>
      <c r="H87" s="69">
        <v>290999</v>
      </c>
      <c r="I87" s="68">
        <v>6.5</v>
      </c>
      <c r="J87" s="68">
        <v>4.5</v>
      </c>
      <c r="K87" s="68">
        <v>12</v>
      </c>
    </row>
    <row r="88" spans="1:11" ht="34.9" customHeight="1" x14ac:dyDescent="0.25">
      <c r="A88" s="68" t="s">
        <v>849</v>
      </c>
      <c r="B88" s="68" t="s">
        <v>507</v>
      </c>
      <c r="C88" s="66" t="s">
        <v>368</v>
      </c>
      <c r="D88" s="66" t="s">
        <v>508</v>
      </c>
      <c r="E88" s="66" t="s">
        <v>509</v>
      </c>
      <c r="F88" s="69">
        <v>3409200</v>
      </c>
      <c r="G88" s="69">
        <v>3755000</v>
      </c>
      <c r="H88" s="69">
        <v>6678000</v>
      </c>
      <c r="I88" s="68">
        <v>6.5</v>
      </c>
      <c r="J88" s="68">
        <v>4.5</v>
      </c>
      <c r="K88" s="68">
        <v>16</v>
      </c>
    </row>
    <row r="89" spans="1:11" ht="34.9" customHeight="1" x14ac:dyDescent="0.25">
      <c r="A89" s="68" t="s">
        <v>850</v>
      </c>
      <c r="B89" s="68" t="s">
        <v>510</v>
      </c>
      <c r="C89" s="66" t="s">
        <v>368</v>
      </c>
      <c r="D89" s="66" t="s">
        <v>511</v>
      </c>
      <c r="E89" s="66" t="s">
        <v>509</v>
      </c>
      <c r="F89" s="69">
        <v>0</v>
      </c>
      <c r="G89" s="69">
        <v>5950000</v>
      </c>
      <c r="H89" s="69">
        <v>6090000</v>
      </c>
      <c r="I89" s="68">
        <v>6.5</v>
      </c>
      <c r="J89" s="68">
        <v>4.5</v>
      </c>
      <c r="K89" s="68">
        <v>27</v>
      </c>
    </row>
    <row r="90" spans="1:11" ht="58.15" customHeight="1" x14ac:dyDescent="0.25">
      <c r="A90" s="68" t="s">
        <v>851</v>
      </c>
      <c r="B90" s="68" t="s">
        <v>512</v>
      </c>
      <c r="C90" s="66" t="s">
        <v>368</v>
      </c>
      <c r="D90" s="66" t="s">
        <v>513</v>
      </c>
      <c r="E90" s="66" t="s">
        <v>514</v>
      </c>
      <c r="F90" s="69">
        <v>0</v>
      </c>
      <c r="G90" s="69">
        <v>325805</v>
      </c>
      <c r="H90" s="69">
        <v>325805</v>
      </c>
      <c r="I90" s="68">
        <v>6.5</v>
      </c>
      <c r="J90" s="68">
        <v>3</v>
      </c>
      <c r="K90" s="68">
        <v>14</v>
      </c>
    </row>
    <row r="91" spans="1:11" ht="45" x14ac:dyDescent="0.25">
      <c r="A91" s="68" t="s">
        <v>852</v>
      </c>
      <c r="B91" s="68" t="s">
        <v>515</v>
      </c>
      <c r="C91" s="66" t="s">
        <v>368</v>
      </c>
      <c r="D91" s="66" t="s">
        <v>516</v>
      </c>
      <c r="E91" s="66" t="s">
        <v>517</v>
      </c>
      <c r="F91" s="69">
        <v>65266</v>
      </c>
      <c r="G91" s="69">
        <v>61428</v>
      </c>
      <c r="H91" s="69">
        <v>62128</v>
      </c>
      <c r="I91" s="68">
        <v>6.5</v>
      </c>
      <c r="J91" s="68">
        <v>3</v>
      </c>
      <c r="K91" s="68">
        <v>17</v>
      </c>
    </row>
    <row r="92" spans="1:11" ht="88.15" customHeight="1" x14ac:dyDescent="0.25">
      <c r="A92" s="68" t="s">
        <v>853</v>
      </c>
      <c r="B92" s="68" t="s">
        <v>518</v>
      </c>
      <c r="C92" s="66" t="s">
        <v>57</v>
      </c>
      <c r="D92" s="66" t="s">
        <v>519</v>
      </c>
      <c r="E92" s="66" t="s">
        <v>1874</v>
      </c>
      <c r="F92" s="69">
        <v>120437</v>
      </c>
      <c r="G92" s="69">
        <v>117692</v>
      </c>
      <c r="H92" s="69">
        <v>117692</v>
      </c>
      <c r="I92" s="68">
        <v>6.5</v>
      </c>
      <c r="J92" s="68">
        <v>3</v>
      </c>
      <c r="K92" s="68">
        <v>34</v>
      </c>
    </row>
    <row r="93" spans="1:11" ht="34.9" customHeight="1" x14ac:dyDescent="0.25">
      <c r="A93" s="68" t="s">
        <v>854</v>
      </c>
      <c r="B93" s="68" t="s">
        <v>520</v>
      </c>
      <c r="C93" s="66" t="s">
        <v>106</v>
      </c>
      <c r="D93" s="66" t="s">
        <v>521</v>
      </c>
      <c r="E93" s="66" t="s">
        <v>1875</v>
      </c>
      <c r="F93" s="69">
        <v>10063272</v>
      </c>
      <c r="G93" s="69">
        <v>10059272</v>
      </c>
      <c r="H93" s="69">
        <v>10059272</v>
      </c>
      <c r="I93" s="68">
        <v>6.5</v>
      </c>
      <c r="J93" s="68">
        <v>2.5</v>
      </c>
      <c r="K93" s="68">
        <v>4</v>
      </c>
    </row>
    <row r="94" spans="1:11" ht="34.9" customHeight="1" x14ac:dyDescent="0.25">
      <c r="A94" s="68" t="s">
        <v>855</v>
      </c>
      <c r="B94" s="68" t="s">
        <v>522</v>
      </c>
      <c r="C94" s="66" t="s">
        <v>109</v>
      </c>
      <c r="D94" s="66" t="s">
        <v>523</v>
      </c>
      <c r="E94" s="66" t="s">
        <v>1876</v>
      </c>
      <c r="F94" s="69">
        <v>217717</v>
      </c>
      <c r="G94" s="69">
        <v>207817</v>
      </c>
      <c r="H94" s="69">
        <v>207817</v>
      </c>
      <c r="I94" s="68">
        <v>6.5</v>
      </c>
      <c r="J94" s="68">
        <v>2</v>
      </c>
      <c r="K94" s="68">
        <v>2</v>
      </c>
    </row>
    <row r="95" spans="1:11" ht="34.9" customHeight="1" x14ac:dyDescent="0.25">
      <c r="A95" s="68" t="s">
        <v>856</v>
      </c>
      <c r="B95" s="68" t="s">
        <v>524</v>
      </c>
      <c r="C95" s="66" t="s">
        <v>109</v>
      </c>
      <c r="D95" s="66" t="s">
        <v>525</v>
      </c>
      <c r="E95" s="66" t="s">
        <v>1876</v>
      </c>
      <c r="F95" s="69">
        <v>37497</v>
      </c>
      <c r="G95" s="69">
        <v>35697</v>
      </c>
      <c r="H95" s="69">
        <v>35697</v>
      </c>
      <c r="I95" s="68">
        <v>6.5</v>
      </c>
      <c r="J95" s="68">
        <v>2</v>
      </c>
      <c r="K95" s="68">
        <v>3</v>
      </c>
    </row>
    <row r="96" spans="1:11" ht="45" x14ac:dyDescent="0.25">
      <c r="A96" s="68" t="s">
        <v>857</v>
      </c>
      <c r="B96" s="68" t="s">
        <v>126</v>
      </c>
      <c r="C96" s="66" t="s">
        <v>434</v>
      </c>
      <c r="D96" s="66" t="s">
        <v>160</v>
      </c>
      <c r="E96" s="66" t="s">
        <v>1877</v>
      </c>
      <c r="F96" s="69">
        <v>616570</v>
      </c>
      <c r="G96" s="69">
        <v>317555</v>
      </c>
      <c r="H96" s="69">
        <v>464269</v>
      </c>
      <c r="I96" s="68">
        <v>6.5</v>
      </c>
      <c r="J96" s="68">
        <v>0</v>
      </c>
      <c r="K96" s="68">
        <v>9</v>
      </c>
    </row>
    <row r="97" spans="1:11" ht="54" customHeight="1" x14ac:dyDescent="0.25">
      <c r="A97" s="68" t="s">
        <v>858</v>
      </c>
      <c r="B97" s="68" t="s">
        <v>526</v>
      </c>
      <c r="C97" s="66" t="s">
        <v>107</v>
      </c>
      <c r="D97" s="66" t="s">
        <v>527</v>
      </c>
      <c r="E97" s="66" t="s">
        <v>1878</v>
      </c>
      <c r="F97" s="69">
        <v>965200</v>
      </c>
      <c r="G97" s="69">
        <v>983900</v>
      </c>
      <c r="H97" s="69">
        <v>1019000</v>
      </c>
      <c r="I97" s="68">
        <v>6.5</v>
      </c>
      <c r="J97" s="68">
        <v>0</v>
      </c>
      <c r="K97" s="68">
        <v>11</v>
      </c>
    </row>
    <row r="98" spans="1:11" ht="34.9" customHeight="1" x14ac:dyDescent="0.25">
      <c r="A98" s="68" t="s">
        <v>859</v>
      </c>
      <c r="B98" s="68" t="s">
        <v>127</v>
      </c>
      <c r="C98" s="66" t="s">
        <v>57</v>
      </c>
      <c r="D98" s="66" t="s">
        <v>528</v>
      </c>
      <c r="E98" s="66" t="s">
        <v>1879</v>
      </c>
      <c r="F98" s="69">
        <v>34000</v>
      </c>
      <c r="G98" s="69">
        <v>4000</v>
      </c>
      <c r="H98" s="69">
        <v>4000</v>
      </c>
      <c r="I98" s="68">
        <v>6.5</v>
      </c>
      <c r="J98" s="68">
        <v>0</v>
      </c>
      <c r="K98" s="68">
        <v>18</v>
      </c>
    </row>
    <row r="99" spans="1:11" ht="34.9" customHeight="1" x14ac:dyDescent="0.25">
      <c r="A99" s="68" t="s">
        <v>860</v>
      </c>
      <c r="B99" s="68" t="s">
        <v>128</v>
      </c>
      <c r="C99" s="66" t="s">
        <v>111</v>
      </c>
      <c r="D99" s="66" t="s">
        <v>161</v>
      </c>
      <c r="E99" s="66" t="s">
        <v>191</v>
      </c>
      <c r="F99" s="69">
        <v>2000</v>
      </c>
      <c r="G99" s="69">
        <v>2000</v>
      </c>
      <c r="H99" s="69">
        <v>2000</v>
      </c>
      <c r="I99" s="68">
        <v>6.5</v>
      </c>
      <c r="J99" s="68">
        <v>0</v>
      </c>
      <c r="K99" s="68">
        <v>21</v>
      </c>
    </row>
    <row r="100" spans="1:11" ht="34.9" customHeight="1" x14ac:dyDescent="0.25">
      <c r="A100" s="68" t="s">
        <v>861</v>
      </c>
      <c r="B100" s="68" t="s">
        <v>529</v>
      </c>
      <c r="C100" s="66" t="s">
        <v>384</v>
      </c>
      <c r="D100" s="66" t="s">
        <v>530</v>
      </c>
      <c r="E100" s="66" t="s">
        <v>386</v>
      </c>
      <c r="F100" s="69">
        <v>471637</v>
      </c>
      <c r="G100" s="69">
        <v>511851</v>
      </c>
      <c r="H100" s="69">
        <v>511851</v>
      </c>
      <c r="I100" s="68">
        <v>6</v>
      </c>
      <c r="J100" s="68">
        <v>5.5</v>
      </c>
      <c r="K100" s="68">
        <v>6</v>
      </c>
    </row>
    <row r="101" spans="1:11" ht="45" x14ac:dyDescent="0.25">
      <c r="A101" s="68" t="s">
        <v>862</v>
      </c>
      <c r="B101" s="68" t="s">
        <v>531</v>
      </c>
      <c r="C101" s="66" t="s">
        <v>106</v>
      </c>
      <c r="D101" s="66" t="s">
        <v>532</v>
      </c>
      <c r="E101" s="66" t="s">
        <v>1875</v>
      </c>
      <c r="F101" s="69">
        <v>39963</v>
      </c>
      <c r="G101" s="69">
        <v>38963</v>
      </c>
      <c r="H101" s="69">
        <v>38963</v>
      </c>
      <c r="I101" s="68">
        <v>6</v>
      </c>
      <c r="J101" s="68">
        <v>4</v>
      </c>
      <c r="K101" s="68">
        <v>2</v>
      </c>
    </row>
    <row r="102" spans="1:11" ht="60" x14ac:dyDescent="0.25">
      <c r="A102" s="68" t="s">
        <v>863</v>
      </c>
      <c r="B102" s="68" t="s">
        <v>533</v>
      </c>
      <c r="C102" s="66" t="s">
        <v>106</v>
      </c>
      <c r="D102" s="66" t="s">
        <v>534</v>
      </c>
      <c r="E102" s="66" t="s">
        <v>443</v>
      </c>
      <c r="F102" s="69">
        <v>4289660</v>
      </c>
      <c r="G102" s="69">
        <v>1285660</v>
      </c>
      <c r="H102" s="69">
        <v>0</v>
      </c>
      <c r="I102" s="68">
        <v>6</v>
      </c>
      <c r="J102" s="68">
        <v>4</v>
      </c>
      <c r="K102" s="68">
        <v>5</v>
      </c>
    </row>
    <row r="103" spans="1:11" ht="34.9" customHeight="1" x14ac:dyDescent="0.25">
      <c r="A103" s="68" t="s">
        <v>864</v>
      </c>
      <c r="B103" s="68" t="s">
        <v>535</v>
      </c>
      <c r="C103" s="66" t="s">
        <v>107</v>
      </c>
      <c r="D103" s="66" t="s">
        <v>536</v>
      </c>
      <c r="E103" s="66" t="s">
        <v>1880</v>
      </c>
      <c r="F103" s="69">
        <v>6261000</v>
      </c>
      <c r="G103" s="69">
        <v>6261000</v>
      </c>
      <c r="H103" s="69">
        <v>6261000</v>
      </c>
      <c r="I103" s="68">
        <v>6</v>
      </c>
      <c r="J103" s="68">
        <v>2.5</v>
      </c>
      <c r="K103" s="68">
        <v>7</v>
      </c>
    </row>
    <row r="104" spans="1:11" ht="45" x14ac:dyDescent="0.25">
      <c r="A104" s="68" t="s">
        <v>865</v>
      </c>
      <c r="B104" s="68" t="s">
        <v>537</v>
      </c>
      <c r="C104" s="66" t="s">
        <v>57</v>
      </c>
      <c r="D104" s="66" t="s">
        <v>538</v>
      </c>
      <c r="E104" s="66" t="s">
        <v>1881</v>
      </c>
      <c r="F104" s="69">
        <v>337674</v>
      </c>
      <c r="G104" s="69">
        <v>312002</v>
      </c>
      <c r="H104" s="69">
        <v>312002</v>
      </c>
      <c r="I104" s="68">
        <v>6</v>
      </c>
      <c r="J104" s="68">
        <v>2</v>
      </c>
      <c r="K104" s="68">
        <v>7</v>
      </c>
    </row>
    <row r="105" spans="1:11" ht="34.9" customHeight="1" x14ac:dyDescent="0.25">
      <c r="A105" s="68" t="s">
        <v>866</v>
      </c>
      <c r="B105" s="68" t="s">
        <v>539</v>
      </c>
      <c r="C105" s="66" t="s">
        <v>108</v>
      </c>
      <c r="D105" s="66" t="s">
        <v>540</v>
      </c>
      <c r="E105" s="66" t="s">
        <v>1882</v>
      </c>
      <c r="F105" s="69">
        <v>267841</v>
      </c>
      <c r="G105" s="69">
        <v>267841</v>
      </c>
      <c r="H105" s="69">
        <v>267841</v>
      </c>
      <c r="I105" s="68">
        <v>6</v>
      </c>
      <c r="J105" s="68">
        <v>2</v>
      </c>
      <c r="K105" s="68">
        <v>12</v>
      </c>
    </row>
    <row r="106" spans="1:11" ht="34.9" customHeight="1" x14ac:dyDescent="0.25">
      <c r="A106" s="68" t="s">
        <v>867</v>
      </c>
      <c r="B106" s="68" t="s">
        <v>541</v>
      </c>
      <c r="C106" s="66" t="s">
        <v>108</v>
      </c>
      <c r="D106" s="66" t="s">
        <v>542</v>
      </c>
      <c r="E106" s="66" t="s">
        <v>1883</v>
      </c>
      <c r="F106" s="69">
        <v>157392</v>
      </c>
      <c r="G106" s="69">
        <v>145800</v>
      </c>
      <c r="H106" s="69">
        <v>145800</v>
      </c>
      <c r="I106" s="68">
        <v>6</v>
      </c>
      <c r="J106" s="68">
        <v>2</v>
      </c>
      <c r="K106" s="68">
        <v>20</v>
      </c>
    </row>
    <row r="107" spans="1:11" ht="75" x14ac:dyDescent="0.25">
      <c r="A107" s="68" t="s">
        <v>868</v>
      </c>
      <c r="B107" s="68" t="s">
        <v>89</v>
      </c>
      <c r="C107" s="66" t="s">
        <v>107</v>
      </c>
      <c r="D107" s="66" t="s">
        <v>90</v>
      </c>
      <c r="E107" s="66" t="s">
        <v>1884</v>
      </c>
      <c r="F107" s="69">
        <v>9993066</v>
      </c>
      <c r="G107" s="69">
        <v>45259725</v>
      </c>
      <c r="H107" s="69">
        <v>98050751</v>
      </c>
      <c r="I107" s="68">
        <v>6</v>
      </c>
      <c r="J107" s="68">
        <v>1</v>
      </c>
      <c r="K107" s="68">
        <v>1</v>
      </c>
    </row>
    <row r="108" spans="1:11" ht="80.45" customHeight="1" x14ac:dyDescent="0.25">
      <c r="A108" s="68" t="s">
        <v>869</v>
      </c>
      <c r="B108" s="68" t="s">
        <v>129</v>
      </c>
      <c r="C108" s="66" t="s">
        <v>108</v>
      </c>
      <c r="D108" s="66" t="s">
        <v>162</v>
      </c>
      <c r="E108" s="66" t="s">
        <v>1885</v>
      </c>
      <c r="F108" s="69">
        <v>24900083</v>
      </c>
      <c r="G108" s="69">
        <v>41428386</v>
      </c>
      <c r="H108" s="69">
        <v>66512628</v>
      </c>
      <c r="I108" s="68">
        <v>6</v>
      </c>
      <c r="J108" s="68">
        <v>1</v>
      </c>
      <c r="K108" s="68">
        <v>2</v>
      </c>
    </row>
    <row r="109" spans="1:11" ht="58.5" customHeight="1" x14ac:dyDescent="0.25">
      <c r="A109" s="68" t="s">
        <v>870</v>
      </c>
      <c r="B109" s="68" t="s">
        <v>130</v>
      </c>
      <c r="C109" s="66" t="s">
        <v>107</v>
      </c>
      <c r="D109" s="66" t="s">
        <v>163</v>
      </c>
      <c r="E109" s="66" t="s">
        <v>1886</v>
      </c>
      <c r="F109" s="69">
        <v>30339657</v>
      </c>
      <c r="G109" s="69">
        <v>30339657</v>
      </c>
      <c r="H109" s="69">
        <v>30339657</v>
      </c>
      <c r="I109" s="68">
        <v>6</v>
      </c>
      <c r="J109" s="68">
        <v>1</v>
      </c>
      <c r="K109" s="68">
        <v>4</v>
      </c>
    </row>
    <row r="110" spans="1:11" ht="76.900000000000006" customHeight="1" x14ac:dyDescent="0.25">
      <c r="A110" s="68" t="s">
        <v>871</v>
      </c>
      <c r="B110" s="68" t="s">
        <v>543</v>
      </c>
      <c r="C110" s="66" t="s">
        <v>434</v>
      </c>
      <c r="D110" s="66" t="s">
        <v>544</v>
      </c>
      <c r="E110" s="66" t="s">
        <v>1887</v>
      </c>
      <c r="F110" s="69">
        <v>342656</v>
      </c>
      <c r="G110" s="69">
        <v>327767</v>
      </c>
      <c r="H110" s="69">
        <v>372767</v>
      </c>
      <c r="I110" s="68">
        <v>6</v>
      </c>
      <c r="J110" s="68">
        <v>1</v>
      </c>
      <c r="K110" s="68">
        <v>5</v>
      </c>
    </row>
    <row r="111" spans="1:11" ht="60" x14ac:dyDescent="0.25">
      <c r="A111" s="68" t="s">
        <v>872</v>
      </c>
      <c r="B111" s="68" t="s">
        <v>545</v>
      </c>
      <c r="C111" s="66" t="s">
        <v>108</v>
      </c>
      <c r="D111" s="66" t="s">
        <v>546</v>
      </c>
      <c r="E111" s="66" t="s">
        <v>1888</v>
      </c>
      <c r="F111" s="69">
        <v>584869</v>
      </c>
      <c r="G111" s="69">
        <v>636499</v>
      </c>
      <c r="H111" s="69">
        <v>683412</v>
      </c>
      <c r="I111" s="68">
        <v>6</v>
      </c>
      <c r="J111" s="68">
        <v>1</v>
      </c>
      <c r="K111" s="68">
        <v>5</v>
      </c>
    </row>
    <row r="112" spans="1:11" ht="34.9" customHeight="1" x14ac:dyDescent="0.25">
      <c r="A112" s="68" t="s">
        <v>873</v>
      </c>
      <c r="B112" s="68" t="s">
        <v>547</v>
      </c>
      <c r="C112" s="66" t="s">
        <v>112</v>
      </c>
      <c r="D112" s="66" t="s">
        <v>548</v>
      </c>
      <c r="E112" s="66" t="s">
        <v>1378</v>
      </c>
      <c r="F112" s="69">
        <v>97914</v>
      </c>
      <c r="G112" s="69">
        <v>90114</v>
      </c>
      <c r="H112" s="69">
        <v>90114</v>
      </c>
      <c r="I112" s="68">
        <v>5.5</v>
      </c>
      <c r="J112" s="68">
        <v>6</v>
      </c>
      <c r="K112" s="68">
        <v>3</v>
      </c>
    </row>
    <row r="113" spans="1:11" ht="34.9" customHeight="1" x14ac:dyDescent="0.25">
      <c r="A113" s="68" t="s">
        <v>874</v>
      </c>
      <c r="B113" s="68" t="s">
        <v>549</v>
      </c>
      <c r="C113" s="66" t="s">
        <v>108</v>
      </c>
      <c r="D113" s="66" t="s">
        <v>550</v>
      </c>
      <c r="E113" s="66" t="s">
        <v>1883</v>
      </c>
      <c r="F113" s="69">
        <v>119437</v>
      </c>
      <c r="G113" s="69">
        <v>247490</v>
      </c>
      <c r="H113" s="69">
        <v>251976</v>
      </c>
      <c r="I113" s="68">
        <v>5.5</v>
      </c>
      <c r="J113" s="68">
        <v>3.5</v>
      </c>
      <c r="K113" s="68">
        <v>17</v>
      </c>
    </row>
    <row r="114" spans="1:11" ht="45" customHeight="1" x14ac:dyDescent="0.25">
      <c r="A114" s="68" t="s">
        <v>875</v>
      </c>
      <c r="B114" s="68" t="s">
        <v>551</v>
      </c>
      <c r="C114" s="66" t="s">
        <v>113</v>
      </c>
      <c r="D114" s="66" t="s">
        <v>552</v>
      </c>
      <c r="E114" s="66" t="s">
        <v>1963</v>
      </c>
      <c r="F114" s="69">
        <v>1630318</v>
      </c>
      <c r="G114" s="69">
        <v>1623658</v>
      </c>
      <c r="H114" s="69">
        <v>1605326</v>
      </c>
      <c r="I114" s="68">
        <v>5.5</v>
      </c>
      <c r="J114" s="68">
        <v>3</v>
      </c>
      <c r="K114" s="68">
        <v>2</v>
      </c>
    </row>
    <row r="115" spans="1:11" ht="34.9" customHeight="1" x14ac:dyDescent="0.25">
      <c r="A115" s="68" t="s">
        <v>876</v>
      </c>
      <c r="B115" s="68" t="s">
        <v>553</v>
      </c>
      <c r="C115" s="66" t="s">
        <v>111</v>
      </c>
      <c r="D115" s="66" t="s">
        <v>554</v>
      </c>
      <c r="E115" s="66" t="s">
        <v>555</v>
      </c>
      <c r="F115" s="69">
        <v>28094</v>
      </c>
      <c r="G115" s="69">
        <v>28094</v>
      </c>
      <c r="H115" s="69">
        <v>28094</v>
      </c>
      <c r="I115" s="68">
        <v>5.5</v>
      </c>
      <c r="J115" s="68">
        <v>1.5</v>
      </c>
      <c r="K115" s="68">
        <v>6</v>
      </c>
    </row>
    <row r="116" spans="1:11" ht="34.9" customHeight="1" x14ac:dyDescent="0.25">
      <c r="A116" s="68" t="s">
        <v>877</v>
      </c>
      <c r="B116" s="68" t="s">
        <v>556</v>
      </c>
      <c r="C116" s="66" t="s">
        <v>111</v>
      </c>
      <c r="D116" s="66" t="s">
        <v>557</v>
      </c>
      <c r="E116" s="66" t="s">
        <v>558</v>
      </c>
      <c r="F116" s="69">
        <v>49368</v>
      </c>
      <c r="G116" s="69">
        <v>0</v>
      </c>
      <c r="H116" s="69">
        <v>0</v>
      </c>
      <c r="I116" s="68">
        <v>5.5</v>
      </c>
      <c r="J116" s="68">
        <v>1.5</v>
      </c>
      <c r="K116" s="68">
        <v>13</v>
      </c>
    </row>
    <row r="117" spans="1:11" ht="34.9" customHeight="1" x14ac:dyDescent="0.25">
      <c r="A117" s="68" t="s">
        <v>878</v>
      </c>
      <c r="B117" s="68" t="s">
        <v>559</v>
      </c>
      <c r="C117" s="66" t="s">
        <v>109</v>
      </c>
      <c r="D117" s="66" t="s">
        <v>560</v>
      </c>
      <c r="E117" s="66" t="s">
        <v>195</v>
      </c>
      <c r="F117" s="69">
        <v>850000</v>
      </c>
      <c r="G117" s="69">
        <v>763000</v>
      </c>
      <c r="H117" s="69">
        <v>0</v>
      </c>
      <c r="I117" s="68">
        <v>5.5</v>
      </c>
      <c r="J117" s="68">
        <v>1</v>
      </c>
      <c r="K117" s="68">
        <v>9</v>
      </c>
    </row>
    <row r="118" spans="1:11" ht="34.9" customHeight="1" x14ac:dyDescent="0.25">
      <c r="A118" s="68" t="s">
        <v>879</v>
      </c>
      <c r="B118" s="68" t="s">
        <v>131</v>
      </c>
      <c r="C118" s="66" t="s">
        <v>107</v>
      </c>
      <c r="D118" s="66" t="s">
        <v>164</v>
      </c>
      <c r="E118" s="66" t="s">
        <v>1889</v>
      </c>
      <c r="F118" s="69">
        <v>5428800</v>
      </c>
      <c r="G118" s="69">
        <v>5428800</v>
      </c>
      <c r="H118" s="69">
        <v>5428800</v>
      </c>
      <c r="I118" s="68">
        <v>5.5</v>
      </c>
      <c r="J118" s="68">
        <v>1</v>
      </c>
      <c r="K118" s="68">
        <v>10</v>
      </c>
    </row>
    <row r="119" spans="1:11" ht="45" x14ac:dyDescent="0.25">
      <c r="A119" s="68" t="s">
        <v>880</v>
      </c>
      <c r="B119" s="68" t="s">
        <v>561</v>
      </c>
      <c r="C119" s="66" t="s">
        <v>434</v>
      </c>
      <c r="D119" s="66" t="s">
        <v>562</v>
      </c>
      <c r="E119" s="66" t="s">
        <v>1877</v>
      </c>
      <c r="F119" s="69">
        <v>583025</v>
      </c>
      <c r="G119" s="69">
        <v>583025</v>
      </c>
      <c r="H119" s="69">
        <v>583025</v>
      </c>
      <c r="I119" s="68">
        <v>5.5</v>
      </c>
      <c r="J119" s="68">
        <v>1</v>
      </c>
      <c r="K119" s="68">
        <v>13</v>
      </c>
    </row>
    <row r="120" spans="1:11" ht="90" x14ac:dyDescent="0.25">
      <c r="A120" s="68" t="s">
        <v>881</v>
      </c>
      <c r="B120" s="68" t="s">
        <v>91</v>
      </c>
      <c r="C120" s="66" t="s">
        <v>57</v>
      </c>
      <c r="D120" s="66" t="s">
        <v>92</v>
      </c>
      <c r="E120" s="66" t="s">
        <v>1992</v>
      </c>
      <c r="F120" s="69">
        <v>5160999</v>
      </c>
      <c r="G120" s="69">
        <v>5160999</v>
      </c>
      <c r="H120" s="69">
        <v>5160999</v>
      </c>
      <c r="I120" s="68">
        <v>5.5</v>
      </c>
      <c r="J120" s="68">
        <v>0</v>
      </c>
      <c r="K120" s="68">
        <v>1</v>
      </c>
    </row>
    <row r="121" spans="1:11" ht="34.9" customHeight="1" x14ac:dyDescent="0.25">
      <c r="A121" s="68" t="s">
        <v>882</v>
      </c>
      <c r="B121" s="68" t="s">
        <v>563</v>
      </c>
      <c r="C121" s="66" t="s">
        <v>112</v>
      </c>
      <c r="D121" s="66" t="s">
        <v>564</v>
      </c>
      <c r="E121" s="66" t="s">
        <v>1378</v>
      </c>
      <c r="F121" s="69">
        <v>66975</v>
      </c>
      <c r="G121" s="69">
        <v>65775</v>
      </c>
      <c r="H121" s="69">
        <v>65775</v>
      </c>
      <c r="I121" s="68">
        <v>5.5</v>
      </c>
      <c r="J121" s="68">
        <v>0</v>
      </c>
      <c r="K121" s="68">
        <v>2</v>
      </c>
    </row>
    <row r="122" spans="1:11" ht="45" x14ac:dyDescent="0.25">
      <c r="A122" s="68" t="s">
        <v>883</v>
      </c>
      <c r="B122" s="68" t="s">
        <v>565</v>
      </c>
      <c r="C122" s="66" t="s">
        <v>114</v>
      </c>
      <c r="D122" s="66" t="s">
        <v>566</v>
      </c>
      <c r="E122" s="66" t="s">
        <v>1862</v>
      </c>
      <c r="F122" s="69">
        <v>109720</v>
      </c>
      <c r="G122" s="69">
        <v>129460</v>
      </c>
      <c r="H122" s="69">
        <v>79460</v>
      </c>
      <c r="I122" s="68">
        <v>5.5</v>
      </c>
      <c r="J122" s="68">
        <v>0</v>
      </c>
      <c r="K122" s="68">
        <v>3</v>
      </c>
    </row>
    <row r="123" spans="1:11" ht="34.9" customHeight="1" x14ac:dyDescent="0.25">
      <c r="A123" s="68" t="s">
        <v>884</v>
      </c>
      <c r="B123" s="68" t="s">
        <v>132</v>
      </c>
      <c r="C123" s="66" t="s">
        <v>108</v>
      </c>
      <c r="D123" s="66" t="s">
        <v>165</v>
      </c>
      <c r="E123" s="66" t="s">
        <v>1848</v>
      </c>
      <c r="F123" s="69">
        <v>7985818</v>
      </c>
      <c r="G123" s="69">
        <v>13605982</v>
      </c>
      <c r="H123" s="69">
        <v>23625972</v>
      </c>
      <c r="I123" s="68">
        <v>5.5</v>
      </c>
      <c r="J123" s="68">
        <v>0</v>
      </c>
      <c r="K123" s="68">
        <v>3</v>
      </c>
    </row>
    <row r="124" spans="1:11" ht="60" x14ac:dyDescent="0.25">
      <c r="A124" s="68" t="s">
        <v>885</v>
      </c>
      <c r="B124" s="68" t="s">
        <v>133</v>
      </c>
      <c r="C124" s="66" t="s">
        <v>114</v>
      </c>
      <c r="D124" s="66" t="s">
        <v>166</v>
      </c>
      <c r="E124" s="66" t="s">
        <v>1862</v>
      </c>
      <c r="F124" s="69">
        <v>262118</v>
      </c>
      <c r="G124" s="69">
        <v>254118</v>
      </c>
      <c r="H124" s="69">
        <v>0</v>
      </c>
      <c r="I124" s="68">
        <v>5.5</v>
      </c>
      <c r="J124" s="68">
        <v>0</v>
      </c>
      <c r="K124" s="68">
        <v>5</v>
      </c>
    </row>
    <row r="125" spans="1:11" ht="81.75" customHeight="1" x14ac:dyDescent="0.25">
      <c r="A125" s="68" t="s">
        <v>886</v>
      </c>
      <c r="B125" s="68" t="s">
        <v>567</v>
      </c>
      <c r="C125" s="66" t="s">
        <v>57</v>
      </c>
      <c r="D125" s="66" t="s">
        <v>568</v>
      </c>
      <c r="E125" s="66" t="s">
        <v>1890</v>
      </c>
      <c r="F125" s="69">
        <v>20734993</v>
      </c>
      <c r="G125" s="69">
        <v>12580196</v>
      </c>
      <c r="H125" s="69">
        <v>13479643</v>
      </c>
      <c r="I125" s="68">
        <v>5.5</v>
      </c>
      <c r="J125" s="68">
        <v>0</v>
      </c>
      <c r="K125" s="68">
        <v>5</v>
      </c>
    </row>
    <row r="126" spans="1:11" ht="45" x14ac:dyDescent="0.25">
      <c r="A126" s="68" t="s">
        <v>887</v>
      </c>
      <c r="B126" s="68" t="s">
        <v>569</v>
      </c>
      <c r="C126" s="66" t="s">
        <v>106</v>
      </c>
      <c r="D126" s="66" t="s">
        <v>570</v>
      </c>
      <c r="E126" s="66" t="s">
        <v>1868</v>
      </c>
      <c r="F126" s="69">
        <v>88334</v>
      </c>
      <c r="G126" s="69">
        <v>82634</v>
      </c>
      <c r="H126" s="69">
        <v>82634</v>
      </c>
      <c r="I126" s="68">
        <v>5</v>
      </c>
      <c r="J126" s="68">
        <v>3</v>
      </c>
      <c r="K126" s="68">
        <v>7</v>
      </c>
    </row>
    <row r="127" spans="1:11" ht="34.9" customHeight="1" x14ac:dyDescent="0.25">
      <c r="A127" s="68" t="s">
        <v>888</v>
      </c>
      <c r="B127" s="68" t="s">
        <v>571</v>
      </c>
      <c r="C127" s="66" t="s">
        <v>368</v>
      </c>
      <c r="D127" s="66" t="s">
        <v>572</v>
      </c>
      <c r="E127" s="66" t="s">
        <v>509</v>
      </c>
      <c r="F127" s="69">
        <v>1816207</v>
      </c>
      <c r="G127" s="69">
        <v>1816207</v>
      </c>
      <c r="H127" s="69">
        <v>2076207</v>
      </c>
      <c r="I127" s="68">
        <v>5</v>
      </c>
      <c r="J127" s="68">
        <v>3</v>
      </c>
      <c r="K127" s="68">
        <v>13</v>
      </c>
    </row>
    <row r="128" spans="1:11" ht="34.9" customHeight="1" x14ac:dyDescent="0.25">
      <c r="A128" s="68" t="s">
        <v>889</v>
      </c>
      <c r="B128" s="68" t="s">
        <v>573</v>
      </c>
      <c r="C128" s="66" t="s">
        <v>368</v>
      </c>
      <c r="D128" s="66" t="s">
        <v>574</v>
      </c>
      <c r="E128" s="66" t="s">
        <v>509</v>
      </c>
      <c r="F128" s="69">
        <v>1800000</v>
      </c>
      <c r="G128" s="69">
        <v>1800000</v>
      </c>
      <c r="H128" s="69">
        <v>2300000</v>
      </c>
      <c r="I128" s="68">
        <v>5</v>
      </c>
      <c r="J128" s="68">
        <v>3</v>
      </c>
      <c r="K128" s="68">
        <v>15</v>
      </c>
    </row>
    <row r="129" spans="1:11" ht="34.9" customHeight="1" x14ac:dyDescent="0.25">
      <c r="A129" s="68" t="s">
        <v>890</v>
      </c>
      <c r="B129" s="68" t="s">
        <v>575</v>
      </c>
      <c r="C129" s="66" t="s">
        <v>368</v>
      </c>
      <c r="D129" s="66" t="s">
        <v>576</v>
      </c>
      <c r="E129" s="66" t="s">
        <v>509</v>
      </c>
      <c r="F129" s="69">
        <v>4810000</v>
      </c>
      <c r="G129" s="69">
        <v>10085438</v>
      </c>
      <c r="H129" s="69">
        <v>14415508</v>
      </c>
      <c r="I129" s="68">
        <v>5</v>
      </c>
      <c r="J129" s="68">
        <v>3</v>
      </c>
      <c r="K129" s="68">
        <v>21</v>
      </c>
    </row>
    <row r="130" spans="1:11" ht="45" x14ac:dyDescent="0.25">
      <c r="A130" s="68" t="s">
        <v>891</v>
      </c>
      <c r="B130" s="68" t="s">
        <v>577</v>
      </c>
      <c r="C130" s="66" t="s">
        <v>368</v>
      </c>
      <c r="D130" s="66" t="s">
        <v>578</v>
      </c>
      <c r="E130" s="66" t="s">
        <v>514</v>
      </c>
      <c r="F130" s="69">
        <v>1336395</v>
      </c>
      <c r="G130" s="69">
        <v>2964332</v>
      </c>
      <c r="H130" s="69">
        <v>3079353</v>
      </c>
      <c r="I130" s="68">
        <v>5</v>
      </c>
      <c r="J130" s="68">
        <v>3</v>
      </c>
      <c r="K130" s="68">
        <v>22</v>
      </c>
    </row>
    <row r="131" spans="1:11" ht="34.9" customHeight="1" x14ac:dyDescent="0.25">
      <c r="A131" s="68" t="s">
        <v>892</v>
      </c>
      <c r="B131" s="68" t="s">
        <v>579</v>
      </c>
      <c r="C131" s="66" t="s">
        <v>368</v>
      </c>
      <c r="D131" s="66" t="s">
        <v>580</v>
      </c>
      <c r="E131" s="66" t="s">
        <v>509</v>
      </c>
      <c r="F131" s="69">
        <v>650000</v>
      </c>
      <c r="G131" s="69">
        <v>400000</v>
      </c>
      <c r="H131" s="69">
        <v>570000</v>
      </c>
      <c r="I131" s="68">
        <v>5</v>
      </c>
      <c r="J131" s="68">
        <v>3</v>
      </c>
      <c r="K131" s="68">
        <v>25</v>
      </c>
    </row>
    <row r="132" spans="1:11" ht="34.9" customHeight="1" x14ac:dyDescent="0.25">
      <c r="A132" s="68" t="s">
        <v>893</v>
      </c>
      <c r="B132" s="68" t="s">
        <v>581</v>
      </c>
      <c r="C132" s="66" t="s">
        <v>368</v>
      </c>
      <c r="D132" s="66" t="s">
        <v>582</v>
      </c>
      <c r="E132" s="66" t="s">
        <v>509</v>
      </c>
      <c r="F132" s="69">
        <v>0</v>
      </c>
      <c r="G132" s="69">
        <v>7440000</v>
      </c>
      <c r="H132" s="69">
        <v>10870000</v>
      </c>
      <c r="I132" s="68">
        <v>5</v>
      </c>
      <c r="J132" s="68">
        <v>3</v>
      </c>
      <c r="K132" s="68">
        <v>29</v>
      </c>
    </row>
    <row r="133" spans="1:11" ht="34.9" customHeight="1" x14ac:dyDescent="0.25">
      <c r="A133" s="68" t="s">
        <v>894</v>
      </c>
      <c r="B133" s="68" t="s">
        <v>583</v>
      </c>
      <c r="C133" s="66" t="s">
        <v>368</v>
      </c>
      <c r="D133" s="66" t="s">
        <v>584</v>
      </c>
      <c r="E133" s="66" t="s">
        <v>509</v>
      </c>
      <c r="F133" s="69">
        <v>0</v>
      </c>
      <c r="G133" s="69">
        <v>7440000</v>
      </c>
      <c r="H133" s="69">
        <v>7610000</v>
      </c>
      <c r="I133" s="68">
        <v>5</v>
      </c>
      <c r="J133" s="68">
        <v>3</v>
      </c>
      <c r="K133" s="68">
        <v>30</v>
      </c>
    </row>
    <row r="134" spans="1:11" ht="34.9" customHeight="1" x14ac:dyDescent="0.25">
      <c r="A134" s="68" t="s">
        <v>895</v>
      </c>
      <c r="B134" s="68" t="s">
        <v>585</v>
      </c>
      <c r="C134" s="66" t="s">
        <v>109</v>
      </c>
      <c r="D134" s="66" t="s">
        <v>586</v>
      </c>
      <c r="E134" s="66" t="s">
        <v>195</v>
      </c>
      <c r="F134" s="69">
        <v>483556</v>
      </c>
      <c r="G134" s="69">
        <v>161561</v>
      </c>
      <c r="H134" s="69">
        <v>161561</v>
      </c>
      <c r="I134" s="68">
        <v>5</v>
      </c>
      <c r="J134" s="68">
        <v>2</v>
      </c>
      <c r="K134" s="68">
        <v>5</v>
      </c>
    </row>
    <row r="135" spans="1:11" ht="34.9" customHeight="1" x14ac:dyDescent="0.25">
      <c r="A135" s="68" t="s">
        <v>896</v>
      </c>
      <c r="B135" s="68" t="s">
        <v>93</v>
      </c>
      <c r="C135" s="66" t="s">
        <v>115</v>
      </c>
      <c r="D135" s="66" t="s">
        <v>94</v>
      </c>
      <c r="E135" s="66" t="s">
        <v>1891</v>
      </c>
      <c r="F135" s="69">
        <v>15572</v>
      </c>
      <c r="G135" s="69">
        <v>15572</v>
      </c>
      <c r="H135" s="69">
        <v>15572</v>
      </c>
      <c r="I135" s="68">
        <v>5</v>
      </c>
      <c r="J135" s="68">
        <v>0</v>
      </c>
      <c r="K135" s="68">
        <v>1</v>
      </c>
    </row>
    <row r="136" spans="1:11" ht="34.9" customHeight="1" x14ac:dyDescent="0.25">
      <c r="A136" s="68" t="s">
        <v>897</v>
      </c>
      <c r="B136" s="68" t="s">
        <v>134</v>
      </c>
      <c r="C136" s="66" t="s">
        <v>115</v>
      </c>
      <c r="D136" s="66" t="s">
        <v>167</v>
      </c>
      <c r="E136" s="66" t="s">
        <v>1891</v>
      </c>
      <c r="F136" s="69">
        <v>14360</v>
      </c>
      <c r="G136" s="69">
        <v>0</v>
      </c>
      <c r="H136" s="69">
        <v>0</v>
      </c>
      <c r="I136" s="68">
        <v>5</v>
      </c>
      <c r="J136" s="68">
        <v>0</v>
      </c>
      <c r="K136" s="68">
        <v>2</v>
      </c>
    </row>
    <row r="137" spans="1:11" ht="34.9" customHeight="1" x14ac:dyDescent="0.25">
      <c r="A137" s="68" t="s">
        <v>898</v>
      </c>
      <c r="B137" s="68" t="s">
        <v>135</v>
      </c>
      <c r="C137" s="66" t="s">
        <v>115</v>
      </c>
      <c r="D137" s="66" t="s">
        <v>168</v>
      </c>
      <c r="E137" s="66" t="s">
        <v>1891</v>
      </c>
      <c r="F137" s="69">
        <v>32354</v>
      </c>
      <c r="G137" s="69">
        <v>28950</v>
      </c>
      <c r="H137" s="69">
        <v>28950</v>
      </c>
      <c r="I137" s="68">
        <v>5</v>
      </c>
      <c r="J137" s="68">
        <v>0</v>
      </c>
      <c r="K137" s="68">
        <v>3</v>
      </c>
    </row>
    <row r="138" spans="1:11" ht="64.900000000000006" customHeight="1" x14ac:dyDescent="0.25">
      <c r="A138" s="68" t="s">
        <v>899</v>
      </c>
      <c r="B138" s="68" t="s">
        <v>587</v>
      </c>
      <c r="C138" s="66" t="s">
        <v>434</v>
      </c>
      <c r="D138" s="66" t="s">
        <v>588</v>
      </c>
      <c r="E138" s="66" t="s">
        <v>1892</v>
      </c>
      <c r="F138" s="69">
        <v>551950</v>
      </c>
      <c r="G138" s="69">
        <v>551950</v>
      </c>
      <c r="H138" s="69">
        <v>551950</v>
      </c>
      <c r="I138" s="68">
        <v>5</v>
      </c>
      <c r="J138" s="68">
        <v>0</v>
      </c>
      <c r="K138" s="68">
        <v>3</v>
      </c>
    </row>
    <row r="139" spans="1:11" ht="34.9" customHeight="1" x14ac:dyDescent="0.25">
      <c r="A139" s="68" t="s">
        <v>900</v>
      </c>
      <c r="B139" s="68" t="s">
        <v>589</v>
      </c>
      <c r="C139" s="66" t="s">
        <v>115</v>
      </c>
      <c r="D139" s="66" t="s">
        <v>590</v>
      </c>
      <c r="E139" s="66" t="s">
        <v>1891</v>
      </c>
      <c r="F139" s="69">
        <v>34154</v>
      </c>
      <c r="G139" s="69">
        <v>32150</v>
      </c>
      <c r="H139" s="69">
        <v>32150</v>
      </c>
      <c r="I139" s="68">
        <v>5</v>
      </c>
      <c r="J139" s="68">
        <v>0</v>
      </c>
      <c r="K139" s="68">
        <v>4</v>
      </c>
    </row>
    <row r="140" spans="1:11" ht="34.9" customHeight="1" x14ac:dyDescent="0.25">
      <c r="A140" s="68" t="s">
        <v>901</v>
      </c>
      <c r="B140" s="68" t="s">
        <v>591</v>
      </c>
      <c r="C140" s="66" t="s">
        <v>115</v>
      </c>
      <c r="D140" s="66" t="s">
        <v>592</v>
      </c>
      <c r="E140" s="66" t="s">
        <v>1891</v>
      </c>
      <c r="F140" s="69">
        <v>290400</v>
      </c>
      <c r="G140" s="69">
        <v>24200</v>
      </c>
      <c r="H140" s="69">
        <v>24200</v>
      </c>
      <c r="I140" s="68">
        <v>5</v>
      </c>
      <c r="J140" s="68">
        <v>0</v>
      </c>
      <c r="K140" s="68">
        <v>5</v>
      </c>
    </row>
    <row r="141" spans="1:11" ht="64.900000000000006" customHeight="1" x14ac:dyDescent="0.25">
      <c r="A141" s="68" t="s">
        <v>902</v>
      </c>
      <c r="B141" s="68" t="s">
        <v>593</v>
      </c>
      <c r="C141" s="66" t="s">
        <v>111</v>
      </c>
      <c r="D141" s="66" t="s">
        <v>594</v>
      </c>
      <c r="E141" s="66" t="s">
        <v>191</v>
      </c>
      <c r="F141" s="69">
        <v>232378</v>
      </c>
      <c r="G141" s="69">
        <v>232378</v>
      </c>
      <c r="H141" s="69">
        <v>232378</v>
      </c>
      <c r="I141" s="68">
        <v>5</v>
      </c>
      <c r="J141" s="68">
        <v>0</v>
      </c>
      <c r="K141" s="68">
        <v>5</v>
      </c>
    </row>
    <row r="142" spans="1:11" ht="45" x14ac:dyDescent="0.25">
      <c r="A142" s="68" t="s">
        <v>903</v>
      </c>
      <c r="B142" s="68" t="s">
        <v>136</v>
      </c>
      <c r="C142" s="66" t="s">
        <v>114</v>
      </c>
      <c r="D142" s="66" t="s">
        <v>169</v>
      </c>
      <c r="E142" s="66" t="s">
        <v>1862</v>
      </c>
      <c r="F142" s="69">
        <v>40344</v>
      </c>
      <c r="G142" s="69">
        <v>48412</v>
      </c>
      <c r="H142" s="69">
        <v>48412</v>
      </c>
      <c r="I142" s="68">
        <v>5</v>
      </c>
      <c r="J142" s="68">
        <v>0</v>
      </c>
      <c r="K142" s="68">
        <v>6</v>
      </c>
    </row>
    <row r="143" spans="1:11" ht="66" customHeight="1" x14ac:dyDescent="0.25">
      <c r="A143" s="68" t="s">
        <v>904</v>
      </c>
      <c r="B143" s="68" t="s">
        <v>595</v>
      </c>
      <c r="C143" s="66" t="s">
        <v>112</v>
      </c>
      <c r="D143" s="66" t="s">
        <v>596</v>
      </c>
      <c r="E143" s="66" t="s">
        <v>1375</v>
      </c>
      <c r="F143" s="69">
        <v>158850</v>
      </c>
      <c r="G143" s="69">
        <v>158850</v>
      </c>
      <c r="H143" s="69">
        <v>158850</v>
      </c>
      <c r="I143" s="68">
        <v>5</v>
      </c>
      <c r="J143" s="68">
        <v>0</v>
      </c>
      <c r="K143" s="68">
        <v>7</v>
      </c>
    </row>
    <row r="144" spans="1:11" ht="39" customHeight="1" x14ac:dyDescent="0.25">
      <c r="A144" s="68" t="s">
        <v>905</v>
      </c>
      <c r="B144" s="68" t="s">
        <v>597</v>
      </c>
      <c r="C144" s="66" t="s">
        <v>109</v>
      </c>
      <c r="D144" s="66" t="s">
        <v>598</v>
      </c>
      <c r="E144" s="66" t="s">
        <v>195</v>
      </c>
      <c r="F144" s="69">
        <v>300000</v>
      </c>
      <c r="G144" s="69">
        <v>300000</v>
      </c>
      <c r="H144" s="69">
        <v>300000</v>
      </c>
      <c r="I144" s="68">
        <v>5</v>
      </c>
      <c r="J144" s="68">
        <v>0</v>
      </c>
      <c r="K144" s="68">
        <v>7</v>
      </c>
    </row>
    <row r="145" spans="1:11" ht="49.15" customHeight="1" x14ac:dyDescent="0.25">
      <c r="A145" s="68" t="s">
        <v>906</v>
      </c>
      <c r="B145" s="68" t="s">
        <v>137</v>
      </c>
      <c r="C145" s="66" t="s">
        <v>109</v>
      </c>
      <c r="D145" s="66" t="s">
        <v>1893</v>
      </c>
      <c r="E145" s="66" t="s">
        <v>195</v>
      </c>
      <c r="F145" s="69">
        <v>1009352</v>
      </c>
      <c r="G145" s="69">
        <v>0</v>
      </c>
      <c r="H145" s="69">
        <v>0</v>
      </c>
      <c r="I145" s="68">
        <v>5</v>
      </c>
      <c r="J145" s="68">
        <v>0</v>
      </c>
      <c r="K145" s="68">
        <v>8</v>
      </c>
    </row>
    <row r="146" spans="1:11" ht="42.6" customHeight="1" x14ac:dyDescent="0.25">
      <c r="A146" s="68" t="s">
        <v>907</v>
      </c>
      <c r="B146" s="68" t="s">
        <v>599</v>
      </c>
      <c r="C146" s="66" t="s">
        <v>106</v>
      </c>
      <c r="D146" s="66" t="s">
        <v>600</v>
      </c>
      <c r="E146" s="66" t="s">
        <v>1894</v>
      </c>
      <c r="F146" s="69">
        <v>206203</v>
      </c>
      <c r="G146" s="69">
        <v>203878</v>
      </c>
      <c r="H146" s="69">
        <v>213048</v>
      </c>
      <c r="I146" s="68">
        <v>5</v>
      </c>
      <c r="J146" s="68">
        <v>0</v>
      </c>
      <c r="K146" s="68">
        <v>10</v>
      </c>
    </row>
    <row r="147" spans="1:11" ht="101.45" customHeight="1" x14ac:dyDescent="0.25">
      <c r="A147" s="68" t="s">
        <v>908</v>
      </c>
      <c r="B147" s="68" t="s">
        <v>601</v>
      </c>
      <c r="C147" s="66" t="s">
        <v>57</v>
      </c>
      <c r="D147" s="66" t="s">
        <v>602</v>
      </c>
      <c r="E147" s="66" t="s">
        <v>1895</v>
      </c>
      <c r="F147" s="69">
        <v>212052</v>
      </c>
      <c r="G147" s="69">
        <v>21205</v>
      </c>
      <c r="H147" s="69">
        <v>21205</v>
      </c>
      <c r="I147" s="68">
        <v>5</v>
      </c>
      <c r="J147" s="68">
        <v>0</v>
      </c>
      <c r="K147" s="68">
        <v>13</v>
      </c>
    </row>
    <row r="148" spans="1:11" ht="45" x14ac:dyDescent="0.25">
      <c r="A148" s="68" t="s">
        <v>909</v>
      </c>
      <c r="B148" s="68" t="s">
        <v>138</v>
      </c>
      <c r="C148" s="66" t="s">
        <v>112</v>
      </c>
      <c r="D148" s="66" t="s">
        <v>171</v>
      </c>
      <c r="E148" s="66" t="s">
        <v>1961</v>
      </c>
      <c r="F148" s="69">
        <v>82560</v>
      </c>
      <c r="G148" s="69">
        <v>79960</v>
      </c>
      <c r="H148" s="69">
        <v>79960</v>
      </c>
      <c r="I148" s="68">
        <v>5</v>
      </c>
      <c r="J148" s="68">
        <v>0</v>
      </c>
      <c r="K148" s="68">
        <v>14</v>
      </c>
    </row>
    <row r="149" spans="1:11" ht="75" x14ac:dyDescent="0.25">
      <c r="A149" s="68" t="s">
        <v>910</v>
      </c>
      <c r="B149" s="68" t="s">
        <v>603</v>
      </c>
      <c r="C149" s="66" t="s">
        <v>57</v>
      </c>
      <c r="D149" s="66" t="s">
        <v>604</v>
      </c>
      <c r="E149" s="66" t="s">
        <v>1895</v>
      </c>
      <c r="F149" s="69">
        <v>110461</v>
      </c>
      <c r="G149" s="69">
        <v>0</v>
      </c>
      <c r="H149" s="69">
        <v>0</v>
      </c>
      <c r="I149" s="68">
        <v>5</v>
      </c>
      <c r="J149" s="68">
        <v>0</v>
      </c>
      <c r="K149" s="68">
        <v>14</v>
      </c>
    </row>
    <row r="150" spans="1:11" ht="60" x14ac:dyDescent="0.25">
      <c r="A150" s="68" t="s">
        <v>911</v>
      </c>
      <c r="B150" s="68" t="s">
        <v>139</v>
      </c>
      <c r="C150" s="66" t="s">
        <v>57</v>
      </c>
      <c r="D150" s="66" t="s">
        <v>605</v>
      </c>
      <c r="E150" s="66" t="s">
        <v>1896</v>
      </c>
      <c r="F150" s="69">
        <v>167107</v>
      </c>
      <c r="G150" s="69">
        <v>167107</v>
      </c>
      <c r="H150" s="69">
        <v>167107</v>
      </c>
      <c r="I150" s="68">
        <v>5</v>
      </c>
      <c r="J150" s="68">
        <v>0</v>
      </c>
      <c r="K150" s="68">
        <v>15</v>
      </c>
    </row>
    <row r="151" spans="1:11" ht="60" x14ac:dyDescent="0.25">
      <c r="A151" s="68" t="s">
        <v>912</v>
      </c>
      <c r="B151" s="68" t="s">
        <v>606</v>
      </c>
      <c r="C151" s="66" t="s">
        <v>57</v>
      </c>
      <c r="D151" s="66" t="s">
        <v>607</v>
      </c>
      <c r="E151" s="66" t="s">
        <v>1897</v>
      </c>
      <c r="F151" s="69">
        <v>144529</v>
      </c>
      <c r="G151" s="69">
        <v>144529</v>
      </c>
      <c r="H151" s="69">
        <v>144529</v>
      </c>
      <c r="I151" s="68">
        <v>5</v>
      </c>
      <c r="J151" s="68">
        <v>0</v>
      </c>
      <c r="K151" s="68">
        <v>17</v>
      </c>
    </row>
    <row r="152" spans="1:11" ht="75" x14ac:dyDescent="0.25">
      <c r="A152" s="68" t="s">
        <v>913</v>
      </c>
      <c r="B152" s="68" t="s">
        <v>608</v>
      </c>
      <c r="C152" s="66" t="s">
        <v>57</v>
      </c>
      <c r="D152" s="66" t="s">
        <v>609</v>
      </c>
      <c r="E152" s="66" t="s">
        <v>1895</v>
      </c>
      <c r="F152" s="69">
        <v>47732</v>
      </c>
      <c r="G152" s="69">
        <v>0</v>
      </c>
      <c r="H152" s="69">
        <v>0</v>
      </c>
      <c r="I152" s="68">
        <v>5</v>
      </c>
      <c r="J152" s="68">
        <v>0</v>
      </c>
      <c r="K152" s="68">
        <v>20</v>
      </c>
    </row>
    <row r="153" spans="1:11" ht="34.9" customHeight="1" x14ac:dyDescent="0.25">
      <c r="A153" s="68" t="s">
        <v>914</v>
      </c>
      <c r="B153" s="68" t="s">
        <v>610</v>
      </c>
      <c r="C153" s="66" t="s">
        <v>111</v>
      </c>
      <c r="D153" s="66" t="s">
        <v>611</v>
      </c>
      <c r="E153" s="66" t="s">
        <v>191</v>
      </c>
      <c r="F153" s="69">
        <v>135730</v>
      </c>
      <c r="G153" s="69">
        <v>135730</v>
      </c>
      <c r="H153" s="69">
        <v>135730</v>
      </c>
      <c r="I153" s="68">
        <v>5</v>
      </c>
      <c r="J153" s="68">
        <v>0</v>
      </c>
      <c r="K153" s="68">
        <v>20</v>
      </c>
    </row>
    <row r="154" spans="1:11" ht="34.9" customHeight="1" x14ac:dyDescent="0.25">
      <c r="A154" s="68" t="s">
        <v>915</v>
      </c>
      <c r="B154" s="68" t="s">
        <v>612</v>
      </c>
      <c r="C154" s="66" t="s">
        <v>57</v>
      </c>
      <c r="D154" s="66" t="s">
        <v>613</v>
      </c>
      <c r="E154" s="66" t="s">
        <v>1895</v>
      </c>
      <c r="F154" s="69">
        <v>190000</v>
      </c>
      <c r="G154" s="69">
        <v>380000</v>
      </c>
      <c r="H154" s="69">
        <v>715129</v>
      </c>
      <c r="I154" s="68">
        <v>5</v>
      </c>
      <c r="J154" s="68">
        <v>0</v>
      </c>
      <c r="K154" s="68">
        <v>29</v>
      </c>
    </row>
    <row r="155" spans="1:11" ht="34.9" customHeight="1" x14ac:dyDescent="0.25">
      <c r="A155" s="68" t="s">
        <v>916</v>
      </c>
      <c r="B155" s="68" t="s">
        <v>614</v>
      </c>
      <c r="C155" s="66" t="s">
        <v>57</v>
      </c>
      <c r="D155" s="66" t="s">
        <v>615</v>
      </c>
      <c r="E155" s="66" t="s">
        <v>1879</v>
      </c>
      <c r="F155" s="69">
        <v>1007927</v>
      </c>
      <c r="G155" s="69">
        <v>45012</v>
      </c>
      <c r="H155" s="69">
        <v>45012</v>
      </c>
      <c r="I155" s="68">
        <v>5</v>
      </c>
      <c r="J155" s="68">
        <v>0</v>
      </c>
      <c r="K155" s="68">
        <v>42</v>
      </c>
    </row>
    <row r="156" spans="1:11" ht="60" x14ac:dyDescent="0.25">
      <c r="A156" s="68" t="s">
        <v>917</v>
      </c>
      <c r="B156" s="68" t="s">
        <v>95</v>
      </c>
      <c r="C156" s="66" t="s">
        <v>114</v>
      </c>
      <c r="D156" s="66" t="s">
        <v>96</v>
      </c>
      <c r="E156" s="66" t="s">
        <v>1862</v>
      </c>
      <c r="F156" s="69">
        <v>300000</v>
      </c>
      <c r="G156" s="69">
        <v>200000</v>
      </c>
      <c r="H156" s="69">
        <v>200000</v>
      </c>
      <c r="I156" s="68">
        <v>4.5</v>
      </c>
      <c r="J156" s="68">
        <v>2</v>
      </c>
      <c r="K156" s="68">
        <v>1</v>
      </c>
    </row>
    <row r="157" spans="1:11" ht="34.9" customHeight="1" x14ac:dyDescent="0.25">
      <c r="A157" s="68" t="s">
        <v>918</v>
      </c>
      <c r="B157" s="68" t="s">
        <v>616</v>
      </c>
      <c r="C157" s="66" t="s">
        <v>109</v>
      </c>
      <c r="D157" s="66" t="s">
        <v>617</v>
      </c>
      <c r="E157" s="66" t="s">
        <v>195</v>
      </c>
      <c r="F157" s="69">
        <v>421683</v>
      </c>
      <c r="G157" s="69">
        <v>421683</v>
      </c>
      <c r="H157" s="69">
        <v>421683</v>
      </c>
      <c r="I157" s="68">
        <v>4.5</v>
      </c>
      <c r="J157" s="68">
        <v>2</v>
      </c>
      <c r="K157" s="68">
        <v>6</v>
      </c>
    </row>
    <row r="158" spans="1:11" ht="61.5" customHeight="1" x14ac:dyDescent="0.25">
      <c r="A158" s="68" t="s">
        <v>919</v>
      </c>
      <c r="B158" s="68" t="s">
        <v>618</v>
      </c>
      <c r="C158" s="66" t="s">
        <v>434</v>
      </c>
      <c r="D158" s="66" t="s">
        <v>619</v>
      </c>
      <c r="E158" s="66" t="s">
        <v>1993</v>
      </c>
      <c r="F158" s="69">
        <v>4533168</v>
      </c>
      <c r="G158" s="69">
        <v>4289526</v>
      </c>
      <c r="H158" s="69">
        <v>5155532</v>
      </c>
      <c r="I158" s="68">
        <v>4.5</v>
      </c>
      <c r="J158" s="68">
        <v>2</v>
      </c>
      <c r="K158" s="68">
        <v>6</v>
      </c>
    </row>
    <row r="159" spans="1:11" ht="45" x14ac:dyDescent="0.25">
      <c r="A159" s="68" t="s">
        <v>920</v>
      </c>
      <c r="B159" s="68" t="s">
        <v>140</v>
      </c>
      <c r="C159" s="66" t="s">
        <v>112</v>
      </c>
      <c r="D159" s="66" t="s">
        <v>172</v>
      </c>
      <c r="E159" s="66" t="s">
        <v>184</v>
      </c>
      <c r="F159" s="69">
        <v>1806458</v>
      </c>
      <c r="G159" s="69">
        <v>4284480</v>
      </c>
      <c r="H159" s="69">
        <v>3527270</v>
      </c>
      <c r="I159" s="68">
        <v>4.5</v>
      </c>
      <c r="J159" s="68">
        <v>2</v>
      </c>
      <c r="K159" s="68">
        <v>9</v>
      </c>
    </row>
    <row r="160" spans="1:11" ht="48.6" customHeight="1" x14ac:dyDescent="0.25">
      <c r="A160" s="68" t="s">
        <v>921</v>
      </c>
      <c r="B160" s="68" t="s">
        <v>620</v>
      </c>
      <c r="C160" s="66" t="s">
        <v>57</v>
      </c>
      <c r="D160" s="66" t="s">
        <v>621</v>
      </c>
      <c r="E160" s="66" t="s">
        <v>1895</v>
      </c>
      <c r="F160" s="69">
        <v>90417</v>
      </c>
      <c r="G160" s="69">
        <v>42354</v>
      </c>
      <c r="H160" s="69">
        <v>42354</v>
      </c>
      <c r="I160" s="68">
        <v>4.5</v>
      </c>
      <c r="J160" s="68">
        <v>2</v>
      </c>
      <c r="K160" s="68">
        <v>21</v>
      </c>
    </row>
    <row r="161" spans="1:11" ht="34.9" customHeight="1" x14ac:dyDescent="0.25">
      <c r="A161" s="68" t="s">
        <v>922</v>
      </c>
      <c r="B161" s="68" t="s">
        <v>622</v>
      </c>
      <c r="C161" s="66" t="s">
        <v>57</v>
      </c>
      <c r="D161" s="66" t="s">
        <v>623</v>
      </c>
      <c r="E161" s="66" t="s">
        <v>1855</v>
      </c>
      <c r="F161" s="69">
        <v>263402</v>
      </c>
      <c r="G161" s="69">
        <v>263402</v>
      </c>
      <c r="H161" s="69">
        <v>263402</v>
      </c>
      <c r="I161" s="68">
        <v>4.5</v>
      </c>
      <c r="J161" s="68">
        <v>2</v>
      </c>
      <c r="K161" s="68">
        <v>31</v>
      </c>
    </row>
    <row r="162" spans="1:11" ht="74.45" customHeight="1" x14ac:dyDescent="0.25">
      <c r="A162" s="68" t="s">
        <v>923</v>
      </c>
      <c r="B162" s="68" t="s">
        <v>97</v>
      </c>
      <c r="C162" s="66" t="s">
        <v>113</v>
      </c>
      <c r="D162" s="66" t="s">
        <v>98</v>
      </c>
      <c r="E162" s="66" t="s">
        <v>1955</v>
      </c>
      <c r="F162" s="69">
        <v>2430395</v>
      </c>
      <c r="G162" s="69">
        <v>1845038</v>
      </c>
      <c r="H162" s="69">
        <v>1595195</v>
      </c>
      <c r="I162" s="68">
        <v>4.5</v>
      </c>
      <c r="J162" s="68">
        <v>1</v>
      </c>
      <c r="K162" s="68">
        <v>1</v>
      </c>
    </row>
    <row r="163" spans="1:11" ht="61.5" customHeight="1" x14ac:dyDescent="0.25">
      <c r="A163" s="68" t="s">
        <v>924</v>
      </c>
      <c r="B163" s="68" t="s">
        <v>141</v>
      </c>
      <c r="C163" s="66" t="s">
        <v>107</v>
      </c>
      <c r="D163" s="66" t="s">
        <v>624</v>
      </c>
      <c r="E163" s="66" t="s">
        <v>1954</v>
      </c>
      <c r="F163" s="69">
        <v>2338144</v>
      </c>
      <c r="G163" s="69">
        <v>4576990</v>
      </c>
      <c r="H163" s="69">
        <v>5051182</v>
      </c>
      <c r="I163" s="68">
        <v>4.5</v>
      </c>
      <c r="J163" s="68">
        <v>1</v>
      </c>
      <c r="K163" s="68">
        <v>2</v>
      </c>
    </row>
    <row r="164" spans="1:11" ht="52.15" customHeight="1" x14ac:dyDescent="0.25">
      <c r="A164" s="68" t="s">
        <v>925</v>
      </c>
      <c r="B164" s="68" t="s">
        <v>625</v>
      </c>
      <c r="C164" s="66" t="s">
        <v>114</v>
      </c>
      <c r="D164" s="66" t="s">
        <v>626</v>
      </c>
      <c r="E164" s="66" t="s">
        <v>1898</v>
      </c>
      <c r="F164" s="69">
        <v>126631</v>
      </c>
      <c r="G164" s="69">
        <v>111319</v>
      </c>
      <c r="H164" s="69">
        <v>111319</v>
      </c>
      <c r="I164" s="68">
        <v>4.5</v>
      </c>
      <c r="J164" s="68">
        <v>1</v>
      </c>
      <c r="K164" s="68">
        <v>4</v>
      </c>
    </row>
    <row r="165" spans="1:11" ht="34.9" customHeight="1" x14ac:dyDescent="0.25">
      <c r="A165" s="68" t="s">
        <v>926</v>
      </c>
      <c r="B165" s="68" t="s">
        <v>627</v>
      </c>
      <c r="C165" s="66" t="s">
        <v>113</v>
      </c>
      <c r="D165" s="66" t="s">
        <v>628</v>
      </c>
      <c r="E165" s="66" t="s">
        <v>1965</v>
      </c>
      <c r="F165" s="69">
        <v>1137758</v>
      </c>
      <c r="G165" s="69">
        <v>994560</v>
      </c>
      <c r="H165" s="69">
        <v>1160248</v>
      </c>
      <c r="I165" s="68">
        <v>4</v>
      </c>
      <c r="J165" s="68">
        <v>3</v>
      </c>
      <c r="K165" s="68">
        <v>4</v>
      </c>
    </row>
    <row r="166" spans="1:11" ht="34.9" customHeight="1" x14ac:dyDescent="0.25">
      <c r="A166" s="68" t="s">
        <v>927</v>
      </c>
      <c r="B166" s="68" t="s">
        <v>629</v>
      </c>
      <c r="C166" s="66" t="s">
        <v>368</v>
      </c>
      <c r="D166" s="66" t="s">
        <v>630</v>
      </c>
      <c r="E166" s="66" t="s">
        <v>631</v>
      </c>
      <c r="F166" s="69">
        <v>120000</v>
      </c>
      <c r="G166" s="69">
        <v>120000</v>
      </c>
      <c r="H166" s="69">
        <v>120000</v>
      </c>
      <c r="I166" s="68">
        <v>4</v>
      </c>
      <c r="J166" s="68">
        <v>3</v>
      </c>
      <c r="K166" s="68">
        <v>20</v>
      </c>
    </row>
    <row r="167" spans="1:11" ht="34.9" customHeight="1" x14ac:dyDescent="0.25">
      <c r="A167" s="68" t="s">
        <v>928</v>
      </c>
      <c r="B167" s="68" t="s">
        <v>632</v>
      </c>
      <c r="C167" s="66" t="s">
        <v>368</v>
      </c>
      <c r="D167" s="66" t="s">
        <v>633</v>
      </c>
      <c r="E167" s="66" t="s">
        <v>476</v>
      </c>
      <c r="F167" s="69">
        <v>1010000</v>
      </c>
      <c r="G167" s="69">
        <v>2782508</v>
      </c>
      <c r="H167" s="69">
        <v>2200000</v>
      </c>
      <c r="I167" s="68">
        <v>4</v>
      </c>
      <c r="J167" s="68">
        <v>3</v>
      </c>
      <c r="K167" s="68">
        <v>24</v>
      </c>
    </row>
    <row r="168" spans="1:11" ht="34.9" customHeight="1" x14ac:dyDescent="0.25">
      <c r="A168" s="68" t="s">
        <v>929</v>
      </c>
      <c r="B168" s="68" t="s">
        <v>634</v>
      </c>
      <c r="C168" s="66" t="s">
        <v>368</v>
      </c>
      <c r="D168" s="66" t="s">
        <v>635</v>
      </c>
      <c r="E168" s="66" t="s">
        <v>499</v>
      </c>
      <c r="F168" s="69">
        <v>47000</v>
      </c>
      <c r="G168" s="69">
        <v>110000</v>
      </c>
      <c r="H168" s="69">
        <v>103000</v>
      </c>
      <c r="I168" s="68">
        <v>4</v>
      </c>
      <c r="J168" s="68">
        <v>3</v>
      </c>
      <c r="K168" s="68">
        <v>28</v>
      </c>
    </row>
    <row r="169" spans="1:11" ht="34.9" customHeight="1" x14ac:dyDescent="0.25">
      <c r="A169" s="68" t="s">
        <v>930</v>
      </c>
      <c r="B169" s="68" t="s">
        <v>636</v>
      </c>
      <c r="C169" s="66" t="s">
        <v>112</v>
      </c>
      <c r="D169" s="66" t="s">
        <v>637</v>
      </c>
      <c r="E169" s="66" t="s">
        <v>1375</v>
      </c>
      <c r="F169" s="69">
        <v>905328</v>
      </c>
      <c r="G169" s="69">
        <v>995153</v>
      </c>
      <c r="H169" s="69">
        <v>995153</v>
      </c>
      <c r="I169" s="68">
        <v>4</v>
      </c>
      <c r="J169" s="68">
        <v>2</v>
      </c>
      <c r="K169" s="68">
        <v>8</v>
      </c>
    </row>
    <row r="170" spans="1:11" ht="60" x14ac:dyDescent="0.25">
      <c r="A170" s="68" t="s">
        <v>931</v>
      </c>
      <c r="B170" s="68" t="s">
        <v>142</v>
      </c>
      <c r="C170" s="66" t="s">
        <v>113</v>
      </c>
      <c r="D170" s="66" t="s">
        <v>173</v>
      </c>
      <c r="E170" s="66" t="s">
        <v>1388</v>
      </c>
      <c r="F170" s="69">
        <v>926931</v>
      </c>
      <c r="G170" s="69">
        <v>1196167</v>
      </c>
      <c r="H170" s="69">
        <v>1465407</v>
      </c>
      <c r="I170" s="68">
        <v>4</v>
      </c>
      <c r="J170" s="68">
        <v>1</v>
      </c>
      <c r="K170" s="68">
        <v>7</v>
      </c>
    </row>
    <row r="171" spans="1:11" ht="34.9" customHeight="1" x14ac:dyDescent="0.25">
      <c r="A171" s="68" t="s">
        <v>932</v>
      </c>
      <c r="B171" s="68" t="s">
        <v>638</v>
      </c>
      <c r="C171" s="66" t="s">
        <v>434</v>
      </c>
      <c r="D171" s="66" t="s">
        <v>639</v>
      </c>
      <c r="E171" s="66" t="s">
        <v>1892</v>
      </c>
      <c r="F171" s="69">
        <v>2592510</v>
      </c>
      <c r="G171" s="69">
        <v>1475510</v>
      </c>
      <c r="H171" s="69">
        <v>1375510</v>
      </c>
      <c r="I171" s="68">
        <v>4</v>
      </c>
      <c r="J171" s="68">
        <v>1</v>
      </c>
      <c r="K171" s="68">
        <v>8</v>
      </c>
    </row>
    <row r="172" spans="1:11" ht="47.25" customHeight="1" x14ac:dyDescent="0.25">
      <c r="A172" s="68" t="s">
        <v>933</v>
      </c>
      <c r="B172" s="68" t="s">
        <v>640</v>
      </c>
      <c r="C172" s="66" t="s">
        <v>434</v>
      </c>
      <c r="D172" s="66" t="s">
        <v>641</v>
      </c>
      <c r="E172" s="66" t="s">
        <v>1899</v>
      </c>
      <c r="F172" s="69">
        <v>502442</v>
      </c>
      <c r="G172" s="69">
        <v>1007382</v>
      </c>
      <c r="H172" s="69">
        <v>662382</v>
      </c>
      <c r="I172" s="68">
        <v>4</v>
      </c>
      <c r="J172" s="68">
        <v>1</v>
      </c>
      <c r="K172" s="68">
        <v>10</v>
      </c>
    </row>
    <row r="173" spans="1:11" ht="34.9" customHeight="1" x14ac:dyDescent="0.25">
      <c r="A173" s="68" t="s">
        <v>934</v>
      </c>
      <c r="B173" s="68" t="s">
        <v>642</v>
      </c>
      <c r="C173" s="66" t="s">
        <v>434</v>
      </c>
      <c r="D173" s="66" t="s">
        <v>643</v>
      </c>
      <c r="E173" s="66" t="s">
        <v>1900</v>
      </c>
      <c r="F173" s="69">
        <v>64914</v>
      </c>
      <c r="G173" s="69">
        <v>65114</v>
      </c>
      <c r="H173" s="69">
        <v>67614</v>
      </c>
      <c r="I173" s="68">
        <v>4</v>
      </c>
      <c r="J173" s="68">
        <v>1</v>
      </c>
      <c r="K173" s="68">
        <v>12</v>
      </c>
    </row>
    <row r="174" spans="1:11" ht="34.9" customHeight="1" x14ac:dyDescent="0.25">
      <c r="A174" s="68" t="s">
        <v>935</v>
      </c>
      <c r="B174" s="68" t="s">
        <v>644</v>
      </c>
      <c r="C174" s="66" t="s">
        <v>108</v>
      </c>
      <c r="D174" s="66" t="s">
        <v>645</v>
      </c>
      <c r="E174" s="66" t="s">
        <v>1901</v>
      </c>
      <c r="F174" s="69">
        <v>850604</v>
      </c>
      <c r="G174" s="69">
        <v>946724</v>
      </c>
      <c r="H174" s="69">
        <v>946724</v>
      </c>
      <c r="I174" s="68">
        <v>4</v>
      </c>
      <c r="J174" s="68">
        <v>1</v>
      </c>
      <c r="K174" s="68">
        <v>13</v>
      </c>
    </row>
    <row r="175" spans="1:11" ht="45.6" customHeight="1" x14ac:dyDescent="0.25">
      <c r="A175" s="68" t="s">
        <v>936</v>
      </c>
      <c r="B175" s="68" t="s">
        <v>646</v>
      </c>
      <c r="C175" s="66" t="s">
        <v>434</v>
      </c>
      <c r="D175" s="66" t="s">
        <v>647</v>
      </c>
      <c r="E175" s="66" t="s">
        <v>1994</v>
      </c>
      <c r="F175" s="69">
        <v>176000</v>
      </c>
      <c r="G175" s="69">
        <v>440000</v>
      </c>
      <c r="H175" s="69">
        <v>520000</v>
      </c>
      <c r="I175" s="68">
        <v>4</v>
      </c>
      <c r="J175" s="68">
        <v>1</v>
      </c>
      <c r="K175" s="68">
        <v>14</v>
      </c>
    </row>
    <row r="176" spans="1:11" ht="37.9" customHeight="1" x14ac:dyDescent="0.25">
      <c r="A176" s="68" t="s">
        <v>937</v>
      </c>
      <c r="B176" s="68" t="s">
        <v>143</v>
      </c>
      <c r="C176" s="66" t="s">
        <v>108</v>
      </c>
      <c r="D176" s="66" t="s">
        <v>174</v>
      </c>
      <c r="E176" s="66" t="s">
        <v>1901</v>
      </c>
      <c r="F176" s="69">
        <v>5000</v>
      </c>
      <c r="G176" s="69">
        <v>0</v>
      </c>
      <c r="H176" s="69">
        <v>0</v>
      </c>
      <c r="I176" s="68">
        <v>4</v>
      </c>
      <c r="J176" s="68">
        <v>1</v>
      </c>
      <c r="K176" s="68">
        <v>16</v>
      </c>
    </row>
    <row r="177" spans="1:11" ht="60" x14ac:dyDescent="0.25">
      <c r="A177" s="68" t="s">
        <v>938</v>
      </c>
      <c r="B177" s="68" t="s">
        <v>648</v>
      </c>
      <c r="C177" s="66" t="s">
        <v>108</v>
      </c>
      <c r="D177" s="66" t="s">
        <v>649</v>
      </c>
      <c r="E177" s="66" t="s">
        <v>1883</v>
      </c>
      <c r="F177" s="69">
        <v>18274</v>
      </c>
      <c r="G177" s="69">
        <v>22992</v>
      </c>
      <c r="H177" s="69">
        <v>22992</v>
      </c>
      <c r="I177" s="68">
        <v>4</v>
      </c>
      <c r="J177" s="68">
        <v>1</v>
      </c>
      <c r="K177" s="68">
        <v>18</v>
      </c>
    </row>
    <row r="178" spans="1:11" ht="60" x14ac:dyDescent="0.25">
      <c r="A178" s="68" t="s">
        <v>939</v>
      </c>
      <c r="B178" s="68" t="s">
        <v>144</v>
      </c>
      <c r="C178" s="66" t="s">
        <v>107</v>
      </c>
      <c r="D178" s="66" t="s">
        <v>175</v>
      </c>
      <c r="E178" s="66" t="s">
        <v>1956</v>
      </c>
      <c r="F178" s="69">
        <v>5600000</v>
      </c>
      <c r="G178" s="69">
        <v>5600000</v>
      </c>
      <c r="H178" s="69">
        <v>5600000</v>
      </c>
      <c r="I178" s="68">
        <v>4</v>
      </c>
      <c r="J178" s="68">
        <v>1</v>
      </c>
      <c r="K178" s="68">
        <v>23</v>
      </c>
    </row>
    <row r="179" spans="1:11" ht="75" x14ac:dyDescent="0.25">
      <c r="A179" s="68" t="s">
        <v>940</v>
      </c>
      <c r="B179" s="68" t="s">
        <v>650</v>
      </c>
      <c r="C179" s="66" t="s">
        <v>57</v>
      </c>
      <c r="D179" s="66" t="s">
        <v>1903</v>
      </c>
      <c r="E179" s="66" t="s">
        <v>1895</v>
      </c>
      <c r="F179" s="69">
        <v>100734</v>
      </c>
      <c r="G179" s="69">
        <v>9710</v>
      </c>
      <c r="H179" s="69">
        <v>9710</v>
      </c>
      <c r="I179" s="68">
        <v>4</v>
      </c>
      <c r="J179" s="68">
        <v>1</v>
      </c>
      <c r="K179" s="68">
        <v>24</v>
      </c>
    </row>
    <row r="180" spans="1:11" ht="34.9" customHeight="1" x14ac:dyDescent="0.25">
      <c r="A180" s="68" t="s">
        <v>941</v>
      </c>
      <c r="B180" s="68" t="s">
        <v>145</v>
      </c>
      <c r="C180" s="66" t="s">
        <v>57</v>
      </c>
      <c r="D180" s="66" t="s">
        <v>651</v>
      </c>
      <c r="E180" s="66" t="s">
        <v>1895</v>
      </c>
      <c r="F180" s="69">
        <v>1845060</v>
      </c>
      <c r="G180" s="69">
        <v>65037</v>
      </c>
      <c r="H180" s="69">
        <v>65037</v>
      </c>
      <c r="I180" s="68">
        <v>4</v>
      </c>
      <c r="J180" s="68">
        <v>1</v>
      </c>
      <c r="K180" s="68">
        <v>27</v>
      </c>
    </row>
    <row r="181" spans="1:11" ht="34.9" customHeight="1" x14ac:dyDescent="0.25">
      <c r="A181" s="68" t="s">
        <v>942</v>
      </c>
      <c r="B181" s="68" t="s">
        <v>652</v>
      </c>
      <c r="C181" s="66" t="s">
        <v>57</v>
      </c>
      <c r="D181" s="66" t="s">
        <v>653</v>
      </c>
      <c r="E181" s="66" t="s">
        <v>1895</v>
      </c>
      <c r="F181" s="69">
        <v>2000000</v>
      </c>
      <c r="G181" s="69">
        <v>2000000</v>
      </c>
      <c r="H181" s="69">
        <v>300000</v>
      </c>
      <c r="I181" s="68">
        <v>4</v>
      </c>
      <c r="J181" s="68">
        <v>1</v>
      </c>
      <c r="K181" s="68">
        <v>28</v>
      </c>
    </row>
    <row r="182" spans="1:11" ht="34.9" customHeight="1" x14ac:dyDescent="0.25">
      <c r="A182" s="68" t="s">
        <v>943</v>
      </c>
      <c r="B182" s="68" t="s">
        <v>654</v>
      </c>
      <c r="C182" s="66" t="s">
        <v>112</v>
      </c>
      <c r="D182" s="66" t="s">
        <v>655</v>
      </c>
      <c r="E182" s="66" t="s">
        <v>1957</v>
      </c>
      <c r="F182" s="69">
        <v>242000</v>
      </c>
      <c r="G182" s="69">
        <v>205700</v>
      </c>
      <c r="H182" s="69">
        <v>181500</v>
      </c>
      <c r="I182" s="68">
        <v>4</v>
      </c>
      <c r="J182" s="68">
        <v>0</v>
      </c>
      <c r="K182" s="68">
        <v>4</v>
      </c>
    </row>
    <row r="183" spans="1:11" ht="34.9" customHeight="1" x14ac:dyDescent="0.25">
      <c r="A183" s="68" t="s">
        <v>944</v>
      </c>
      <c r="B183" s="68" t="s">
        <v>656</v>
      </c>
      <c r="C183" s="66" t="s">
        <v>109</v>
      </c>
      <c r="D183" s="66" t="s">
        <v>657</v>
      </c>
      <c r="E183" s="66" t="s">
        <v>1904</v>
      </c>
      <c r="F183" s="69">
        <v>39026</v>
      </c>
      <c r="G183" s="69">
        <v>39026</v>
      </c>
      <c r="H183" s="69">
        <v>39026</v>
      </c>
      <c r="I183" s="68">
        <v>4</v>
      </c>
      <c r="J183" s="68">
        <v>0</v>
      </c>
      <c r="K183" s="68">
        <v>4</v>
      </c>
    </row>
    <row r="184" spans="1:11" ht="45" x14ac:dyDescent="0.25">
      <c r="A184" s="68" t="s">
        <v>945</v>
      </c>
      <c r="B184" s="68" t="s">
        <v>146</v>
      </c>
      <c r="C184" s="66" t="s">
        <v>112</v>
      </c>
      <c r="D184" s="66" t="s">
        <v>658</v>
      </c>
      <c r="E184" s="66" t="s">
        <v>1407</v>
      </c>
      <c r="F184" s="69">
        <v>495303</v>
      </c>
      <c r="G184" s="69">
        <v>0</v>
      </c>
      <c r="H184" s="69">
        <v>0</v>
      </c>
      <c r="I184" s="68">
        <v>4</v>
      </c>
      <c r="J184" s="68">
        <v>0</v>
      </c>
      <c r="K184" s="68">
        <v>5</v>
      </c>
    </row>
    <row r="185" spans="1:11" ht="34.9" customHeight="1" x14ac:dyDescent="0.25">
      <c r="A185" s="68" t="s">
        <v>946</v>
      </c>
      <c r="B185" s="68" t="s">
        <v>659</v>
      </c>
      <c r="C185" s="66" t="s">
        <v>115</v>
      </c>
      <c r="D185" s="66" t="s">
        <v>660</v>
      </c>
      <c r="E185" s="66" t="s">
        <v>1891</v>
      </c>
      <c r="F185" s="69">
        <v>32315</v>
      </c>
      <c r="G185" s="69">
        <v>0</v>
      </c>
      <c r="H185" s="69">
        <v>0</v>
      </c>
      <c r="I185" s="68">
        <v>4</v>
      </c>
      <c r="J185" s="68">
        <v>0</v>
      </c>
      <c r="K185" s="68">
        <v>6</v>
      </c>
    </row>
    <row r="186" spans="1:11" ht="34.9" customHeight="1" x14ac:dyDescent="0.25">
      <c r="A186" s="68" t="s">
        <v>947</v>
      </c>
      <c r="B186" s="68" t="s">
        <v>661</v>
      </c>
      <c r="C186" s="66" t="s">
        <v>115</v>
      </c>
      <c r="D186" s="66" t="s">
        <v>662</v>
      </c>
      <c r="E186" s="66" t="s">
        <v>1891</v>
      </c>
      <c r="F186" s="69">
        <v>3000</v>
      </c>
      <c r="G186" s="69">
        <v>5000</v>
      </c>
      <c r="H186" s="69">
        <v>5000</v>
      </c>
      <c r="I186" s="68">
        <v>4</v>
      </c>
      <c r="J186" s="68">
        <v>0</v>
      </c>
      <c r="K186" s="68">
        <v>7</v>
      </c>
    </row>
    <row r="187" spans="1:11" ht="34.9" customHeight="1" x14ac:dyDescent="0.25">
      <c r="A187" s="68" t="s">
        <v>948</v>
      </c>
      <c r="B187" s="68" t="s">
        <v>663</v>
      </c>
      <c r="C187" s="66" t="s">
        <v>115</v>
      </c>
      <c r="D187" s="66" t="s">
        <v>664</v>
      </c>
      <c r="E187" s="66" t="s">
        <v>1891</v>
      </c>
      <c r="F187" s="69">
        <v>25000</v>
      </c>
      <c r="G187" s="69">
        <v>0</v>
      </c>
      <c r="H187" s="69">
        <v>25000</v>
      </c>
      <c r="I187" s="68">
        <v>4</v>
      </c>
      <c r="J187" s="68">
        <v>0</v>
      </c>
      <c r="K187" s="68">
        <v>8</v>
      </c>
    </row>
    <row r="188" spans="1:11" ht="34.9" customHeight="1" x14ac:dyDescent="0.25">
      <c r="A188" s="68" t="s">
        <v>949</v>
      </c>
      <c r="B188" s="68" t="s">
        <v>665</v>
      </c>
      <c r="C188" s="66" t="s">
        <v>57</v>
      </c>
      <c r="D188" s="66" t="s">
        <v>666</v>
      </c>
      <c r="E188" s="66" t="s">
        <v>1895</v>
      </c>
      <c r="F188" s="69">
        <v>964924</v>
      </c>
      <c r="G188" s="69">
        <v>0</v>
      </c>
      <c r="H188" s="69">
        <v>0</v>
      </c>
      <c r="I188" s="68">
        <v>4</v>
      </c>
      <c r="J188" s="68">
        <v>0</v>
      </c>
      <c r="K188" s="68">
        <v>10</v>
      </c>
    </row>
    <row r="189" spans="1:11" ht="34.9" customHeight="1" x14ac:dyDescent="0.25">
      <c r="A189" s="68" t="s">
        <v>950</v>
      </c>
      <c r="B189" s="68" t="s">
        <v>147</v>
      </c>
      <c r="C189" s="66" t="s">
        <v>111</v>
      </c>
      <c r="D189" s="66" t="s">
        <v>44</v>
      </c>
      <c r="E189" s="66" t="s">
        <v>185</v>
      </c>
      <c r="F189" s="69">
        <v>464377</v>
      </c>
      <c r="G189" s="69">
        <v>454377</v>
      </c>
      <c r="H189" s="69">
        <v>459604</v>
      </c>
      <c r="I189" s="68">
        <v>4</v>
      </c>
      <c r="J189" s="68">
        <v>0</v>
      </c>
      <c r="K189" s="68">
        <v>14</v>
      </c>
    </row>
    <row r="190" spans="1:11" ht="60" x14ac:dyDescent="0.25">
      <c r="A190" s="68" t="s">
        <v>951</v>
      </c>
      <c r="B190" s="68" t="s">
        <v>667</v>
      </c>
      <c r="C190" s="66" t="s">
        <v>111</v>
      </c>
      <c r="D190" s="66" t="s">
        <v>668</v>
      </c>
      <c r="E190" s="66" t="s">
        <v>193</v>
      </c>
      <c r="F190" s="69">
        <v>25000</v>
      </c>
      <c r="G190" s="69">
        <v>0</v>
      </c>
      <c r="H190" s="69">
        <v>0</v>
      </c>
      <c r="I190" s="68">
        <v>4</v>
      </c>
      <c r="J190" s="68">
        <v>0</v>
      </c>
      <c r="K190" s="68">
        <v>16</v>
      </c>
    </row>
    <row r="191" spans="1:11" ht="34.9" customHeight="1" x14ac:dyDescent="0.25">
      <c r="A191" s="68" t="s">
        <v>952</v>
      </c>
      <c r="B191" s="68" t="s">
        <v>669</v>
      </c>
      <c r="C191" s="66" t="s">
        <v>107</v>
      </c>
      <c r="D191" s="66" t="s">
        <v>670</v>
      </c>
      <c r="E191" s="66" t="s">
        <v>1962</v>
      </c>
      <c r="F191" s="69">
        <v>300000</v>
      </c>
      <c r="G191" s="69">
        <v>300000</v>
      </c>
      <c r="H191" s="69">
        <v>300000</v>
      </c>
      <c r="I191" s="68">
        <v>4</v>
      </c>
      <c r="J191" s="68">
        <v>0</v>
      </c>
      <c r="K191" s="68">
        <v>17</v>
      </c>
    </row>
    <row r="192" spans="1:11" ht="34.9" customHeight="1" x14ac:dyDescent="0.25">
      <c r="A192" s="68" t="s">
        <v>953</v>
      </c>
      <c r="B192" s="68" t="s">
        <v>671</v>
      </c>
      <c r="C192" s="66" t="s">
        <v>111</v>
      </c>
      <c r="D192" s="66" t="s">
        <v>672</v>
      </c>
      <c r="E192" s="66" t="s">
        <v>191</v>
      </c>
      <c r="F192" s="69">
        <v>3981</v>
      </c>
      <c r="G192" s="69">
        <v>3981</v>
      </c>
      <c r="H192" s="69">
        <v>3981</v>
      </c>
      <c r="I192" s="68">
        <v>4</v>
      </c>
      <c r="J192" s="68">
        <v>0</v>
      </c>
      <c r="K192" s="68">
        <v>17</v>
      </c>
    </row>
    <row r="193" spans="1:11" ht="34.9" customHeight="1" x14ac:dyDescent="0.25">
      <c r="A193" s="68" t="s">
        <v>954</v>
      </c>
      <c r="B193" s="68" t="s">
        <v>673</v>
      </c>
      <c r="C193" s="66" t="s">
        <v>111</v>
      </c>
      <c r="D193" s="66" t="s">
        <v>674</v>
      </c>
      <c r="E193" s="66" t="s">
        <v>191</v>
      </c>
      <c r="F193" s="69">
        <v>0</v>
      </c>
      <c r="G193" s="69">
        <v>321600</v>
      </c>
      <c r="H193" s="69">
        <v>147461</v>
      </c>
      <c r="I193" s="68">
        <v>4</v>
      </c>
      <c r="J193" s="68">
        <v>0</v>
      </c>
      <c r="K193" s="68">
        <v>19</v>
      </c>
    </row>
    <row r="194" spans="1:11" ht="34.9" customHeight="1" x14ac:dyDescent="0.25">
      <c r="A194" s="68" t="s">
        <v>955</v>
      </c>
      <c r="B194" s="68" t="s">
        <v>675</v>
      </c>
      <c r="C194" s="66" t="s">
        <v>57</v>
      </c>
      <c r="D194" s="66" t="s">
        <v>676</v>
      </c>
      <c r="E194" s="66" t="s">
        <v>1905</v>
      </c>
      <c r="F194" s="69">
        <v>2359313</v>
      </c>
      <c r="G194" s="69">
        <v>1771697</v>
      </c>
      <c r="H194" s="69">
        <v>1664697</v>
      </c>
      <c r="I194" s="68">
        <v>4</v>
      </c>
      <c r="J194" s="68">
        <v>0</v>
      </c>
      <c r="K194" s="68">
        <v>22</v>
      </c>
    </row>
    <row r="195" spans="1:11" ht="34.9" customHeight="1" x14ac:dyDescent="0.25">
      <c r="A195" s="68" t="s">
        <v>956</v>
      </c>
      <c r="B195" s="68" t="s">
        <v>677</v>
      </c>
      <c r="C195" s="66" t="s">
        <v>57</v>
      </c>
      <c r="D195" s="66" t="s">
        <v>678</v>
      </c>
      <c r="E195" s="66" t="s">
        <v>1895</v>
      </c>
      <c r="F195" s="69">
        <v>1152000</v>
      </c>
      <c r="G195" s="69">
        <v>1152000</v>
      </c>
      <c r="H195" s="69">
        <v>1152000</v>
      </c>
      <c r="I195" s="68">
        <v>4</v>
      </c>
      <c r="J195" s="68">
        <v>0</v>
      </c>
      <c r="K195" s="68">
        <v>26</v>
      </c>
    </row>
    <row r="196" spans="1:11" ht="34.9" customHeight="1" x14ac:dyDescent="0.25">
      <c r="A196" s="68" t="s">
        <v>957</v>
      </c>
      <c r="B196" s="68" t="s">
        <v>679</v>
      </c>
      <c r="C196" s="66" t="s">
        <v>368</v>
      </c>
      <c r="D196" s="66" t="s">
        <v>680</v>
      </c>
      <c r="E196" s="66" t="s">
        <v>499</v>
      </c>
      <c r="F196" s="69">
        <v>50000</v>
      </c>
      <c r="G196" s="69">
        <v>50000</v>
      </c>
      <c r="H196" s="69">
        <v>50000</v>
      </c>
      <c r="I196" s="68">
        <v>3.5</v>
      </c>
      <c r="J196" s="68">
        <v>3</v>
      </c>
      <c r="K196" s="68">
        <v>19</v>
      </c>
    </row>
    <row r="197" spans="1:11" ht="34.9" customHeight="1" x14ac:dyDescent="0.25">
      <c r="A197" s="68" t="s">
        <v>958</v>
      </c>
      <c r="B197" s="68" t="s">
        <v>681</v>
      </c>
      <c r="C197" s="66" t="s">
        <v>368</v>
      </c>
      <c r="D197" s="66" t="s">
        <v>682</v>
      </c>
      <c r="E197" s="66" t="s">
        <v>683</v>
      </c>
      <c r="F197" s="69">
        <v>394887</v>
      </c>
      <c r="G197" s="69">
        <v>405687</v>
      </c>
      <c r="H197" s="69">
        <v>405687</v>
      </c>
      <c r="I197" s="68">
        <v>3.5</v>
      </c>
      <c r="J197" s="68">
        <v>3</v>
      </c>
      <c r="K197" s="68">
        <v>23</v>
      </c>
    </row>
    <row r="198" spans="1:11" ht="75" x14ac:dyDescent="0.25">
      <c r="A198" s="68" t="s">
        <v>959</v>
      </c>
      <c r="B198" s="68" t="s">
        <v>684</v>
      </c>
      <c r="C198" s="66" t="s">
        <v>111</v>
      </c>
      <c r="D198" s="66" t="s">
        <v>685</v>
      </c>
      <c r="E198" s="66" t="s">
        <v>686</v>
      </c>
      <c r="F198" s="69">
        <v>493907</v>
      </c>
      <c r="G198" s="69">
        <v>812061</v>
      </c>
      <c r="H198" s="69">
        <v>1436655</v>
      </c>
      <c r="I198" s="68">
        <v>3.5</v>
      </c>
      <c r="J198" s="68">
        <v>1.5</v>
      </c>
      <c r="K198" s="68">
        <v>3</v>
      </c>
    </row>
    <row r="199" spans="1:11" ht="60" x14ac:dyDescent="0.25">
      <c r="A199" s="68" t="s">
        <v>960</v>
      </c>
      <c r="B199" s="68" t="s">
        <v>687</v>
      </c>
      <c r="C199" s="66" t="s">
        <v>57</v>
      </c>
      <c r="D199" s="66" t="s">
        <v>688</v>
      </c>
      <c r="E199" s="66" t="s">
        <v>1906</v>
      </c>
      <c r="F199" s="69">
        <v>322267</v>
      </c>
      <c r="G199" s="69">
        <v>301628</v>
      </c>
      <c r="H199" s="69">
        <v>301628</v>
      </c>
      <c r="I199" s="68">
        <v>3.5</v>
      </c>
      <c r="J199" s="68">
        <v>0</v>
      </c>
      <c r="K199" s="68">
        <v>6</v>
      </c>
    </row>
    <row r="200" spans="1:11" ht="34.9" customHeight="1" x14ac:dyDescent="0.25">
      <c r="A200" s="68" t="s">
        <v>961</v>
      </c>
      <c r="B200" s="68" t="s">
        <v>148</v>
      </c>
      <c r="C200" s="66" t="s">
        <v>106</v>
      </c>
      <c r="D200" s="66" t="s">
        <v>176</v>
      </c>
      <c r="E200" s="66" t="s">
        <v>1907</v>
      </c>
      <c r="F200" s="69">
        <v>120500</v>
      </c>
      <c r="G200" s="69">
        <v>100000</v>
      </c>
      <c r="H200" s="69">
        <v>273000</v>
      </c>
      <c r="I200" s="68">
        <v>3.5</v>
      </c>
      <c r="J200" s="68">
        <v>0</v>
      </c>
      <c r="K200" s="68">
        <v>9</v>
      </c>
    </row>
    <row r="201" spans="1:11" ht="75" x14ac:dyDescent="0.25">
      <c r="A201" s="68" t="s">
        <v>962</v>
      </c>
      <c r="B201" s="68" t="s">
        <v>689</v>
      </c>
      <c r="C201" s="66" t="s">
        <v>57</v>
      </c>
      <c r="D201" s="66" t="s">
        <v>690</v>
      </c>
      <c r="E201" s="66" t="s">
        <v>1908</v>
      </c>
      <c r="F201" s="69">
        <v>4032542</v>
      </c>
      <c r="G201" s="69">
        <v>3928869</v>
      </c>
      <c r="H201" s="69">
        <v>2143777</v>
      </c>
      <c r="I201" s="68">
        <v>3.5</v>
      </c>
      <c r="J201" s="68">
        <v>0</v>
      </c>
      <c r="K201" s="68">
        <v>11</v>
      </c>
    </row>
    <row r="202" spans="1:11" ht="34.9" customHeight="1" x14ac:dyDescent="0.25">
      <c r="A202" s="68" t="s">
        <v>963</v>
      </c>
      <c r="B202" s="68" t="s">
        <v>149</v>
      </c>
      <c r="C202" s="66" t="s">
        <v>109</v>
      </c>
      <c r="D202" s="66" t="s">
        <v>177</v>
      </c>
      <c r="E202" s="66" t="s">
        <v>195</v>
      </c>
      <c r="F202" s="69">
        <v>1562000</v>
      </c>
      <c r="G202" s="69">
        <v>218000</v>
      </c>
      <c r="H202" s="69">
        <v>132000</v>
      </c>
      <c r="I202" s="68">
        <v>3.5</v>
      </c>
      <c r="J202" s="68">
        <v>0</v>
      </c>
      <c r="K202" s="68">
        <v>11</v>
      </c>
    </row>
    <row r="203" spans="1:11" ht="105" x14ac:dyDescent="0.25">
      <c r="A203" s="68" t="s">
        <v>964</v>
      </c>
      <c r="B203" s="68" t="s">
        <v>691</v>
      </c>
      <c r="C203" s="66" t="s">
        <v>106</v>
      </c>
      <c r="D203" s="66" t="s">
        <v>692</v>
      </c>
      <c r="E203" s="66" t="s">
        <v>1909</v>
      </c>
      <c r="F203" s="69">
        <v>59146</v>
      </c>
      <c r="G203" s="69">
        <v>54644</v>
      </c>
      <c r="H203" s="69">
        <v>53794</v>
      </c>
      <c r="I203" s="68">
        <v>3.5</v>
      </c>
      <c r="J203" s="68">
        <v>0</v>
      </c>
      <c r="K203" s="68">
        <v>12</v>
      </c>
    </row>
    <row r="204" spans="1:11" ht="34.9" customHeight="1" x14ac:dyDescent="0.25">
      <c r="A204" s="68" t="s">
        <v>965</v>
      </c>
      <c r="B204" s="68" t="s">
        <v>693</v>
      </c>
      <c r="C204" s="66" t="s">
        <v>57</v>
      </c>
      <c r="D204" s="66" t="s">
        <v>694</v>
      </c>
      <c r="E204" s="66" t="s">
        <v>1910</v>
      </c>
      <c r="F204" s="69">
        <v>306758</v>
      </c>
      <c r="G204" s="69">
        <v>358806</v>
      </c>
      <c r="H204" s="69">
        <v>358356</v>
      </c>
      <c r="I204" s="68">
        <v>3.5</v>
      </c>
      <c r="J204" s="68">
        <v>0</v>
      </c>
      <c r="K204" s="68">
        <v>12</v>
      </c>
    </row>
    <row r="205" spans="1:11" ht="75" x14ac:dyDescent="0.25">
      <c r="A205" s="68" t="s">
        <v>966</v>
      </c>
      <c r="B205" s="68" t="s">
        <v>695</v>
      </c>
      <c r="C205" s="66" t="s">
        <v>57</v>
      </c>
      <c r="D205" s="66" t="s">
        <v>696</v>
      </c>
      <c r="E205" s="66" t="s">
        <v>1895</v>
      </c>
      <c r="F205" s="69">
        <v>233108</v>
      </c>
      <c r="G205" s="69">
        <v>233108</v>
      </c>
      <c r="H205" s="69">
        <v>233108</v>
      </c>
      <c r="I205" s="68">
        <v>3.5</v>
      </c>
      <c r="J205" s="68">
        <v>0</v>
      </c>
      <c r="K205" s="68">
        <v>23</v>
      </c>
    </row>
    <row r="206" spans="1:11" ht="45" x14ac:dyDescent="0.25">
      <c r="A206" s="68" t="s">
        <v>967</v>
      </c>
      <c r="B206" s="68" t="s">
        <v>150</v>
      </c>
      <c r="C206" s="66" t="s">
        <v>111</v>
      </c>
      <c r="D206" s="66" t="s">
        <v>1911</v>
      </c>
      <c r="E206" s="66" t="s">
        <v>193</v>
      </c>
      <c r="F206" s="69">
        <v>80141</v>
      </c>
      <c r="G206" s="69">
        <v>117150</v>
      </c>
      <c r="H206" s="69">
        <v>123147</v>
      </c>
      <c r="I206" s="68">
        <v>3.5</v>
      </c>
      <c r="J206" s="68">
        <v>0</v>
      </c>
      <c r="K206" s="68">
        <v>24</v>
      </c>
    </row>
    <row r="207" spans="1:11" ht="34.9" customHeight="1" x14ac:dyDescent="0.25">
      <c r="A207" s="68" t="s">
        <v>968</v>
      </c>
      <c r="B207" s="68" t="s">
        <v>697</v>
      </c>
      <c r="C207" s="66" t="s">
        <v>57</v>
      </c>
      <c r="D207" s="66" t="s">
        <v>698</v>
      </c>
      <c r="E207" s="66" t="s">
        <v>1895</v>
      </c>
      <c r="F207" s="69">
        <v>46176</v>
      </c>
      <c r="G207" s="69">
        <v>46176</v>
      </c>
      <c r="H207" s="69">
        <v>46176</v>
      </c>
      <c r="I207" s="68">
        <v>3.5</v>
      </c>
      <c r="J207" s="68">
        <v>0</v>
      </c>
      <c r="K207" s="68">
        <v>25</v>
      </c>
    </row>
    <row r="208" spans="1:11" ht="75" x14ac:dyDescent="0.25">
      <c r="A208" s="68" t="s">
        <v>969</v>
      </c>
      <c r="B208" s="68" t="s">
        <v>699</v>
      </c>
      <c r="C208" s="66" t="s">
        <v>57</v>
      </c>
      <c r="D208" s="66" t="s">
        <v>1912</v>
      </c>
      <c r="E208" s="66" t="s">
        <v>1895</v>
      </c>
      <c r="F208" s="69">
        <v>94500</v>
      </c>
      <c r="G208" s="69">
        <v>94500</v>
      </c>
      <c r="H208" s="69">
        <v>0</v>
      </c>
      <c r="I208" s="68">
        <v>3.5</v>
      </c>
      <c r="J208" s="68">
        <v>0</v>
      </c>
      <c r="K208" s="68">
        <v>30</v>
      </c>
    </row>
    <row r="209" spans="1:11" ht="45" x14ac:dyDescent="0.25">
      <c r="A209" s="68" t="s">
        <v>970</v>
      </c>
      <c r="B209" s="68" t="s">
        <v>700</v>
      </c>
      <c r="C209" s="66" t="s">
        <v>57</v>
      </c>
      <c r="D209" s="66" t="s">
        <v>701</v>
      </c>
      <c r="E209" s="66" t="s">
        <v>1855</v>
      </c>
      <c r="F209" s="69">
        <v>109374</v>
      </c>
      <c r="G209" s="69">
        <v>272374</v>
      </c>
      <c r="H209" s="69">
        <v>367604</v>
      </c>
      <c r="I209" s="68">
        <v>3.5</v>
      </c>
      <c r="J209" s="68">
        <v>0</v>
      </c>
      <c r="K209" s="68">
        <v>33</v>
      </c>
    </row>
    <row r="210" spans="1:11" ht="51" customHeight="1" x14ac:dyDescent="0.25">
      <c r="A210" s="68" t="s">
        <v>971</v>
      </c>
      <c r="B210" s="68" t="s">
        <v>702</v>
      </c>
      <c r="C210" s="66" t="s">
        <v>57</v>
      </c>
      <c r="D210" s="66" t="s">
        <v>703</v>
      </c>
      <c r="E210" s="66" t="s">
        <v>1913</v>
      </c>
      <c r="F210" s="69">
        <v>596553</v>
      </c>
      <c r="G210" s="69">
        <v>596553</v>
      </c>
      <c r="H210" s="69">
        <v>596553</v>
      </c>
      <c r="I210" s="68">
        <v>3.5</v>
      </c>
      <c r="J210" s="68">
        <v>0</v>
      </c>
      <c r="K210" s="68">
        <v>35</v>
      </c>
    </row>
    <row r="211" spans="1:11" ht="45" customHeight="1" x14ac:dyDescent="0.25">
      <c r="A211" s="68" t="s">
        <v>972</v>
      </c>
      <c r="B211" s="68" t="s">
        <v>704</v>
      </c>
      <c r="C211" s="66" t="s">
        <v>57</v>
      </c>
      <c r="D211" s="66" t="s">
        <v>705</v>
      </c>
      <c r="E211" s="66" t="s">
        <v>1913</v>
      </c>
      <c r="F211" s="69">
        <v>94624</v>
      </c>
      <c r="G211" s="69">
        <v>94624</v>
      </c>
      <c r="H211" s="69">
        <v>94624</v>
      </c>
      <c r="I211" s="68">
        <v>3.5</v>
      </c>
      <c r="J211" s="68">
        <v>0</v>
      </c>
      <c r="K211" s="68">
        <v>36</v>
      </c>
    </row>
    <row r="212" spans="1:11" ht="60" x14ac:dyDescent="0.25">
      <c r="A212" s="68" t="s">
        <v>973</v>
      </c>
      <c r="B212" s="68" t="s">
        <v>706</v>
      </c>
      <c r="C212" s="66" t="s">
        <v>57</v>
      </c>
      <c r="D212" s="66" t="s">
        <v>707</v>
      </c>
      <c r="E212" s="66" t="s">
        <v>1995</v>
      </c>
      <c r="F212" s="69">
        <v>751768</v>
      </c>
      <c r="G212" s="69">
        <v>668802</v>
      </c>
      <c r="H212" s="69">
        <v>628740</v>
      </c>
      <c r="I212" s="68">
        <v>3.5</v>
      </c>
      <c r="J212" s="68">
        <v>0</v>
      </c>
      <c r="K212" s="68">
        <v>37</v>
      </c>
    </row>
    <row r="213" spans="1:11" ht="34.9" customHeight="1" x14ac:dyDescent="0.25">
      <c r="A213" s="68" t="s">
        <v>974</v>
      </c>
      <c r="B213" s="68" t="s">
        <v>151</v>
      </c>
      <c r="C213" s="66" t="s">
        <v>57</v>
      </c>
      <c r="D213" s="66" t="s">
        <v>178</v>
      </c>
      <c r="E213" s="66" t="s">
        <v>1879</v>
      </c>
      <c r="F213" s="69">
        <v>345000</v>
      </c>
      <c r="G213" s="69">
        <v>45000</v>
      </c>
      <c r="H213" s="69">
        <v>45000</v>
      </c>
      <c r="I213" s="68">
        <v>3.5</v>
      </c>
      <c r="J213" s="68">
        <v>0</v>
      </c>
      <c r="K213" s="68">
        <v>38</v>
      </c>
    </row>
    <row r="214" spans="1:11" ht="34.9" customHeight="1" x14ac:dyDescent="0.25">
      <c r="A214" s="68" t="s">
        <v>975</v>
      </c>
      <c r="B214" s="68" t="s">
        <v>708</v>
      </c>
      <c r="C214" s="66" t="s">
        <v>434</v>
      </c>
      <c r="D214" s="66" t="s">
        <v>1914</v>
      </c>
      <c r="E214" s="66" t="s">
        <v>1996</v>
      </c>
      <c r="F214" s="69">
        <v>1770000</v>
      </c>
      <c r="G214" s="69">
        <v>3280000</v>
      </c>
      <c r="H214" s="69">
        <v>5290000</v>
      </c>
      <c r="I214" s="68">
        <v>3</v>
      </c>
      <c r="J214" s="68">
        <v>2</v>
      </c>
      <c r="K214" s="68">
        <v>2</v>
      </c>
    </row>
    <row r="215" spans="1:11" ht="45" x14ac:dyDescent="0.25">
      <c r="A215" s="68" t="s">
        <v>976</v>
      </c>
      <c r="B215" s="68" t="s">
        <v>710</v>
      </c>
      <c r="C215" s="66" t="s">
        <v>113</v>
      </c>
      <c r="D215" s="66" t="s">
        <v>711</v>
      </c>
      <c r="E215" s="66" t="s">
        <v>1955</v>
      </c>
      <c r="F215" s="69">
        <v>282138</v>
      </c>
      <c r="G215" s="69">
        <v>735998</v>
      </c>
      <c r="H215" s="69">
        <v>370998</v>
      </c>
      <c r="I215" s="68">
        <v>3</v>
      </c>
      <c r="J215" s="68">
        <v>2</v>
      </c>
      <c r="K215" s="68">
        <v>8</v>
      </c>
    </row>
    <row r="216" spans="1:11" ht="53.45" customHeight="1" x14ac:dyDescent="0.25">
      <c r="A216" s="68" t="s">
        <v>977</v>
      </c>
      <c r="B216" s="68" t="s">
        <v>712</v>
      </c>
      <c r="C216" s="66" t="s">
        <v>106</v>
      </c>
      <c r="D216" s="66" t="s">
        <v>713</v>
      </c>
      <c r="E216" s="66" t="s">
        <v>1868</v>
      </c>
      <c r="F216" s="69">
        <v>44830</v>
      </c>
      <c r="G216" s="69">
        <v>42830</v>
      </c>
      <c r="H216" s="69">
        <v>42830</v>
      </c>
      <c r="I216" s="68">
        <v>3</v>
      </c>
      <c r="J216" s="68">
        <v>2</v>
      </c>
      <c r="K216" s="68">
        <v>11</v>
      </c>
    </row>
    <row r="217" spans="1:11" ht="62.45" customHeight="1" x14ac:dyDescent="0.25">
      <c r="A217" s="68" t="s">
        <v>978</v>
      </c>
      <c r="B217" s="68" t="s">
        <v>714</v>
      </c>
      <c r="C217" s="66" t="s">
        <v>111</v>
      </c>
      <c r="D217" s="66" t="s">
        <v>715</v>
      </c>
      <c r="E217" s="66" t="s">
        <v>439</v>
      </c>
      <c r="F217" s="69">
        <v>0</v>
      </c>
      <c r="G217" s="69">
        <v>146933</v>
      </c>
      <c r="H217" s="69">
        <v>133333</v>
      </c>
      <c r="I217" s="68">
        <v>3</v>
      </c>
      <c r="J217" s="68">
        <v>1.5</v>
      </c>
      <c r="K217" s="68">
        <v>18</v>
      </c>
    </row>
    <row r="218" spans="1:11" ht="62.45" customHeight="1" x14ac:dyDescent="0.25">
      <c r="A218" s="68" t="s">
        <v>979</v>
      </c>
      <c r="B218" s="68" t="s">
        <v>716</v>
      </c>
      <c r="C218" s="66" t="s">
        <v>111</v>
      </c>
      <c r="D218" s="66" t="s">
        <v>717</v>
      </c>
      <c r="E218" s="66" t="s">
        <v>193</v>
      </c>
      <c r="F218" s="69">
        <v>94142</v>
      </c>
      <c r="G218" s="69">
        <v>2103157</v>
      </c>
      <c r="H218" s="69">
        <v>1974595</v>
      </c>
      <c r="I218" s="68">
        <v>2.5</v>
      </c>
      <c r="J218" s="68">
        <v>1.5</v>
      </c>
      <c r="K218" s="68">
        <v>11</v>
      </c>
    </row>
    <row r="219" spans="1:11" ht="34.9" customHeight="1" x14ac:dyDescent="0.25">
      <c r="A219" s="68" t="s">
        <v>980</v>
      </c>
      <c r="B219" s="68" t="s">
        <v>152</v>
      </c>
      <c r="C219" s="66" t="s">
        <v>434</v>
      </c>
      <c r="D219" s="66" t="s">
        <v>179</v>
      </c>
      <c r="E219" s="66" t="s">
        <v>1916</v>
      </c>
      <c r="F219" s="69">
        <v>117255</v>
      </c>
      <c r="G219" s="69">
        <v>248155</v>
      </c>
      <c r="H219" s="69">
        <v>68405</v>
      </c>
      <c r="I219" s="68">
        <v>2.5</v>
      </c>
      <c r="J219" s="68">
        <v>1</v>
      </c>
      <c r="K219" s="68">
        <v>7</v>
      </c>
    </row>
    <row r="220" spans="1:11" ht="60" x14ac:dyDescent="0.25">
      <c r="A220" s="68" t="s">
        <v>981</v>
      </c>
      <c r="B220" s="68" t="s">
        <v>718</v>
      </c>
      <c r="C220" s="66" t="s">
        <v>434</v>
      </c>
      <c r="D220" s="66" t="s">
        <v>719</v>
      </c>
      <c r="E220" s="66" t="s">
        <v>1917</v>
      </c>
      <c r="F220" s="69">
        <v>2496804</v>
      </c>
      <c r="G220" s="69">
        <v>2113097</v>
      </c>
      <c r="H220" s="69">
        <v>2025099</v>
      </c>
      <c r="I220" s="68">
        <v>2.5</v>
      </c>
      <c r="J220" s="68">
        <v>1</v>
      </c>
      <c r="K220" s="68">
        <v>11</v>
      </c>
    </row>
    <row r="221" spans="1:11" ht="34.9" customHeight="1" x14ac:dyDescent="0.25">
      <c r="A221" s="68" t="s">
        <v>982</v>
      </c>
      <c r="B221" s="68" t="s">
        <v>720</v>
      </c>
      <c r="C221" s="66" t="s">
        <v>106</v>
      </c>
      <c r="D221" s="66" t="s">
        <v>721</v>
      </c>
      <c r="E221" s="66" t="s">
        <v>1918</v>
      </c>
      <c r="F221" s="69">
        <v>2500000</v>
      </c>
      <c r="G221" s="69">
        <v>2500000</v>
      </c>
      <c r="H221" s="69">
        <v>2500000</v>
      </c>
      <c r="I221" s="68">
        <v>2.5</v>
      </c>
      <c r="J221" s="68">
        <v>1</v>
      </c>
      <c r="K221" s="68">
        <v>13</v>
      </c>
    </row>
    <row r="222" spans="1:11" ht="45" x14ac:dyDescent="0.25">
      <c r="A222" s="68" t="s">
        <v>983</v>
      </c>
      <c r="B222" s="68" t="s">
        <v>722</v>
      </c>
      <c r="C222" s="66" t="s">
        <v>108</v>
      </c>
      <c r="D222" s="66" t="s">
        <v>723</v>
      </c>
      <c r="E222" s="66" t="s">
        <v>1882</v>
      </c>
      <c r="F222" s="69">
        <v>117255</v>
      </c>
      <c r="G222" s="69">
        <v>155667</v>
      </c>
      <c r="H222" s="69">
        <v>178133</v>
      </c>
      <c r="I222" s="68">
        <v>2.5</v>
      </c>
      <c r="J222" s="68">
        <v>1</v>
      </c>
      <c r="K222" s="68">
        <v>14</v>
      </c>
    </row>
    <row r="223" spans="1:11" ht="60" x14ac:dyDescent="0.25">
      <c r="A223" s="68" t="s">
        <v>984</v>
      </c>
      <c r="B223" s="68" t="s">
        <v>724</v>
      </c>
      <c r="C223" s="66" t="s">
        <v>108</v>
      </c>
      <c r="D223" s="66" t="s">
        <v>725</v>
      </c>
      <c r="E223" s="66" t="s">
        <v>1883</v>
      </c>
      <c r="F223" s="69">
        <v>11969</v>
      </c>
      <c r="G223" s="69">
        <v>11496</v>
      </c>
      <c r="H223" s="69">
        <v>11496</v>
      </c>
      <c r="I223" s="68">
        <v>2.5</v>
      </c>
      <c r="J223" s="68">
        <v>1</v>
      </c>
      <c r="K223" s="68">
        <v>19</v>
      </c>
    </row>
    <row r="224" spans="1:11" ht="34.9" customHeight="1" x14ac:dyDescent="0.25">
      <c r="A224" s="68" t="s">
        <v>985</v>
      </c>
      <c r="B224" s="68" t="s">
        <v>726</v>
      </c>
      <c r="C224" s="66" t="s">
        <v>57</v>
      </c>
      <c r="D224" s="66" t="s">
        <v>727</v>
      </c>
      <c r="E224" s="66" t="s">
        <v>728</v>
      </c>
      <c r="F224" s="69">
        <v>1487570</v>
      </c>
      <c r="G224" s="69">
        <v>2538768</v>
      </c>
      <c r="H224" s="69">
        <v>2538768</v>
      </c>
      <c r="I224" s="68">
        <v>2.5</v>
      </c>
      <c r="J224" s="68">
        <v>0</v>
      </c>
      <c r="K224" s="68">
        <v>3</v>
      </c>
    </row>
    <row r="225" spans="1:11" ht="34.9" customHeight="1" x14ac:dyDescent="0.25">
      <c r="A225" s="68" t="s">
        <v>986</v>
      </c>
      <c r="B225" s="68" t="s">
        <v>729</v>
      </c>
      <c r="C225" s="66" t="s">
        <v>111</v>
      </c>
      <c r="D225" s="66" t="s">
        <v>730</v>
      </c>
      <c r="E225" s="66" t="s">
        <v>731</v>
      </c>
      <c r="F225" s="69">
        <v>108115</v>
      </c>
      <c r="G225" s="69">
        <v>44339</v>
      </c>
      <c r="H225" s="69">
        <v>44339</v>
      </c>
      <c r="I225" s="68">
        <v>2</v>
      </c>
      <c r="J225" s="68">
        <v>1.5</v>
      </c>
      <c r="K225" s="68">
        <v>4</v>
      </c>
    </row>
    <row r="226" spans="1:11" ht="77.45" customHeight="1" x14ac:dyDescent="0.25">
      <c r="A226" s="68" t="s">
        <v>987</v>
      </c>
      <c r="B226" s="68" t="s">
        <v>732</v>
      </c>
      <c r="C226" s="66" t="s">
        <v>110</v>
      </c>
      <c r="D226" s="66" t="s">
        <v>733</v>
      </c>
      <c r="E226" s="66" t="s">
        <v>1997</v>
      </c>
      <c r="F226" s="69">
        <v>1642811</v>
      </c>
      <c r="G226" s="69">
        <v>1631132</v>
      </c>
      <c r="H226" s="69">
        <v>1631153</v>
      </c>
      <c r="I226" s="68">
        <v>2</v>
      </c>
      <c r="J226" s="68">
        <v>0</v>
      </c>
      <c r="K226" s="68">
        <v>3</v>
      </c>
    </row>
    <row r="227" spans="1:11" ht="34.9" customHeight="1" x14ac:dyDescent="0.25">
      <c r="A227" s="68" t="s">
        <v>988</v>
      </c>
      <c r="B227" s="68" t="s">
        <v>734</v>
      </c>
      <c r="C227" s="66" t="s">
        <v>111</v>
      </c>
      <c r="D227" s="66" t="s">
        <v>735</v>
      </c>
      <c r="E227" s="66" t="s">
        <v>558</v>
      </c>
      <c r="F227" s="69">
        <v>84873</v>
      </c>
      <c r="G227" s="69">
        <v>17923</v>
      </c>
      <c r="H227" s="69">
        <v>17923</v>
      </c>
      <c r="I227" s="68">
        <v>2</v>
      </c>
      <c r="J227" s="68">
        <v>0</v>
      </c>
      <c r="K227" s="68">
        <v>8</v>
      </c>
    </row>
    <row r="228" spans="1:11" ht="34.9" customHeight="1" x14ac:dyDescent="0.25">
      <c r="A228" s="68" t="s">
        <v>989</v>
      </c>
      <c r="B228" s="68" t="s">
        <v>153</v>
      </c>
      <c r="C228" s="66" t="s">
        <v>113</v>
      </c>
      <c r="D228" s="66" t="s">
        <v>736</v>
      </c>
      <c r="E228" s="66" t="s">
        <v>1378</v>
      </c>
      <c r="F228" s="69">
        <v>245565</v>
      </c>
      <c r="G228" s="69">
        <v>128627</v>
      </c>
      <c r="H228" s="69">
        <v>128627</v>
      </c>
      <c r="I228" s="68">
        <v>2</v>
      </c>
      <c r="J228" s="68">
        <v>0</v>
      </c>
      <c r="K228" s="68">
        <v>9</v>
      </c>
    </row>
    <row r="229" spans="1:11" ht="34.9" customHeight="1" x14ac:dyDescent="0.25">
      <c r="A229" s="68" t="s">
        <v>990</v>
      </c>
      <c r="B229" s="68" t="s">
        <v>154</v>
      </c>
      <c r="C229" s="66" t="s">
        <v>112</v>
      </c>
      <c r="D229" s="66" t="s">
        <v>180</v>
      </c>
      <c r="E229" s="66" t="s">
        <v>1378</v>
      </c>
      <c r="F229" s="69">
        <v>16920</v>
      </c>
      <c r="G229" s="69">
        <v>5476</v>
      </c>
      <c r="H229" s="69">
        <v>5476</v>
      </c>
      <c r="I229" s="68">
        <v>2</v>
      </c>
      <c r="J229" s="68">
        <v>0</v>
      </c>
      <c r="K229" s="68">
        <v>10</v>
      </c>
    </row>
    <row r="230" spans="1:11" ht="34.9" customHeight="1" x14ac:dyDescent="0.25">
      <c r="A230" s="68" t="s">
        <v>991</v>
      </c>
      <c r="B230" s="68" t="s">
        <v>737</v>
      </c>
      <c r="C230" s="66" t="s">
        <v>112</v>
      </c>
      <c r="D230" s="66" t="s">
        <v>738</v>
      </c>
      <c r="E230" s="66" t="s">
        <v>1375</v>
      </c>
      <c r="F230" s="69">
        <v>32126</v>
      </c>
      <c r="G230" s="69">
        <v>2249</v>
      </c>
      <c r="H230" s="69">
        <v>2249</v>
      </c>
      <c r="I230" s="68">
        <v>2</v>
      </c>
      <c r="J230" s="68">
        <v>0</v>
      </c>
      <c r="K230" s="68">
        <v>11</v>
      </c>
    </row>
    <row r="231" spans="1:11" ht="43.9" customHeight="1" x14ac:dyDescent="0.25">
      <c r="A231" s="68" t="s">
        <v>992</v>
      </c>
      <c r="B231" s="68" t="s">
        <v>739</v>
      </c>
      <c r="C231" s="66" t="s">
        <v>112</v>
      </c>
      <c r="D231" s="66" t="s">
        <v>740</v>
      </c>
      <c r="E231" s="66" t="s">
        <v>1958</v>
      </c>
      <c r="F231" s="69">
        <v>49567</v>
      </c>
      <c r="G231" s="69">
        <v>37507</v>
      </c>
      <c r="H231" s="69">
        <v>37507</v>
      </c>
      <c r="I231" s="68">
        <v>2</v>
      </c>
      <c r="J231" s="68">
        <v>0</v>
      </c>
      <c r="K231" s="68">
        <v>12</v>
      </c>
    </row>
    <row r="232" spans="1:11" ht="34.9" customHeight="1" x14ac:dyDescent="0.25">
      <c r="A232" s="68" t="s">
        <v>993</v>
      </c>
      <c r="B232" s="68" t="s">
        <v>741</v>
      </c>
      <c r="C232" s="66" t="s">
        <v>107</v>
      </c>
      <c r="D232" s="66" t="s">
        <v>742</v>
      </c>
      <c r="E232" s="66" t="s">
        <v>1919</v>
      </c>
      <c r="F232" s="69">
        <v>119865</v>
      </c>
      <c r="G232" s="69">
        <v>119865</v>
      </c>
      <c r="H232" s="69">
        <v>119865</v>
      </c>
      <c r="I232" s="68">
        <v>2</v>
      </c>
      <c r="J232" s="68">
        <v>0</v>
      </c>
      <c r="K232" s="68">
        <v>12</v>
      </c>
    </row>
    <row r="233" spans="1:11" ht="60" x14ac:dyDescent="0.25">
      <c r="A233" s="68" t="s">
        <v>994</v>
      </c>
      <c r="B233" s="68" t="s">
        <v>743</v>
      </c>
      <c r="C233" s="66" t="s">
        <v>112</v>
      </c>
      <c r="D233" s="66" t="s">
        <v>744</v>
      </c>
      <c r="E233" s="193" t="s">
        <v>1831</v>
      </c>
      <c r="F233" s="69">
        <v>2885503</v>
      </c>
      <c r="G233" s="69">
        <v>2885503</v>
      </c>
      <c r="H233" s="69">
        <v>2885503</v>
      </c>
      <c r="I233" s="68">
        <v>2</v>
      </c>
      <c r="J233" s="68">
        <v>0</v>
      </c>
      <c r="K233" s="68">
        <v>13</v>
      </c>
    </row>
    <row r="234" spans="1:11" ht="34.9" customHeight="1" x14ac:dyDescent="0.25">
      <c r="A234" s="68" t="s">
        <v>995</v>
      </c>
      <c r="B234" s="68" t="s">
        <v>745</v>
      </c>
      <c r="C234" s="66" t="s">
        <v>111</v>
      </c>
      <c r="D234" s="66" t="s">
        <v>746</v>
      </c>
      <c r="E234" s="66" t="s">
        <v>471</v>
      </c>
      <c r="F234" s="69">
        <v>79581</v>
      </c>
      <c r="G234" s="69">
        <v>0</v>
      </c>
      <c r="H234" s="69">
        <v>0</v>
      </c>
      <c r="I234" s="68">
        <v>2</v>
      </c>
      <c r="J234" s="68">
        <v>0</v>
      </c>
      <c r="K234" s="68">
        <v>13</v>
      </c>
    </row>
    <row r="235" spans="1:11" ht="60" x14ac:dyDescent="0.25">
      <c r="A235" s="68" t="s">
        <v>996</v>
      </c>
      <c r="B235" s="68" t="s">
        <v>747</v>
      </c>
      <c r="C235" s="66" t="s">
        <v>106</v>
      </c>
      <c r="D235" s="66" t="s">
        <v>748</v>
      </c>
      <c r="E235" s="66" t="s">
        <v>1918</v>
      </c>
      <c r="F235" s="69">
        <v>7680000</v>
      </c>
      <c r="G235" s="69">
        <v>2000000</v>
      </c>
      <c r="H235" s="69">
        <v>0</v>
      </c>
      <c r="I235" s="68">
        <v>2</v>
      </c>
      <c r="J235" s="68">
        <v>0</v>
      </c>
      <c r="K235" s="68">
        <v>15</v>
      </c>
    </row>
    <row r="236" spans="1:11" ht="34.9" customHeight="1" x14ac:dyDescent="0.25">
      <c r="A236" s="68" t="s">
        <v>997</v>
      </c>
      <c r="B236" s="68" t="s">
        <v>749</v>
      </c>
      <c r="C236" s="66" t="s">
        <v>107</v>
      </c>
      <c r="D236" s="66" t="s">
        <v>750</v>
      </c>
      <c r="E236" s="66" t="s">
        <v>1920</v>
      </c>
      <c r="F236" s="69">
        <v>83990</v>
      </c>
      <c r="G236" s="69">
        <v>77990</v>
      </c>
      <c r="H236" s="69">
        <v>77990</v>
      </c>
      <c r="I236" s="68">
        <v>2</v>
      </c>
      <c r="J236" s="68">
        <v>0</v>
      </c>
      <c r="K236" s="68">
        <v>22</v>
      </c>
    </row>
    <row r="237" spans="1:11" ht="34.9" customHeight="1" x14ac:dyDescent="0.25">
      <c r="A237" s="68" t="s">
        <v>998</v>
      </c>
      <c r="B237" s="68" t="s">
        <v>751</v>
      </c>
      <c r="C237" s="66" t="s">
        <v>57</v>
      </c>
      <c r="D237" s="66" t="s">
        <v>752</v>
      </c>
      <c r="E237" s="66" t="s">
        <v>1879</v>
      </c>
      <c r="F237" s="69">
        <v>44988</v>
      </c>
      <c r="G237" s="69">
        <v>0</v>
      </c>
      <c r="H237" s="69">
        <v>0</v>
      </c>
      <c r="I237" s="68">
        <v>2</v>
      </c>
      <c r="J237" s="68">
        <v>0</v>
      </c>
      <c r="K237" s="68">
        <v>40</v>
      </c>
    </row>
    <row r="238" spans="1:11" ht="130.5" customHeight="1" x14ac:dyDescent="0.25">
      <c r="A238" s="68" t="s">
        <v>999</v>
      </c>
      <c r="B238" s="68" t="s">
        <v>753</v>
      </c>
      <c r="C238" s="66" t="s">
        <v>57</v>
      </c>
      <c r="D238" s="66" t="s">
        <v>754</v>
      </c>
      <c r="E238" s="66" t="s">
        <v>1959</v>
      </c>
      <c r="F238" s="69">
        <v>0</v>
      </c>
      <c r="G238" s="69">
        <v>0</v>
      </c>
      <c r="H238" s="69">
        <v>0</v>
      </c>
      <c r="I238" s="68">
        <v>2</v>
      </c>
      <c r="J238" s="68">
        <v>0</v>
      </c>
      <c r="K238" s="68">
        <v>41</v>
      </c>
    </row>
    <row r="239" spans="1:11" ht="45" x14ac:dyDescent="0.25">
      <c r="A239" s="68" t="s">
        <v>1000</v>
      </c>
      <c r="B239" s="68" t="s">
        <v>99</v>
      </c>
      <c r="C239" s="66" t="s">
        <v>116</v>
      </c>
      <c r="D239" s="66" t="s">
        <v>1921</v>
      </c>
      <c r="E239" s="66" t="s">
        <v>1922</v>
      </c>
      <c r="F239" s="69">
        <v>14078</v>
      </c>
      <c r="G239" s="69">
        <v>0</v>
      </c>
      <c r="H239" s="69">
        <v>0</v>
      </c>
      <c r="I239" s="68">
        <v>1.5</v>
      </c>
      <c r="J239" s="68">
        <v>0</v>
      </c>
      <c r="K239" s="68">
        <v>1</v>
      </c>
    </row>
    <row r="240" spans="1:11" ht="34.9" customHeight="1" x14ac:dyDescent="0.25">
      <c r="A240" s="68" t="s">
        <v>1001</v>
      </c>
      <c r="B240" s="68" t="s">
        <v>755</v>
      </c>
      <c r="C240" s="66" t="s">
        <v>107</v>
      </c>
      <c r="D240" s="66" t="s">
        <v>756</v>
      </c>
      <c r="E240" s="66" t="s">
        <v>1960</v>
      </c>
      <c r="F240" s="69">
        <v>65000</v>
      </c>
      <c r="G240" s="69">
        <v>70000</v>
      </c>
      <c r="H240" s="69">
        <v>70000</v>
      </c>
      <c r="I240" s="68">
        <v>1</v>
      </c>
      <c r="J240" s="68">
        <v>1</v>
      </c>
      <c r="K240" s="68">
        <v>20</v>
      </c>
    </row>
    <row r="241" spans="1:12" ht="34.9" customHeight="1" x14ac:dyDescent="0.25">
      <c r="A241" s="68" t="s">
        <v>1002</v>
      </c>
      <c r="B241" s="68" t="s">
        <v>757</v>
      </c>
      <c r="C241" s="66" t="s">
        <v>57</v>
      </c>
      <c r="D241" s="66" t="s">
        <v>758</v>
      </c>
      <c r="E241" s="66" t="s">
        <v>1855</v>
      </c>
      <c r="F241" s="69">
        <v>97357</v>
      </c>
      <c r="G241" s="69">
        <v>109127</v>
      </c>
      <c r="H241" s="69">
        <v>103807</v>
      </c>
      <c r="I241" s="68">
        <v>1</v>
      </c>
      <c r="J241" s="68">
        <v>1</v>
      </c>
      <c r="K241" s="68">
        <v>32</v>
      </c>
    </row>
    <row r="242" spans="1:12" ht="34.9" customHeight="1" x14ac:dyDescent="0.25">
      <c r="A242" s="68" t="s">
        <v>1003</v>
      </c>
      <c r="B242" s="68" t="s">
        <v>759</v>
      </c>
      <c r="C242" s="66" t="s">
        <v>111</v>
      </c>
      <c r="D242" s="66" t="s">
        <v>760</v>
      </c>
      <c r="E242" s="66" t="s">
        <v>761</v>
      </c>
      <c r="F242" s="69">
        <v>138435</v>
      </c>
      <c r="G242" s="69">
        <v>120165</v>
      </c>
      <c r="H242" s="69">
        <v>120165</v>
      </c>
      <c r="I242" s="68">
        <v>1</v>
      </c>
      <c r="J242" s="68">
        <v>0</v>
      </c>
      <c r="K242" s="68">
        <v>10</v>
      </c>
    </row>
    <row r="243" spans="1:12" ht="34.9" customHeight="1" x14ac:dyDescent="0.25">
      <c r="A243" s="68" t="s">
        <v>1004</v>
      </c>
      <c r="B243" s="68" t="s">
        <v>155</v>
      </c>
      <c r="C243" s="66" t="s">
        <v>111</v>
      </c>
      <c r="D243" s="66" t="s">
        <v>181</v>
      </c>
      <c r="E243" s="66" t="s">
        <v>193</v>
      </c>
      <c r="F243" s="69">
        <v>51227</v>
      </c>
      <c r="G243" s="69">
        <v>0</v>
      </c>
      <c r="H243" s="69">
        <v>0</v>
      </c>
      <c r="I243" s="68">
        <v>1</v>
      </c>
      <c r="J243" s="68">
        <v>0</v>
      </c>
      <c r="K243" s="68">
        <v>15</v>
      </c>
    </row>
    <row r="244" spans="1:12" ht="45" x14ac:dyDescent="0.25">
      <c r="A244" s="68" t="s">
        <v>1005</v>
      </c>
      <c r="B244" s="68" t="s">
        <v>762</v>
      </c>
      <c r="C244" s="66" t="s">
        <v>108</v>
      </c>
      <c r="D244" s="66" t="s">
        <v>763</v>
      </c>
      <c r="E244" s="66" t="s">
        <v>1883</v>
      </c>
      <c r="F244" s="69">
        <v>69862</v>
      </c>
      <c r="G244" s="69">
        <v>68937</v>
      </c>
      <c r="H244" s="69">
        <v>68937</v>
      </c>
      <c r="I244" s="68">
        <v>1</v>
      </c>
      <c r="J244" s="68">
        <v>0</v>
      </c>
      <c r="K244" s="68">
        <v>15</v>
      </c>
    </row>
    <row r="245" spans="1:12" ht="34.9" customHeight="1" x14ac:dyDescent="0.25">
      <c r="A245" s="68" t="s">
        <v>1006</v>
      </c>
      <c r="B245" s="68" t="s">
        <v>764</v>
      </c>
      <c r="C245" s="66" t="s">
        <v>107</v>
      </c>
      <c r="D245" s="66" t="s">
        <v>765</v>
      </c>
      <c r="E245" s="66" t="s">
        <v>1923</v>
      </c>
      <c r="F245" s="69">
        <v>300000</v>
      </c>
      <c r="G245" s="69">
        <v>350000</v>
      </c>
      <c r="H245" s="69">
        <v>400000</v>
      </c>
      <c r="I245" s="68">
        <v>1</v>
      </c>
      <c r="J245" s="68">
        <v>0</v>
      </c>
      <c r="K245" s="68">
        <v>21</v>
      </c>
    </row>
    <row r="246" spans="1:12" ht="60" x14ac:dyDescent="0.25">
      <c r="A246" s="68" t="s">
        <v>1007</v>
      </c>
      <c r="B246" s="68" t="s">
        <v>766</v>
      </c>
      <c r="C246" s="66" t="s">
        <v>108</v>
      </c>
      <c r="D246" s="66" t="s">
        <v>767</v>
      </c>
      <c r="E246" s="66" t="s">
        <v>1901</v>
      </c>
      <c r="F246" s="69">
        <v>0</v>
      </c>
      <c r="G246" s="69">
        <v>66728</v>
      </c>
      <c r="H246" s="69">
        <v>66728</v>
      </c>
      <c r="I246" s="68">
        <v>1</v>
      </c>
      <c r="J246" s="68">
        <v>0</v>
      </c>
      <c r="K246" s="68">
        <v>22</v>
      </c>
    </row>
    <row r="247" spans="1:12" ht="69" customHeight="1" x14ac:dyDescent="0.25">
      <c r="A247" s="68" t="s">
        <v>1008</v>
      </c>
      <c r="B247" s="68" t="s">
        <v>768</v>
      </c>
      <c r="C247" s="66" t="s">
        <v>108</v>
      </c>
      <c r="D247" s="66" t="s">
        <v>769</v>
      </c>
      <c r="E247" s="66" t="s">
        <v>770</v>
      </c>
      <c r="F247" s="69">
        <v>0</v>
      </c>
      <c r="G247" s="69">
        <v>25000</v>
      </c>
      <c r="H247" s="69">
        <v>25000</v>
      </c>
      <c r="I247" s="68">
        <v>1</v>
      </c>
      <c r="J247" s="68">
        <v>0</v>
      </c>
      <c r="K247" s="68">
        <v>25</v>
      </c>
    </row>
    <row r="248" spans="1:12" ht="34.9" customHeight="1" x14ac:dyDescent="0.25">
      <c r="A248" s="68" t="s">
        <v>1009</v>
      </c>
      <c r="B248" s="68" t="s">
        <v>771</v>
      </c>
      <c r="C248" s="66" t="s">
        <v>368</v>
      </c>
      <c r="D248" s="66" t="s">
        <v>772</v>
      </c>
      <c r="E248" s="66" t="s">
        <v>499</v>
      </c>
      <c r="F248" s="69">
        <v>100000</v>
      </c>
      <c r="G248" s="69">
        <v>500000</v>
      </c>
      <c r="H248" s="69">
        <v>300000</v>
      </c>
      <c r="I248" s="68">
        <v>1</v>
      </c>
      <c r="J248" s="68">
        <v>0</v>
      </c>
      <c r="K248" s="68">
        <v>26</v>
      </c>
    </row>
    <row r="249" spans="1:12" ht="60" x14ac:dyDescent="0.25">
      <c r="A249" s="68" t="s">
        <v>1010</v>
      </c>
      <c r="B249" s="68" t="s">
        <v>773</v>
      </c>
      <c r="C249" s="66" t="s">
        <v>108</v>
      </c>
      <c r="D249" s="66" t="s">
        <v>774</v>
      </c>
      <c r="E249" s="66" t="s">
        <v>770</v>
      </c>
      <c r="F249" s="69">
        <v>0</v>
      </c>
      <c r="G249" s="69">
        <v>25000</v>
      </c>
      <c r="H249" s="69">
        <v>25000</v>
      </c>
      <c r="I249" s="68">
        <v>1</v>
      </c>
      <c r="J249" s="68">
        <v>0</v>
      </c>
      <c r="K249" s="68">
        <v>26</v>
      </c>
    </row>
    <row r="250" spans="1:12" ht="34.9" customHeight="1" x14ac:dyDescent="0.25">
      <c r="A250" s="68" t="s">
        <v>1011</v>
      </c>
      <c r="B250" s="68" t="s">
        <v>775</v>
      </c>
      <c r="C250" s="66" t="s">
        <v>108</v>
      </c>
      <c r="D250" s="66" t="s">
        <v>776</v>
      </c>
      <c r="E250" s="66" t="s">
        <v>770</v>
      </c>
      <c r="F250" s="69">
        <v>0</v>
      </c>
      <c r="G250" s="69">
        <v>90000</v>
      </c>
      <c r="H250" s="69">
        <v>90000</v>
      </c>
      <c r="I250" s="68">
        <v>1</v>
      </c>
      <c r="J250" s="68">
        <v>0</v>
      </c>
      <c r="K250" s="68">
        <v>27</v>
      </c>
    </row>
    <row r="251" spans="1:12" ht="60" x14ac:dyDescent="0.25">
      <c r="A251" s="68" t="s">
        <v>1012</v>
      </c>
      <c r="B251" s="68" t="s">
        <v>777</v>
      </c>
      <c r="C251" s="66" t="s">
        <v>57</v>
      </c>
      <c r="D251" s="66" t="s">
        <v>1925</v>
      </c>
      <c r="E251" s="66" t="s">
        <v>1879</v>
      </c>
      <c r="F251" s="69">
        <v>79146</v>
      </c>
      <c r="G251" s="69">
        <v>79146</v>
      </c>
      <c r="H251" s="69">
        <v>79146</v>
      </c>
      <c r="I251" s="68">
        <v>1</v>
      </c>
      <c r="J251" s="68">
        <v>0</v>
      </c>
      <c r="K251" s="68">
        <v>39</v>
      </c>
    </row>
    <row r="252" spans="1:12" ht="105" x14ac:dyDescent="0.25">
      <c r="A252" s="68" t="s">
        <v>1013</v>
      </c>
      <c r="B252" s="68" t="s">
        <v>779</v>
      </c>
      <c r="C252" s="66" t="s">
        <v>106</v>
      </c>
      <c r="D252" s="66" t="s">
        <v>780</v>
      </c>
      <c r="E252" s="66" t="s">
        <v>1924</v>
      </c>
      <c r="F252" s="69">
        <v>110420</v>
      </c>
      <c r="G252" s="69">
        <v>106420</v>
      </c>
      <c r="H252" s="69">
        <v>106420</v>
      </c>
      <c r="I252" s="68">
        <v>0.5</v>
      </c>
      <c r="J252" s="68">
        <v>0</v>
      </c>
      <c r="K252" s="68">
        <v>16</v>
      </c>
    </row>
    <row r="253" spans="1:12" ht="45" x14ac:dyDescent="0.25">
      <c r="A253" s="68" t="s">
        <v>1014</v>
      </c>
      <c r="B253" s="68" t="s">
        <v>781</v>
      </c>
      <c r="C253" s="66" t="s">
        <v>106</v>
      </c>
      <c r="D253" s="66" t="s">
        <v>782</v>
      </c>
      <c r="E253" s="66" t="s">
        <v>783</v>
      </c>
      <c r="F253" s="69">
        <v>34993</v>
      </c>
      <c r="G253" s="69">
        <v>0</v>
      </c>
      <c r="H253" s="69">
        <v>0</v>
      </c>
      <c r="I253" s="68">
        <v>0.5</v>
      </c>
      <c r="J253" s="68">
        <v>0</v>
      </c>
      <c r="K253" s="68">
        <v>17</v>
      </c>
    </row>
    <row r="255" spans="1:12" customFormat="1" ht="18.75" x14ac:dyDescent="0.25">
      <c r="A255" s="197"/>
      <c r="B255" s="197"/>
      <c r="C255" s="197"/>
      <c r="D255" s="197"/>
      <c r="E255" s="141"/>
      <c r="F255" s="142"/>
      <c r="G255" s="139"/>
      <c r="H255" s="144"/>
      <c r="I255" s="145"/>
      <c r="J255" s="146"/>
      <c r="K255" s="146"/>
      <c r="L255" s="142"/>
    </row>
    <row r="256" spans="1:12" customFormat="1" ht="18.75" x14ac:dyDescent="0.25">
      <c r="A256" s="147"/>
      <c r="B256" s="148"/>
      <c r="C256" s="197" t="s">
        <v>1409</v>
      </c>
      <c r="D256" s="197"/>
      <c r="E256" s="141"/>
      <c r="F256" s="142"/>
      <c r="G256" s="11"/>
      <c r="H256" s="149"/>
      <c r="I256" s="139" t="s">
        <v>1410</v>
      </c>
      <c r="J256" s="149"/>
      <c r="K256" s="149"/>
      <c r="L256" s="149"/>
    </row>
    <row r="257" spans="1:12" customFormat="1" ht="15.75" customHeight="1" x14ac:dyDescent="0.25">
      <c r="A257" s="196"/>
      <c r="B257" s="196"/>
      <c r="C257" s="150"/>
      <c r="D257" s="150"/>
      <c r="E257" s="150"/>
      <c r="F257" s="151"/>
      <c r="G257" s="143"/>
      <c r="H257" s="144"/>
      <c r="I257" s="145"/>
      <c r="J257" s="146"/>
      <c r="K257" s="146"/>
      <c r="L257" s="146"/>
    </row>
    <row r="258" spans="1:12" customFormat="1" ht="15.75" x14ac:dyDescent="0.25">
      <c r="A258" s="196"/>
      <c r="B258" s="196"/>
      <c r="C258" s="150"/>
      <c r="D258" s="150"/>
      <c r="E258" s="150"/>
      <c r="F258" s="151"/>
      <c r="G258" s="143"/>
      <c r="H258" s="144"/>
      <c r="I258" s="145"/>
      <c r="J258" s="146"/>
      <c r="K258" s="146"/>
      <c r="L258" s="146"/>
    </row>
    <row r="259" spans="1:12" s="154" customFormat="1" ht="11.25" x14ac:dyDescent="0.2">
      <c r="A259" s="155">
        <v>41484</v>
      </c>
      <c r="B259" s="152"/>
      <c r="C259" s="152"/>
      <c r="D259" s="152"/>
      <c r="E259" s="152"/>
      <c r="F259" s="152"/>
      <c r="G259" s="152"/>
      <c r="H259" s="152"/>
      <c r="I259" s="153"/>
      <c r="J259" s="153"/>
      <c r="K259" s="153"/>
    </row>
    <row r="260" spans="1:12" s="154" customFormat="1" ht="11.25" x14ac:dyDescent="0.2">
      <c r="A260" s="152" t="s">
        <v>1411</v>
      </c>
      <c r="B260" s="152"/>
      <c r="C260" s="152"/>
      <c r="D260" s="152"/>
      <c r="E260" s="152"/>
      <c r="F260" s="152"/>
      <c r="G260" s="152"/>
      <c r="H260" s="152"/>
      <c r="I260" s="153"/>
      <c r="J260" s="153"/>
      <c r="K260" s="153"/>
    </row>
    <row r="261" spans="1:12" s="154" customFormat="1" ht="11.25" x14ac:dyDescent="0.2">
      <c r="A261" s="152" t="s">
        <v>1412</v>
      </c>
      <c r="B261" s="152"/>
      <c r="C261" s="152"/>
      <c r="D261" s="152"/>
      <c r="E261" s="152"/>
      <c r="F261" s="152"/>
      <c r="G261" s="152"/>
      <c r="H261" s="152"/>
      <c r="I261" s="153"/>
      <c r="J261" s="153"/>
      <c r="K261" s="153"/>
    </row>
  </sheetData>
  <mergeCells count="17">
    <mergeCell ref="H1:K1"/>
    <mergeCell ref="A255:B255"/>
    <mergeCell ref="A257:B257"/>
    <mergeCell ref="A3:H3"/>
    <mergeCell ref="A258:B258"/>
    <mergeCell ref="C255:D255"/>
    <mergeCell ref="C256:D256"/>
    <mergeCell ref="I6:K6"/>
    <mergeCell ref="H6:H7"/>
    <mergeCell ref="G6:G7"/>
    <mergeCell ref="F6:F7"/>
    <mergeCell ref="E6:E7"/>
    <mergeCell ref="C6:C7"/>
    <mergeCell ref="B6:B7"/>
    <mergeCell ref="A6:A7"/>
    <mergeCell ref="A8:E8"/>
    <mergeCell ref="D6:D7"/>
  </mergeCells>
  <printOptions horizontalCentered="1"/>
  <pageMargins left="0.11811023622047245" right="0.11811023622047245" top="0.35433070866141736" bottom="0.35433070866141736" header="0" footer="0"/>
  <pageSetup paperSize="9" scale="70" orientation="landscape" r:id="rId1"/>
  <headerFooter>
    <oddFooter xml:space="preserve">&amp;LFMZinop01_290713_JPI&amp;R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6"/>
  <sheetViews>
    <sheetView workbookViewId="0">
      <selection activeCell="A10" sqref="A10"/>
    </sheetView>
  </sheetViews>
  <sheetFormatPr defaultRowHeight="15.75" x14ac:dyDescent="0.25"/>
  <cols>
    <col min="1" max="1" width="14.375" customWidth="1"/>
    <col min="2" max="2" width="16.75" customWidth="1"/>
    <col min="3" max="3" width="9.25" customWidth="1"/>
    <col min="4" max="4" width="8.25" customWidth="1"/>
    <col min="5" max="5" width="32" customWidth="1"/>
    <col min="6" max="6" width="12.5" customWidth="1"/>
    <col min="7" max="7" width="14.75" customWidth="1"/>
    <col min="9" max="9" width="63.5" customWidth="1"/>
    <col min="257" max="257" width="14.375" customWidth="1"/>
    <col min="258" max="258" width="16.75" customWidth="1"/>
    <col min="259" max="259" width="9.25" customWidth="1"/>
    <col min="260" max="260" width="8.25" customWidth="1"/>
    <col min="261" max="261" width="32" customWidth="1"/>
    <col min="262" max="262" width="12.5" customWidth="1"/>
    <col min="263" max="263" width="14.75" customWidth="1"/>
    <col min="265" max="265" width="63.5" customWidth="1"/>
    <col min="513" max="513" width="14.375" customWidth="1"/>
    <col min="514" max="514" width="16.75" customWidth="1"/>
    <col min="515" max="515" width="9.25" customWidth="1"/>
    <col min="516" max="516" width="8.25" customWidth="1"/>
    <col min="517" max="517" width="32" customWidth="1"/>
    <col min="518" max="518" width="12.5" customWidth="1"/>
    <col min="519" max="519" width="14.75" customWidth="1"/>
    <col min="521" max="521" width="63.5" customWidth="1"/>
    <col min="769" max="769" width="14.375" customWidth="1"/>
    <col min="770" max="770" width="16.75" customWidth="1"/>
    <col min="771" max="771" width="9.25" customWidth="1"/>
    <col min="772" max="772" width="8.25" customWidth="1"/>
    <col min="773" max="773" width="32" customWidth="1"/>
    <col min="774" max="774" width="12.5" customWidth="1"/>
    <col min="775" max="775" width="14.75" customWidth="1"/>
    <col min="777" max="777" width="63.5" customWidth="1"/>
    <col min="1025" max="1025" width="14.375" customWidth="1"/>
    <col min="1026" max="1026" width="16.75" customWidth="1"/>
    <col min="1027" max="1027" width="9.25" customWidth="1"/>
    <col min="1028" max="1028" width="8.25" customWidth="1"/>
    <col min="1029" max="1029" width="32" customWidth="1"/>
    <col min="1030" max="1030" width="12.5" customWidth="1"/>
    <col min="1031" max="1031" width="14.75" customWidth="1"/>
    <col min="1033" max="1033" width="63.5" customWidth="1"/>
    <col min="1281" max="1281" width="14.375" customWidth="1"/>
    <col min="1282" max="1282" width="16.75" customWidth="1"/>
    <col min="1283" max="1283" width="9.25" customWidth="1"/>
    <col min="1284" max="1284" width="8.25" customWidth="1"/>
    <col min="1285" max="1285" width="32" customWidth="1"/>
    <col min="1286" max="1286" width="12.5" customWidth="1"/>
    <col min="1287" max="1287" width="14.75" customWidth="1"/>
    <col min="1289" max="1289" width="63.5" customWidth="1"/>
    <col min="1537" max="1537" width="14.375" customWidth="1"/>
    <col min="1538" max="1538" width="16.75" customWidth="1"/>
    <col min="1539" max="1539" width="9.25" customWidth="1"/>
    <col min="1540" max="1540" width="8.25" customWidth="1"/>
    <col min="1541" max="1541" width="32" customWidth="1"/>
    <col min="1542" max="1542" width="12.5" customWidth="1"/>
    <col min="1543" max="1543" width="14.75" customWidth="1"/>
    <col min="1545" max="1545" width="63.5" customWidth="1"/>
    <col min="1793" max="1793" width="14.375" customWidth="1"/>
    <col min="1794" max="1794" width="16.75" customWidth="1"/>
    <col min="1795" max="1795" width="9.25" customWidth="1"/>
    <col min="1796" max="1796" width="8.25" customWidth="1"/>
    <col min="1797" max="1797" width="32" customWidth="1"/>
    <col min="1798" max="1798" width="12.5" customWidth="1"/>
    <col min="1799" max="1799" width="14.75" customWidth="1"/>
    <col min="1801" max="1801" width="63.5" customWidth="1"/>
    <col min="2049" max="2049" width="14.375" customWidth="1"/>
    <col min="2050" max="2050" width="16.75" customWidth="1"/>
    <col min="2051" max="2051" width="9.25" customWidth="1"/>
    <col min="2052" max="2052" width="8.25" customWidth="1"/>
    <col min="2053" max="2053" width="32" customWidth="1"/>
    <col min="2054" max="2054" width="12.5" customWidth="1"/>
    <col min="2055" max="2055" width="14.75" customWidth="1"/>
    <col min="2057" max="2057" width="63.5" customWidth="1"/>
    <col min="2305" max="2305" width="14.375" customWidth="1"/>
    <col min="2306" max="2306" width="16.75" customWidth="1"/>
    <col min="2307" max="2307" width="9.25" customWidth="1"/>
    <col min="2308" max="2308" width="8.25" customWidth="1"/>
    <col min="2309" max="2309" width="32" customWidth="1"/>
    <col min="2310" max="2310" width="12.5" customWidth="1"/>
    <col min="2311" max="2311" width="14.75" customWidth="1"/>
    <col min="2313" max="2313" width="63.5" customWidth="1"/>
    <col min="2561" max="2561" width="14.375" customWidth="1"/>
    <col min="2562" max="2562" width="16.75" customWidth="1"/>
    <col min="2563" max="2563" width="9.25" customWidth="1"/>
    <col min="2564" max="2564" width="8.25" customWidth="1"/>
    <col min="2565" max="2565" width="32" customWidth="1"/>
    <col min="2566" max="2566" width="12.5" customWidth="1"/>
    <col min="2567" max="2567" width="14.75" customWidth="1"/>
    <col min="2569" max="2569" width="63.5" customWidth="1"/>
    <col min="2817" max="2817" width="14.375" customWidth="1"/>
    <col min="2818" max="2818" width="16.75" customWidth="1"/>
    <col min="2819" max="2819" width="9.25" customWidth="1"/>
    <col min="2820" max="2820" width="8.25" customWidth="1"/>
    <col min="2821" max="2821" width="32" customWidth="1"/>
    <col min="2822" max="2822" width="12.5" customWidth="1"/>
    <col min="2823" max="2823" width="14.75" customWidth="1"/>
    <col min="2825" max="2825" width="63.5" customWidth="1"/>
    <col min="3073" max="3073" width="14.375" customWidth="1"/>
    <col min="3074" max="3074" width="16.75" customWidth="1"/>
    <col min="3075" max="3075" width="9.25" customWidth="1"/>
    <col min="3076" max="3076" width="8.25" customWidth="1"/>
    <col min="3077" max="3077" width="32" customWidth="1"/>
    <col min="3078" max="3078" width="12.5" customWidth="1"/>
    <col min="3079" max="3079" width="14.75" customWidth="1"/>
    <col min="3081" max="3081" width="63.5" customWidth="1"/>
    <col min="3329" max="3329" width="14.375" customWidth="1"/>
    <col min="3330" max="3330" width="16.75" customWidth="1"/>
    <col min="3331" max="3331" width="9.25" customWidth="1"/>
    <col min="3332" max="3332" width="8.25" customWidth="1"/>
    <col min="3333" max="3333" width="32" customWidth="1"/>
    <col min="3334" max="3334" width="12.5" customWidth="1"/>
    <col min="3335" max="3335" width="14.75" customWidth="1"/>
    <col min="3337" max="3337" width="63.5" customWidth="1"/>
    <col min="3585" max="3585" width="14.375" customWidth="1"/>
    <col min="3586" max="3586" width="16.75" customWidth="1"/>
    <col min="3587" max="3587" width="9.25" customWidth="1"/>
    <col min="3588" max="3588" width="8.25" customWidth="1"/>
    <col min="3589" max="3589" width="32" customWidth="1"/>
    <col min="3590" max="3590" width="12.5" customWidth="1"/>
    <col min="3591" max="3591" width="14.75" customWidth="1"/>
    <col min="3593" max="3593" width="63.5" customWidth="1"/>
    <col min="3841" max="3841" width="14.375" customWidth="1"/>
    <col min="3842" max="3842" width="16.75" customWidth="1"/>
    <col min="3843" max="3843" width="9.25" customWidth="1"/>
    <col min="3844" max="3844" width="8.25" customWidth="1"/>
    <col min="3845" max="3845" width="32" customWidth="1"/>
    <col min="3846" max="3846" width="12.5" customWidth="1"/>
    <col min="3847" max="3847" width="14.75" customWidth="1"/>
    <col min="3849" max="3849" width="63.5" customWidth="1"/>
    <col min="4097" max="4097" width="14.375" customWidth="1"/>
    <col min="4098" max="4098" width="16.75" customWidth="1"/>
    <col min="4099" max="4099" width="9.25" customWidth="1"/>
    <col min="4100" max="4100" width="8.25" customWidth="1"/>
    <col min="4101" max="4101" width="32" customWidth="1"/>
    <col min="4102" max="4102" width="12.5" customWidth="1"/>
    <col min="4103" max="4103" width="14.75" customWidth="1"/>
    <col min="4105" max="4105" width="63.5" customWidth="1"/>
    <col min="4353" max="4353" width="14.375" customWidth="1"/>
    <col min="4354" max="4354" width="16.75" customWidth="1"/>
    <col min="4355" max="4355" width="9.25" customWidth="1"/>
    <col min="4356" max="4356" width="8.25" customWidth="1"/>
    <col min="4357" max="4357" width="32" customWidth="1"/>
    <col min="4358" max="4358" width="12.5" customWidth="1"/>
    <col min="4359" max="4359" width="14.75" customWidth="1"/>
    <col min="4361" max="4361" width="63.5" customWidth="1"/>
    <col min="4609" max="4609" width="14.375" customWidth="1"/>
    <col min="4610" max="4610" width="16.75" customWidth="1"/>
    <col min="4611" max="4611" width="9.25" customWidth="1"/>
    <col min="4612" max="4612" width="8.25" customWidth="1"/>
    <col min="4613" max="4613" width="32" customWidth="1"/>
    <col min="4614" max="4614" width="12.5" customWidth="1"/>
    <col min="4615" max="4615" width="14.75" customWidth="1"/>
    <col min="4617" max="4617" width="63.5" customWidth="1"/>
    <col min="4865" max="4865" width="14.375" customWidth="1"/>
    <col min="4866" max="4866" width="16.75" customWidth="1"/>
    <col min="4867" max="4867" width="9.25" customWidth="1"/>
    <col min="4868" max="4868" width="8.25" customWidth="1"/>
    <col min="4869" max="4869" width="32" customWidth="1"/>
    <col min="4870" max="4870" width="12.5" customWidth="1"/>
    <col min="4871" max="4871" width="14.75" customWidth="1"/>
    <col min="4873" max="4873" width="63.5" customWidth="1"/>
    <col min="5121" max="5121" width="14.375" customWidth="1"/>
    <col min="5122" max="5122" width="16.75" customWidth="1"/>
    <col min="5123" max="5123" width="9.25" customWidth="1"/>
    <col min="5124" max="5124" width="8.25" customWidth="1"/>
    <col min="5125" max="5125" width="32" customWidth="1"/>
    <col min="5126" max="5126" width="12.5" customWidth="1"/>
    <col min="5127" max="5127" width="14.75" customWidth="1"/>
    <col min="5129" max="5129" width="63.5" customWidth="1"/>
    <col min="5377" max="5377" width="14.375" customWidth="1"/>
    <col min="5378" max="5378" width="16.75" customWidth="1"/>
    <col min="5379" max="5379" width="9.25" customWidth="1"/>
    <col min="5380" max="5380" width="8.25" customWidth="1"/>
    <col min="5381" max="5381" width="32" customWidth="1"/>
    <col min="5382" max="5382" width="12.5" customWidth="1"/>
    <col min="5383" max="5383" width="14.75" customWidth="1"/>
    <col min="5385" max="5385" width="63.5" customWidth="1"/>
    <col min="5633" max="5633" width="14.375" customWidth="1"/>
    <col min="5634" max="5634" width="16.75" customWidth="1"/>
    <col min="5635" max="5635" width="9.25" customWidth="1"/>
    <col min="5636" max="5636" width="8.25" customWidth="1"/>
    <col min="5637" max="5637" width="32" customWidth="1"/>
    <col min="5638" max="5638" width="12.5" customWidth="1"/>
    <col min="5639" max="5639" width="14.75" customWidth="1"/>
    <col min="5641" max="5641" width="63.5" customWidth="1"/>
    <col min="5889" max="5889" width="14.375" customWidth="1"/>
    <col min="5890" max="5890" width="16.75" customWidth="1"/>
    <col min="5891" max="5891" width="9.25" customWidth="1"/>
    <col min="5892" max="5892" width="8.25" customWidth="1"/>
    <col min="5893" max="5893" width="32" customWidth="1"/>
    <col min="5894" max="5894" width="12.5" customWidth="1"/>
    <col min="5895" max="5895" width="14.75" customWidth="1"/>
    <col min="5897" max="5897" width="63.5" customWidth="1"/>
    <col min="6145" max="6145" width="14.375" customWidth="1"/>
    <col min="6146" max="6146" width="16.75" customWidth="1"/>
    <col min="6147" max="6147" width="9.25" customWidth="1"/>
    <col min="6148" max="6148" width="8.25" customWidth="1"/>
    <col min="6149" max="6149" width="32" customWidth="1"/>
    <col min="6150" max="6150" width="12.5" customWidth="1"/>
    <col min="6151" max="6151" width="14.75" customWidth="1"/>
    <col min="6153" max="6153" width="63.5" customWidth="1"/>
    <col min="6401" max="6401" width="14.375" customWidth="1"/>
    <col min="6402" max="6402" width="16.75" customWidth="1"/>
    <col min="6403" max="6403" width="9.25" customWidth="1"/>
    <col min="6404" max="6404" width="8.25" customWidth="1"/>
    <col min="6405" max="6405" width="32" customWidth="1"/>
    <col min="6406" max="6406" width="12.5" customWidth="1"/>
    <col min="6407" max="6407" width="14.75" customWidth="1"/>
    <col min="6409" max="6409" width="63.5" customWidth="1"/>
    <col min="6657" max="6657" width="14.375" customWidth="1"/>
    <col min="6658" max="6658" width="16.75" customWidth="1"/>
    <col min="6659" max="6659" width="9.25" customWidth="1"/>
    <col min="6660" max="6660" width="8.25" customWidth="1"/>
    <col min="6661" max="6661" width="32" customWidth="1"/>
    <col min="6662" max="6662" width="12.5" customWidth="1"/>
    <col min="6663" max="6663" width="14.75" customWidth="1"/>
    <col min="6665" max="6665" width="63.5" customWidth="1"/>
    <col min="6913" max="6913" width="14.375" customWidth="1"/>
    <col min="6914" max="6914" width="16.75" customWidth="1"/>
    <col min="6915" max="6915" width="9.25" customWidth="1"/>
    <col min="6916" max="6916" width="8.25" customWidth="1"/>
    <col min="6917" max="6917" width="32" customWidth="1"/>
    <col min="6918" max="6918" width="12.5" customWidth="1"/>
    <col min="6919" max="6919" width="14.75" customWidth="1"/>
    <col min="6921" max="6921" width="63.5" customWidth="1"/>
    <col min="7169" max="7169" width="14.375" customWidth="1"/>
    <col min="7170" max="7170" width="16.75" customWidth="1"/>
    <col min="7171" max="7171" width="9.25" customWidth="1"/>
    <col min="7172" max="7172" width="8.25" customWidth="1"/>
    <col min="7173" max="7173" width="32" customWidth="1"/>
    <col min="7174" max="7174" width="12.5" customWidth="1"/>
    <col min="7175" max="7175" width="14.75" customWidth="1"/>
    <col min="7177" max="7177" width="63.5" customWidth="1"/>
    <col min="7425" max="7425" width="14.375" customWidth="1"/>
    <col min="7426" max="7426" width="16.75" customWidth="1"/>
    <col min="7427" max="7427" width="9.25" customWidth="1"/>
    <col min="7428" max="7428" width="8.25" customWidth="1"/>
    <col min="7429" max="7429" width="32" customWidth="1"/>
    <col min="7430" max="7430" width="12.5" customWidth="1"/>
    <col min="7431" max="7431" width="14.75" customWidth="1"/>
    <col min="7433" max="7433" width="63.5" customWidth="1"/>
    <col min="7681" max="7681" width="14.375" customWidth="1"/>
    <col min="7682" max="7682" width="16.75" customWidth="1"/>
    <col min="7683" max="7683" width="9.25" customWidth="1"/>
    <col min="7684" max="7684" width="8.25" customWidth="1"/>
    <col min="7685" max="7685" width="32" customWidth="1"/>
    <col min="7686" max="7686" width="12.5" customWidth="1"/>
    <col min="7687" max="7687" width="14.75" customWidth="1"/>
    <col min="7689" max="7689" width="63.5" customWidth="1"/>
    <col min="7937" max="7937" width="14.375" customWidth="1"/>
    <col min="7938" max="7938" width="16.75" customWidth="1"/>
    <col min="7939" max="7939" width="9.25" customWidth="1"/>
    <col min="7940" max="7940" width="8.25" customWidth="1"/>
    <col min="7941" max="7941" width="32" customWidth="1"/>
    <col min="7942" max="7942" width="12.5" customWidth="1"/>
    <col min="7943" max="7943" width="14.75" customWidth="1"/>
    <col min="7945" max="7945" width="63.5" customWidth="1"/>
    <col min="8193" max="8193" width="14.375" customWidth="1"/>
    <col min="8194" max="8194" width="16.75" customWidth="1"/>
    <col min="8195" max="8195" width="9.25" customWidth="1"/>
    <col min="8196" max="8196" width="8.25" customWidth="1"/>
    <col min="8197" max="8197" width="32" customWidth="1"/>
    <col min="8198" max="8198" width="12.5" customWidth="1"/>
    <col min="8199" max="8199" width="14.75" customWidth="1"/>
    <col min="8201" max="8201" width="63.5" customWidth="1"/>
    <col min="8449" max="8449" width="14.375" customWidth="1"/>
    <col min="8450" max="8450" width="16.75" customWidth="1"/>
    <col min="8451" max="8451" width="9.25" customWidth="1"/>
    <col min="8452" max="8452" width="8.25" customWidth="1"/>
    <col min="8453" max="8453" width="32" customWidth="1"/>
    <col min="8454" max="8454" width="12.5" customWidth="1"/>
    <col min="8455" max="8455" width="14.75" customWidth="1"/>
    <col min="8457" max="8457" width="63.5" customWidth="1"/>
    <col min="8705" max="8705" width="14.375" customWidth="1"/>
    <col min="8706" max="8706" width="16.75" customWidth="1"/>
    <col min="8707" max="8707" width="9.25" customWidth="1"/>
    <col min="8708" max="8708" width="8.25" customWidth="1"/>
    <col min="8709" max="8709" width="32" customWidth="1"/>
    <col min="8710" max="8710" width="12.5" customWidth="1"/>
    <col min="8711" max="8711" width="14.75" customWidth="1"/>
    <col min="8713" max="8713" width="63.5" customWidth="1"/>
    <col min="8961" max="8961" width="14.375" customWidth="1"/>
    <col min="8962" max="8962" width="16.75" customWidth="1"/>
    <col min="8963" max="8963" width="9.25" customWidth="1"/>
    <col min="8964" max="8964" width="8.25" customWidth="1"/>
    <col min="8965" max="8965" width="32" customWidth="1"/>
    <col min="8966" max="8966" width="12.5" customWidth="1"/>
    <col min="8967" max="8967" width="14.75" customWidth="1"/>
    <col min="8969" max="8969" width="63.5" customWidth="1"/>
    <col min="9217" max="9217" width="14.375" customWidth="1"/>
    <col min="9218" max="9218" width="16.75" customWidth="1"/>
    <col min="9219" max="9219" width="9.25" customWidth="1"/>
    <col min="9220" max="9220" width="8.25" customWidth="1"/>
    <col min="9221" max="9221" width="32" customWidth="1"/>
    <col min="9222" max="9222" width="12.5" customWidth="1"/>
    <col min="9223" max="9223" width="14.75" customWidth="1"/>
    <col min="9225" max="9225" width="63.5" customWidth="1"/>
    <col min="9473" max="9473" width="14.375" customWidth="1"/>
    <col min="9474" max="9474" width="16.75" customWidth="1"/>
    <col min="9475" max="9475" width="9.25" customWidth="1"/>
    <col min="9476" max="9476" width="8.25" customWidth="1"/>
    <col min="9477" max="9477" width="32" customWidth="1"/>
    <col min="9478" max="9478" width="12.5" customWidth="1"/>
    <col min="9479" max="9479" width="14.75" customWidth="1"/>
    <col min="9481" max="9481" width="63.5" customWidth="1"/>
    <col min="9729" max="9729" width="14.375" customWidth="1"/>
    <col min="9730" max="9730" width="16.75" customWidth="1"/>
    <col min="9731" max="9731" width="9.25" customWidth="1"/>
    <col min="9732" max="9732" width="8.25" customWidth="1"/>
    <col min="9733" max="9733" width="32" customWidth="1"/>
    <col min="9734" max="9734" width="12.5" customWidth="1"/>
    <col min="9735" max="9735" width="14.75" customWidth="1"/>
    <col min="9737" max="9737" width="63.5" customWidth="1"/>
    <col min="9985" max="9985" width="14.375" customWidth="1"/>
    <col min="9986" max="9986" width="16.75" customWidth="1"/>
    <col min="9987" max="9987" width="9.25" customWidth="1"/>
    <col min="9988" max="9988" width="8.25" customWidth="1"/>
    <col min="9989" max="9989" width="32" customWidth="1"/>
    <col min="9990" max="9990" width="12.5" customWidth="1"/>
    <col min="9991" max="9991" width="14.75" customWidth="1"/>
    <col min="9993" max="9993" width="63.5" customWidth="1"/>
    <col min="10241" max="10241" width="14.375" customWidth="1"/>
    <col min="10242" max="10242" width="16.75" customWidth="1"/>
    <col min="10243" max="10243" width="9.25" customWidth="1"/>
    <col min="10244" max="10244" width="8.25" customWidth="1"/>
    <col min="10245" max="10245" width="32" customWidth="1"/>
    <col min="10246" max="10246" width="12.5" customWidth="1"/>
    <col min="10247" max="10247" width="14.75" customWidth="1"/>
    <col min="10249" max="10249" width="63.5" customWidth="1"/>
    <col min="10497" max="10497" width="14.375" customWidth="1"/>
    <col min="10498" max="10498" width="16.75" customWidth="1"/>
    <col min="10499" max="10499" width="9.25" customWidth="1"/>
    <col min="10500" max="10500" width="8.25" customWidth="1"/>
    <col min="10501" max="10501" width="32" customWidth="1"/>
    <col min="10502" max="10502" width="12.5" customWidth="1"/>
    <col min="10503" max="10503" width="14.75" customWidth="1"/>
    <col min="10505" max="10505" width="63.5" customWidth="1"/>
    <col min="10753" max="10753" width="14.375" customWidth="1"/>
    <col min="10754" max="10754" width="16.75" customWidth="1"/>
    <col min="10755" max="10755" width="9.25" customWidth="1"/>
    <col min="10756" max="10756" width="8.25" customWidth="1"/>
    <col min="10757" max="10757" width="32" customWidth="1"/>
    <col min="10758" max="10758" width="12.5" customWidth="1"/>
    <col min="10759" max="10759" width="14.75" customWidth="1"/>
    <col min="10761" max="10761" width="63.5" customWidth="1"/>
    <col min="11009" max="11009" width="14.375" customWidth="1"/>
    <col min="11010" max="11010" width="16.75" customWidth="1"/>
    <col min="11011" max="11011" width="9.25" customWidth="1"/>
    <col min="11012" max="11012" width="8.25" customWidth="1"/>
    <col min="11013" max="11013" width="32" customWidth="1"/>
    <col min="11014" max="11014" width="12.5" customWidth="1"/>
    <col min="11015" max="11015" width="14.75" customWidth="1"/>
    <col min="11017" max="11017" width="63.5" customWidth="1"/>
    <col min="11265" max="11265" width="14.375" customWidth="1"/>
    <col min="11266" max="11266" width="16.75" customWidth="1"/>
    <col min="11267" max="11267" width="9.25" customWidth="1"/>
    <col min="11268" max="11268" width="8.25" customWidth="1"/>
    <col min="11269" max="11269" width="32" customWidth="1"/>
    <col min="11270" max="11270" width="12.5" customWidth="1"/>
    <col min="11271" max="11271" width="14.75" customWidth="1"/>
    <col min="11273" max="11273" width="63.5" customWidth="1"/>
    <col min="11521" max="11521" width="14.375" customWidth="1"/>
    <col min="11522" max="11522" width="16.75" customWidth="1"/>
    <col min="11523" max="11523" width="9.25" customWidth="1"/>
    <col min="11524" max="11524" width="8.25" customWidth="1"/>
    <col min="11525" max="11525" width="32" customWidth="1"/>
    <col min="11526" max="11526" width="12.5" customWidth="1"/>
    <col min="11527" max="11527" width="14.75" customWidth="1"/>
    <col min="11529" max="11529" width="63.5" customWidth="1"/>
    <col min="11777" max="11777" width="14.375" customWidth="1"/>
    <col min="11778" max="11778" width="16.75" customWidth="1"/>
    <col min="11779" max="11779" width="9.25" customWidth="1"/>
    <col min="11780" max="11780" width="8.25" customWidth="1"/>
    <col min="11781" max="11781" width="32" customWidth="1"/>
    <col min="11782" max="11782" width="12.5" customWidth="1"/>
    <col min="11783" max="11783" width="14.75" customWidth="1"/>
    <col min="11785" max="11785" width="63.5" customWidth="1"/>
    <col min="12033" max="12033" width="14.375" customWidth="1"/>
    <col min="12034" max="12034" width="16.75" customWidth="1"/>
    <col min="12035" max="12035" width="9.25" customWidth="1"/>
    <col min="12036" max="12036" width="8.25" customWidth="1"/>
    <col min="12037" max="12037" width="32" customWidth="1"/>
    <col min="12038" max="12038" width="12.5" customWidth="1"/>
    <col min="12039" max="12039" width="14.75" customWidth="1"/>
    <col min="12041" max="12041" width="63.5" customWidth="1"/>
    <col min="12289" max="12289" width="14.375" customWidth="1"/>
    <col min="12290" max="12290" width="16.75" customWidth="1"/>
    <col min="12291" max="12291" width="9.25" customWidth="1"/>
    <col min="12292" max="12292" width="8.25" customWidth="1"/>
    <col min="12293" max="12293" width="32" customWidth="1"/>
    <col min="12294" max="12294" width="12.5" customWidth="1"/>
    <col min="12295" max="12295" width="14.75" customWidth="1"/>
    <col min="12297" max="12297" width="63.5" customWidth="1"/>
    <col min="12545" max="12545" width="14.375" customWidth="1"/>
    <col min="12546" max="12546" width="16.75" customWidth="1"/>
    <col min="12547" max="12547" width="9.25" customWidth="1"/>
    <col min="12548" max="12548" width="8.25" customWidth="1"/>
    <col min="12549" max="12549" width="32" customWidth="1"/>
    <col min="12550" max="12550" width="12.5" customWidth="1"/>
    <col min="12551" max="12551" width="14.75" customWidth="1"/>
    <col min="12553" max="12553" width="63.5" customWidth="1"/>
    <col min="12801" max="12801" width="14.375" customWidth="1"/>
    <col min="12802" max="12802" width="16.75" customWidth="1"/>
    <col min="12803" max="12803" width="9.25" customWidth="1"/>
    <col min="12804" max="12804" width="8.25" customWidth="1"/>
    <col min="12805" max="12805" width="32" customWidth="1"/>
    <col min="12806" max="12806" width="12.5" customWidth="1"/>
    <col min="12807" max="12807" width="14.75" customWidth="1"/>
    <col min="12809" max="12809" width="63.5" customWidth="1"/>
    <col min="13057" max="13057" width="14.375" customWidth="1"/>
    <col min="13058" max="13058" width="16.75" customWidth="1"/>
    <col min="13059" max="13059" width="9.25" customWidth="1"/>
    <col min="13060" max="13060" width="8.25" customWidth="1"/>
    <col min="13061" max="13061" width="32" customWidth="1"/>
    <col min="13062" max="13062" width="12.5" customWidth="1"/>
    <col min="13063" max="13063" width="14.75" customWidth="1"/>
    <col min="13065" max="13065" width="63.5" customWidth="1"/>
    <col min="13313" max="13313" width="14.375" customWidth="1"/>
    <col min="13314" max="13314" width="16.75" customWidth="1"/>
    <col min="13315" max="13315" width="9.25" customWidth="1"/>
    <col min="13316" max="13316" width="8.25" customWidth="1"/>
    <col min="13317" max="13317" width="32" customWidth="1"/>
    <col min="13318" max="13318" width="12.5" customWidth="1"/>
    <col min="13319" max="13319" width="14.75" customWidth="1"/>
    <col min="13321" max="13321" width="63.5" customWidth="1"/>
    <col min="13569" max="13569" width="14.375" customWidth="1"/>
    <col min="13570" max="13570" width="16.75" customWidth="1"/>
    <col min="13571" max="13571" width="9.25" customWidth="1"/>
    <col min="13572" max="13572" width="8.25" customWidth="1"/>
    <col min="13573" max="13573" width="32" customWidth="1"/>
    <col min="13574" max="13574" width="12.5" customWidth="1"/>
    <col min="13575" max="13575" width="14.75" customWidth="1"/>
    <col min="13577" max="13577" width="63.5" customWidth="1"/>
    <col min="13825" max="13825" width="14.375" customWidth="1"/>
    <col min="13826" max="13826" width="16.75" customWidth="1"/>
    <col min="13827" max="13827" width="9.25" customWidth="1"/>
    <col min="13828" max="13828" width="8.25" customWidth="1"/>
    <col min="13829" max="13829" width="32" customWidth="1"/>
    <col min="13830" max="13830" width="12.5" customWidth="1"/>
    <col min="13831" max="13831" width="14.75" customWidth="1"/>
    <col min="13833" max="13833" width="63.5" customWidth="1"/>
    <col min="14081" max="14081" width="14.375" customWidth="1"/>
    <col min="14082" max="14082" width="16.75" customWidth="1"/>
    <col min="14083" max="14083" width="9.25" customWidth="1"/>
    <col min="14084" max="14084" width="8.25" customWidth="1"/>
    <col min="14085" max="14085" width="32" customWidth="1"/>
    <col min="14086" max="14086" width="12.5" customWidth="1"/>
    <col min="14087" max="14087" width="14.75" customWidth="1"/>
    <col min="14089" max="14089" width="63.5" customWidth="1"/>
    <col min="14337" max="14337" width="14.375" customWidth="1"/>
    <col min="14338" max="14338" width="16.75" customWidth="1"/>
    <col min="14339" max="14339" width="9.25" customWidth="1"/>
    <col min="14340" max="14340" width="8.25" customWidth="1"/>
    <col min="14341" max="14341" width="32" customWidth="1"/>
    <col min="14342" max="14342" width="12.5" customWidth="1"/>
    <col min="14343" max="14343" width="14.75" customWidth="1"/>
    <col min="14345" max="14345" width="63.5" customWidth="1"/>
    <col min="14593" max="14593" width="14.375" customWidth="1"/>
    <col min="14594" max="14594" width="16.75" customWidth="1"/>
    <col min="14595" max="14595" width="9.25" customWidth="1"/>
    <col min="14596" max="14596" width="8.25" customWidth="1"/>
    <col min="14597" max="14597" width="32" customWidth="1"/>
    <col min="14598" max="14598" width="12.5" customWidth="1"/>
    <col min="14599" max="14599" width="14.75" customWidth="1"/>
    <col min="14601" max="14601" width="63.5" customWidth="1"/>
    <col min="14849" max="14849" width="14.375" customWidth="1"/>
    <col min="14850" max="14850" width="16.75" customWidth="1"/>
    <col min="14851" max="14851" width="9.25" customWidth="1"/>
    <col min="14852" max="14852" width="8.25" customWidth="1"/>
    <col min="14853" max="14853" width="32" customWidth="1"/>
    <col min="14854" max="14854" width="12.5" customWidth="1"/>
    <col min="14855" max="14855" width="14.75" customWidth="1"/>
    <col min="14857" max="14857" width="63.5" customWidth="1"/>
    <col min="15105" max="15105" width="14.375" customWidth="1"/>
    <col min="15106" max="15106" width="16.75" customWidth="1"/>
    <col min="15107" max="15107" width="9.25" customWidth="1"/>
    <col min="15108" max="15108" width="8.25" customWidth="1"/>
    <col min="15109" max="15109" width="32" customWidth="1"/>
    <col min="15110" max="15110" width="12.5" customWidth="1"/>
    <col min="15111" max="15111" width="14.75" customWidth="1"/>
    <col min="15113" max="15113" width="63.5" customWidth="1"/>
    <col min="15361" max="15361" width="14.375" customWidth="1"/>
    <col min="15362" max="15362" width="16.75" customWidth="1"/>
    <col min="15363" max="15363" width="9.25" customWidth="1"/>
    <col min="15364" max="15364" width="8.25" customWidth="1"/>
    <col min="15365" max="15365" width="32" customWidth="1"/>
    <col min="15366" max="15366" width="12.5" customWidth="1"/>
    <col min="15367" max="15367" width="14.75" customWidth="1"/>
    <col min="15369" max="15369" width="63.5" customWidth="1"/>
    <col min="15617" max="15617" width="14.375" customWidth="1"/>
    <col min="15618" max="15618" width="16.75" customWidth="1"/>
    <col min="15619" max="15619" width="9.25" customWidth="1"/>
    <col min="15620" max="15620" width="8.25" customWidth="1"/>
    <col min="15621" max="15621" width="32" customWidth="1"/>
    <col min="15622" max="15622" width="12.5" customWidth="1"/>
    <col min="15623" max="15623" width="14.75" customWidth="1"/>
    <col min="15625" max="15625" width="63.5" customWidth="1"/>
    <col min="15873" max="15873" width="14.375" customWidth="1"/>
    <col min="15874" max="15874" width="16.75" customWidth="1"/>
    <col min="15875" max="15875" width="9.25" customWidth="1"/>
    <col min="15876" max="15876" width="8.25" customWidth="1"/>
    <col min="15877" max="15877" width="32" customWidth="1"/>
    <col min="15878" max="15878" width="12.5" customWidth="1"/>
    <col min="15879" max="15879" width="14.75" customWidth="1"/>
    <col min="15881" max="15881" width="63.5" customWidth="1"/>
    <col min="16129" max="16129" width="14.375" customWidth="1"/>
    <col min="16130" max="16130" width="16.75" customWidth="1"/>
    <col min="16131" max="16131" width="9.25" customWidth="1"/>
    <col min="16132" max="16132" width="8.25" customWidth="1"/>
    <col min="16133" max="16133" width="32" customWidth="1"/>
    <col min="16134" max="16134" width="12.5" customWidth="1"/>
    <col min="16135" max="16135" width="14.75" customWidth="1"/>
    <col min="16137" max="16137" width="63.5" customWidth="1"/>
  </cols>
  <sheetData>
    <row r="1" spans="1:11" s="3" customFormat="1" ht="42" customHeight="1" x14ac:dyDescent="0.25">
      <c r="A1" s="11"/>
      <c r="B1" s="11"/>
      <c r="C1" s="11"/>
      <c r="D1" s="11"/>
      <c r="F1" s="14"/>
      <c r="G1" s="14"/>
      <c r="I1" s="189" t="s">
        <v>1826</v>
      </c>
      <c r="J1" s="14"/>
      <c r="K1" s="14"/>
    </row>
    <row r="2" spans="1:11" s="11" customFormat="1" ht="19.899999999999999" customHeight="1" x14ac:dyDescent="0.25">
      <c r="C2" s="14"/>
      <c r="E2" s="61"/>
    </row>
    <row r="3" spans="1:11" s="11" customFormat="1" ht="19.899999999999999" customHeight="1" x14ac:dyDescent="0.25">
      <c r="A3" s="202" t="s">
        <v>1816</v>
      </c>
      <c r="B3" s="202"/>
      <c r="C3" s="202"/>
      <c r="D3" s="202"/>
      <c r="E3" s="202"/>
      <c r="F3" s="202"/>
      <c r="G3" s="202"/>
      <c r="H3" s="202"/>
      <c r="I3" s="202"/>
    </row>
    <row r="4" spans="1:11" s="11" customFormat="1" ht="19.899999999999999" customHeight="1" x14ac:dyDescent="0.25">
      <c r="C4" s="14"/>
      <c r="E4" s="61"/>
    </row>
    <row r="5" spans="1:11" s="11" customFormat="1" ht="19.899999999999999" customHeight="1" x14ac:dyDescent="0.3">
      <c r="C5" s="14"/>
      <c r="E5" s="61"/>
      <c r="H5" s="6"/>
    </row>
    <row r="6" spans="1:11" ht="38.25" customHeight="1" x14ac:dyDescent="0.25">
      <c r="A6" s="156" t="s">
        <v>1418</v>
      </c>
      <c r="B6" s="156" t="s">
        <v>1419</v>
      </c>
      <c r="C6" s="156" t="s">
        <v>1420</v>
      </c>
      <c r="D6" s="156" t="s">
        <v>1421</v>
      </c>
      <c r="E6" s="156" t="s">
        <v>1422</v>
      </c>
      <c r="F6" s="156" t="s">
        <v>1423</v>
      </c>
      <c r="G6" s="156" t="s">
        <v>1424</v>
      </c>
      <c r="H6" s="157" t="s">
        <v>1425</v>
      </c>
      <c r="I6" s="157" t="s">
        <v>1426</v>
      </c>
    </row>
    <row r="7" spans="1:11" ht="153" x14ac:dyDescent="0.25">
      <c r="A7" s="158" t="s">
        <v>1427</v>
      </c>
      <c r="B7" s="158" t="s">
        <v>1428</v>
      </c>
      <c r="C7" s="158">
        <v>154</v>
      </c>
      <c r="D7" s="158" t="s">
        <v>95</v>
      </c>
      <c r="E7" s="158" t="s">
        <v>1429</v>
      </c>
      <c r="F7" s="158" t="s">
        <v>1430</v>
      </c>
      <c r="G7" s="159" t="s">
        <v>96</v>
      </c>
      <c r="H7" s="160">
        <v>4</v>
      </c>
      <c r="I7" s="161" t="s">
        <v>1431</v>
      </c>
    </row>
    <row r="8" spans="1:11" ht="127.5" x14ac:dyDescent="0.25">
      <c r="A8" s="158" t="s">
        <v>1432</v>
      </c>
      <c r="B8" s="158" t="s">
        <v>1433</v>
      </c>
      <c r="C8" s="158">
        <v>338</v>
      </c>
      <c r="D8" s="162" t="s">
        <v>463</v>
      </c>
      <c r="E8" s="158" t="s">
        <v>1434</v>
      </c>
      <c r="F8" s="158" t="s">
        <v>1430</v>
      </c>
      <c r="G8" s="159" t="s">
        <v>464</v>
      </c>
      <c r="H8" s="163">
        <v>7</v>
      </c>
      <c r="I8" s="159" t="s">
        <v>1435</v>
      </c>
    </row>
    <row r="9" spans="1:11" ht="102" x14ac:dyDescent="0.25">
      <c r="A9" s="159"/>
      <c r="B9" s="159"/>
      <c r="C9" s="159"/>
      <c r="D9" s="162" t="s">
        <v>565</v>
      </c>
      <c r="E9" s="159"/>
      <c r="F9" s="159" t="s">
        <v>1430</v>
      </c>
      <c r="G9" s="159" t="s">
        <v>566</v>
      </c>
      <c r="H9" s="163">
        <v>6</v>
      </c>
      <c r="I9" s="159" t="s">
        <v>1436</v>
      </c>
    </row>
    <row r="10" spans="1:11" ht="76.5" x14ac:dyDescent="0.25">
      <c r="A10" s="159"/>
      <c r="B10" s="159"/>
      <c r="C10" s="159"/>
      <c r="D10" s="162" t="s">
        <v>625</v>
      </c>
      <c r="E10" s="159"/>
      <c r="F10" s="159" t="s">
        <v>1430</v>
      </c>
      <c r="G10" s="159" t="s">
        <v>626</v>
      </c>
      <c r="H10" s="163">
        <v>4</v>
      </c>
      <c r="I10" s="159" t="s">
        <v>1437</v>
      </c>
    </row>
    <row r="11" spans="1:11" ht="127.5" x14ac:dyDescent="0.25">
      <c r="A11" s="159"/>
      <c r="B11" s="159"/>
      <c r="C11" s="159"/>
      <c r="D11" s="162" t="s">
        <v>133</v>
      </c>
      <c r="E11" s="159"/>
      <c r="F11" s="159" t="s">
        <v>1430</v>
      </c>
      <c r="G11" s="159" t="s">
        <v>166</v>
      </c>
      <c r="H11" s="163">
        <v>3</v>
      </c>
      <c r="I11" s="159" t="s">
        <v>1438</v>
      </c>
    </row>
    <row r="12" spans="1:11" ht="102" x14ac:dyDescent="0.25">
      <c r="A12" s="159"/>
      <c r="B12" s="159"/>
      <c r="C12" s="159"/>
      <c r="D12" s="162" t="s">
        <v>136</v>
      </c>
      <c r="E12" s="159"/>
      <c r="F12" s="159" t="s">
        <v>1430</v>
      </c>
      <c r="G12" s="159" t="s">
        <v>169</v>
      </c>
      <c r="H12" s="163">
        <v>6</v>
      </c>
      <c r="I12" s="159" t="s">
        <v>1439</v>
      </c>
    </row>
    <row r="13" spans="1:11" ht="331.5" x14ac:dyDescent="0.25">
      <c r="A13" s="158" t="s">
        <v>1432</v>
      </c>
      <c r="B13" s="158" t="s">
        <v>1433</v>
      </c>
      <c r="C13" s="158">
        <v>340</v>
      </c>
      <c r="D13" s="164" t="s">
        <v>75</v>
      </c>
      <c r="E13" s="158" t="s">
        <v>1440</v>
      </c>
      <c r="F13" s="158" t="s">
        <v>1441</v>
      </c>
      <c r="G13" s="158" t="s">
        <v>1442</v>
      </c>
      <c r="H13" s="160">
        <v>6</v>
      </c>
      <c r="I13" s="159" t="s">
        <v>1443</v>
      </c>
    </row>
    <row r="14" spans="1:11" ht="229.5" x14ac:dyDescent="0.25">
      <c r="A14" s="165" t="s">
        <v>1432</v>
      </c>
      <c r="B14" s="165" t="s">
        <v>1433</v>
      </c>
      <c r="C14" s="165">
        <v>341</v>
      </c>
      <c r="D14" s="166" t="s">
        <v>387</v>
      </c>
      <c r="E14" s="158" t="s">
        <v>1444</v>
      </c>
      <c r="F14" s="158" t="s">
        <v>1441</v>
      </c>
      <c r="G14" s="158" t="s">
        <v>389</v>
      </c>
      <c r="H14" s="160">
        <v>12</v>
      </c>
      <c r="I14" s="159" t="s">
        <v>1445</v>
      </c>
    </row>
    <row r="15" spans="1:11" ht="51" x14ac:dyDescent="0.25">
      <c r="A15" s="158"/>
      <c r="B15" s="158"/>
      <c r="C15" s="158"/>
      <c r="D15" s="158" t="s">
        <v>65</v>
      </c>
      <c r="E15" s="158"/>
      <c r="F15" s="158" t="s">
        <v>1446</v>
      </c>
      <c r="G15" s="167" t="s">
        <v>66</v>
      </c>
      <c r="H15" s="160">
        <v>12</v>
      </c>
      <c r="I15" s="161" t="s">
        <v>1447</v>
      </c>
    </row>
    <row r="16" spans="1:11" ht="51" x14ac:dyDescent="0.25">
      <c r="A16" s="159"/>
      <c r="B16" s="159"/>
      <c r="C16" s="159"/>
      <c r="D16" s="159" t="s">
        <v>398</v>
      </c>
      <c r="E16" s="159"/>
      <c r="F16" s="158" t="s">
        <v>1446</v>
      </c>
      <c r="G16" s="167" t="s">
        <v>399</v>
      </c>
      <c r="H16" s="163">
        <v>12</v>
      </c>
      <c r="I16" s="159" t="s">
        <v>1448</v>
      </c>
    </row>
    <row r="17" spans="1:9" ht="51" x14ac:dyDescent="0.25">
      <c r="A17" s="159"/>
      <c r="B17" s="159"/>
      <c r="C17" s="159"/>
      <c r="D17" s="159" t="s">
        <v>369</v>
      </c>
      <c r="E17" s="159"/>
      <c r="F17" s="158" t="s">
        <v>1446</v>
      </c>
      <c r="G17" s="168" t="s">
        <v>403</v>
      </c>
      <c r="H17" s="163">
        <v>9</v>
      </c>
      <c r="I17" s="159" t="s">
        <v>1449</v>
      </c>
    </row>
    <row r="18" spans="1:9" ht="25.5" x14ac:dyDescent="0.25">
      <c r="A18" s="159"/>
      <c r="B18" s="159"/>
      <c r="C18" s="159"/>
      <c r="D18" s="159" t="s">
        <v>372</v>
      </c>
      <c r="E18" s="159"/>
      <c r="F18" s="158" t="s">
        <v>1446</v>
      </c>
      <c r="G18" s="168" t="s">
        <v>379</v>
      </c>
      <c r="H18" s="163">
        <v>12</v>
      </c>
      <c r="I18" s="159" t="s">
        <v>1450</v>
      </c>
    </row>
    <row r="19" spans="1:9" ht="63.75" x14ac:dyDescent="0.25">
      <c r="A19" s="159"/>
      <c r="B19" s="159"/>
      <c r="C19" s="159"/>
      <c r="D19" s="159" t="s">
        <v>474</v>
      </c>
      <c r="E19" s="159"/>
      <c r="F19" s="158" t="s">
        <v>1446</v>
      </c>
      <c r="G19" s="167" t="s">
        <v>373</v>
      </c>
      <c r="H19" s="163">
        <v>12</v>
      </c>
      <c r="I19" s="159" t="s">
        <v>1451</v>
      </c>
    </row>
    <row r="20" spans="1:9" ht="51" x14ac:dyDescent="0.25">
      <c r="A20" s="159"/>
      <c r="B20" s="159"/>
      <c r="C20" s="159"/>
      <c r="D20" s="169" t="s">
        <v>378</v>
      </c>
      <c r="E20" s="159"/>
      <c r="F20" s="158" t="s">
        <v>1446</v>
      </c>
      <c r="G20" s="167" t="s">
        <v>475</v>
      </c>
      <c r="H20" s="163">
        <v>6</v>
      </c>
      <c r="I20" s="159" t="s">
        <v>1452</v>
      </c>
    </row>
    <row r="21" spans="1:9" ht="63.75" x14ac:dyDescent="0.25">
      <c r="A21" s="159"/>
      <c r="B21" s="159"/>
      <c r="C21" s="159"/>
      <c r="D21" s="169" t="s">
        <v>117</v>
      </c>
      <c r="E21" s="159"/>
      <c r="F21" s="158" t="s">
        <v>1446</v>
      </c>
      <c r="G21" s="167" t="s">
        <v>1453</v>
      </c>
      <c r="H21" s="163">
        <v>9</v>
      </c>
      <c r="I21" s="159" t="s">
        <v>1454</v>
      </c>
    </row>
    <row r="22" spans="1:9" ht="76.5" x14ac:dyDescent="0.25">
      <c r="A22" s="159"/>
      <c r="B22" s="159"/>
      <c r="C22" s="159"/>
      <c r="D22" s="159" t="s">
        <v>446</v>
      </c>
      <c r="E22" s="159"/>
      <c r="F22" s="158" t="s">
        <v>1446</v>
      </c>
      <c r="G22" s="167" t="s">
        <v>370</v>
      </c>
      <c r="H22" s="163">
        <v>12</v>
      </c>
      <c r="I22" s="159" t="s">
        <v>1455</v>
      </c>
    </row>
    <row r="23" spans="1:9" ht="127.5" x14ac:dyDescent="0.25">
      <c r="A23" s="158"/>
      <c r="B23" s="158"/>
      <c r="C23" s="158"/>
      <c r="D23" s="159" t="s">
        <v>448</v>
      </c>
      <c r="E23" s="158"/>
      <c r="F23" s="158" t="s">
        <v>1446</v>
      </c>
      <c r="G23" s="167" t="s">
        <v>449</v>
      </c>
      <c r="H23" s="163">
        <v>9</v>
      </c>
      <c r="I23" s="159" t="s">
        <v>1456</v>
      </c>
    </row>
    <row r="24" spans="1:9" ht="38.25" x14ac:dyDescent="0.25">
      <c r="A24" s="159"/>
      <c r="B24" s="159"/>
      <c r="C24" s="159"/>
      <c r="D24" s="159" t="s">
        <v>408</v>
      </c>
      <c r="E24" s="159"/>
      <c r="F24" s="158" t="s">
        <v>1446</v>
      </c>
      <c r="G24" s="167" t="s">
        <v>409</v>
      </c>
      <c r="H24" s="163">
        <v>9</v>
      </c>
      <c r="I24" s="159" t="s">
        <v>1457</v>
      </c>
    </row>
    <row r="25" spans="1:9" ht="38.25" x14ac:dyDescent="0.25">
      <c r="A25" s="159"/>
      <c r="B25" s="159"/>
      <c r="C25" s="159"/>
      <c r="D25" s="159" t="s">
        <v>502</v>
      </c>
      <c r="E25" s="159"/>
      <c r="F25" s="158" t="s">
        <v>1446</v>
      </c>
      <c r="G25" s="167" t="s">
        <v>503</v>
      </c>
      <c r="H25" s="163">
        <v>9</v>
      </c>
      <c r="I25" s="159" t="s">
        <v>1458</v>
      </c>
    </row>
    <row r="26" spans="1:9" ht="38.25" x14ac:dyDescent="0.25">
      <c r="A26" s="158"/>
      <c r="B26" s="158"/>
      <c r="C26" s="158"/>
      <c r="D26" s="158" t="s">
        <v>504</v>
      </c>
      <c r="E26" s="158"/>
      <c r="F26" s="158" t="s">
        <v>1446</v>
      </c>
      <c r="G26" s="158" t="s">
        <v>505</v>
      </c>
      <c r="H26" s="160">
        <v>9</v>
      </c>
      <c r="I26" s="158" t="s">
        <v>1459</v>
      </c>
    </row>
    <row r="27" spans="1:9" ht="38.25" x14ac:dyDescent="0.25">
      <c r="A27" s="159"/>
      <c r="B27" s="159"/>
      <c r="C27" s="159"/>
      <c r="D27" s="159" t="s">
        <v>571</v>
      </c>
      <c r="E27" s="159"/>
      <c r="F27" s="158" t="s">
        <v>1446</v>
      </c>
      <c r="G27" s="167" t="s">
        <v>572</v>
      </c>
      <c r="H27" s="163">
        <v>6</v>
      </c>
      <c r="I27" s="159" t="s">
        <v>1460</v>
      </c>
    </row>
    <row r="28" spans="1:9" ht="51" x14ac:dyDescent="0.25">
      <c r="A28" s="159"/>
      <c r="B28" s="159"/>
      <c r="C28" s="159"/>
      <c r="D28" s="159" t="s">
        <v>512</v>
      </c>
      <c r="E28" s="159"/>
      <c r="F28" s="158" t="s">
        <v>1446</v>
      </c>
      <c r="G28" s="167" t="s">
        <v>513</v>
      </c>
      <c r="H28" s="163">
        <v>9</v>
      </c>
      <c r="I28" s="159" t="s">
        <v>1461</v>
      </c>
    </row>
    <row r="29" spans="1:9" ht="25.5" x14ac:dyDescent="0.25">
      <c r="A29" s="159"/>
      <c r="B29" s="159"/>
      <c r="C29" s="159"/>
      <c r="D29" s="159" t="s">
        <v>573</v>
      </c>
      <c r="E29" s="159"/>
      <c r="F29" s="158" t="s">
        <v>1446</v>
      </c>
      <c r="G29" s="167" t="s">
        <v>574</v>
      </c>
      <c r="H29" s="163">
        <v>6</v>
      </c>
      <c r="I29" s="159" t="s">
        <v>1462</v>
      </c>
    </row>
    <row r="30" spans="1:9" ht="25.5" x14ac:dyDescent="0.25">
      <c r="A30" s="159"/>
      <c r="B30" s="159"/>
      <c r="C30" s="159"/>
      <c r="D30" s="159" t="s">
        <v>507</v>
      </c>
      <c r="E30" s="159"/>
      <c r="F30" s="158" t="s">
        <v>1446</v>
      </c>
      <c r="G30" s="167" t="s">
        <v>508</v>
      </c>
      <c r="H30" s="163">
        <v>9</v>
      </c>
      <c r="I30" s="159" t="s">
        <v>1463</v>
      </c>
    </row>
    <row r="31" spans="1:9" ht="38.25" x14ac:dyDescent="0.25">
      <c r="A31" s="159"/>
      <c r="B31" s="159"/>
      <c r="C31" s="159"/>
      <c r="D31" s="159" t="s">
        <v>515</v>
      </c>
      <c r="E31" s="159"/>
      <c r="F31" s="158" t="s">
        <v>1446</v>
      </c>
      <c r="G31" s="167" t="s">
        <v>516</v>
      </c>
      <c r="H31" s="163">
        <v>6</v>
      </c>
      <c r="I31" s="159" t="s">
        <v>1464</v>
      </c>
    </row>
    <row r="32" spans="1:9" ht="38.25" x14ac:dyDescent="0.25">
      <c r="A32" s="159"/>
      <c r="B32" s="159"/>
      <c r="C32" s="159"/>
      <c r="D32" s="159" t="s">
        <v>497</v>
      </c>
      <c r="E32" s="159"/>
      <c r="F32" s="158" t="s">
        <v>1446</v>
      </c>
      <c r="G32" s="167" t="s">
        <v>1465</v>
      </c>
      <c r="H32" s="163">
        <v>6</v>
      </c>
      <c r="I32" s="159" t="s">
        <v>1466</v>
      </c>
    </row>
    <row r="33" spans="1:9" ht="63.75" x14ac:dyDescent="0.25">
      <c r="A33" s="159"/>
      <c r="B33" s="159"/>
      <c r="C33" s="159"/>
      <c r="D33" s="159" t="s">
        <v>679</v>
      </c>
      <c r="E33" s="159"/>
      <c r="F33" s="158" t="s">
        <v>1446</v>
      </c>
      <c r="G33" s="167" t="s">
        <v>680</v>
      </c>
      <c r="H33" s="163">
        <v>3</v>
      </c>
      <c r="I33" s="159" t="s">
        <v>1467</v>
      </c>
    </row>
    <row r="34" spans="1:9" ht="51" x14ac:dyDescent="0.25">
      <c r="A34" s="159"/>
      <c r="B34" s="159"/>
      <c r="C34" s="159"/>
      <c r="D34" s="159" t="s">
        <v>629</v>
      </c>
      <c r="E34" s="159"/>
      <c r="F34" s="158" t="s">
        <v>1446</v>
      </c>
      <c r="G34" s="167" t="s">
        <v>630</v>
      </c>
      <c r="H34" s="163"/>
      <c r="I34" s="159" t="s">
        <v>1468</v>
      </c>
    </row>
    <row r="35" spans="1:9" x14ac:dyDescent="0.25">
      <c r="A35" s="159"/>
      <c r="B35" s="159"/>
      <c r="C35" s="159"/>
      <c r="D35" s="159" t="s">
        <v>575</v>
      </c>
      <c r="E35" s="159"/>
      <c r="F35" s="158" t="s">
        <v>1446</v>
      </c>
      <c r="G35" s="167" t="s">
        <v>576</v>
      </c>
      <c r="H35" s="163">
        <v>6</v>
      </c>
      <c r="I35" s="159" t="s">
        <v>1469</v>
      </c>
    </row>
    <row r="36" spans="1:9" ht="63.75" x14ac:dyDescent="0.25">
      <c r="A36" s="159"/>
      <c r="B36" s="159"/>
      <c r="C36" s="159"/>
      <c r="D36" s="159" t="s">
        <v>577</v>
      </c>
      <c r="E36" s="159"/>
      <c r="F36" s="158" t="s">
        <v>1446</v>
      </c>
      <c r="G36" s="167" t="s">
        <v>578</v>
      </c>
      <c r="H36" s="163">
        <v>6</v>
      </c>
      <c r="I36" s="159" t="s">
        <v>1470</v>
      </c>
    </row>
    <row r="37" spans="1:9" ht="38.25" x14ac:dyDescent="0.25">
      <c r="A37" s="159"/>
      <c r="B37" s="159"/>
      <c r="C37" s="159"/>
      <c r="D37" s="159" t="s">
        <v>681</v>
      </c>
      <c r="E37" s="159"/>
      <c r="F37" s="158" t="s">
        <v>1446</v>
      </c>
      <c r="G37" s="167" t="s">
        <v>682</v>
      </c>
      <c r="H37" s="163">
        <v>3</v>
      </c>
      <c r="I37" s="159" t="s">
        <v>1471</v>
      </c>
    </row>
    <row r="38" spans="1:9" ht="51" x14ac:dyDescent="0.25">
      <c r="A38" s="159"/>
      <c r="B38" s="159"/>
      <c r="C38" s="159"/>
      <c r="D38" s="159" t="s">
        <v>632</v>
      </c>
      <c r="E38" s="159"/>
      <c r="F38" s="158" t="s">
        <v>1446</v>
      </c>
      <c r="G38" s="167" t="s">
        <v>633</v>
      </c>
      <c r="H38" s="163">
        <v>0</v>
      </c>
      <c r="I38" s="159" t="s">
        <v>1472</v>
      </c>
    </row>
    <row r="39" spans="1:9" ht="25.5" x14ac:dyDescent="0.25">
      <c r="A39" s="159"/>
      <c r="B39" s="159"/>
      <c r="C39" s="159"/>
      <c r="D39" s="159" t="s">
        <v>579</v>
      </c>
      <c r="E39" s="159"/>
      <c r="F39" s="158" t="s">
        <v>1446</v>
      </c>
      <c r="G39" s="167" t="s">
        <v>580</v>
      </c>
      <c r="H39" s="163">
        <v>6</v>
      </c>
      <c r="I39" s="159" t="s">
        <v>1473</v>
      </c>
    </row>
    <row r="40" spans="1:9" ht="51" x14ac:dyDescent="0.25">
      <c r="A40" s="159"/>
      <c r="B40" s="159"/>
      <c r="C40" s="159"/>
      <c r="D40" s="159" t="s">
        <v>771</v>
      </c>
      <c r="E40" s="159"/>
      <c r="F40" s="158" t="s">
        <v>1446</v>
      </c>
      <c r="G40" s="167" t="s">
        <v>772</v>
      </c>
      <c r="H40" s="163">
        <v>0</v>
      </c>
      <c r="I40" s="159" t="s">
        <v>1474</v>
      </c>
    </row>
    <row r="41" spans="1:9" ht="63.75" x14ac:dyDescent="0.25">
      <c r="A41" s="159"/>
      <c r="B41" s="159"/>
      <c r="C41" s="159"/>
      <c r="D41" s="159" t="s">
        <v>510</v>
      </c>
      <c r="E41" s="159"/>
      <c r="F41" s="158" t="s">
        <v>1446</v>
      </c>
      <c r="G41" s="167" t="s">
        <v>511</v>
      </c>
      <c r="H41" s="163">
        <v>9</v>
      </c>
      <c r="I41" s="159" t="s">
        <v>1475</v>
      </c>
    </row>
    <row r="42" spans="1:9" ht="51" x14ac:dyDescent="0.25">
      <c r="A42" s="159"/>
      <c r="B42" s="159"/>
      <c r="C42" s="159"/>
      <c r="D42" s="159" t="s">
        <v>634</v>
      </c>
      <c r="E42" s="159"/>
      <c r="F42" s="158" t="s">
        <v>1446</v>
      </c>
      <c r="G42" s="167" t="s">
        <v>635</v>
      </c>
      <c r="H42" s="163">
        <v>0</v>
      </c>
      <c r="I42" s="159" t="s">
        <v>1476</v>
      </c>
    </row>
    <row r="43" spans="1:9" ht="38.25" x14ac:dyDescent="0.25">
      <c r="A43" s="159"/>
      <c r="B43" s="159"/>
      <c r="C43" s="159"/>
      <c r="D43" s="159" t="s">
        <v>581</v>
      </c>
      <c r="E43" s="159"/>
      <c r="F43" s="158" t="s">
        <v>1446</v>
      </c>
      <c r="G43" s="167" t="s">
        <v>582</v>
      </c>
      <c r="H43" s="163">
        <v>6</v>
      </c>
      <c r="I43" s="159" t="s">
        <v>1477</v>
      </c>
    </row>
    <row r="44" spans="1:9" ht="38.25" x14ac:dyDescent="0.25">
      <c r="A44" s="159"/>
      <c r="B44" s="159"/>
      <c r="C44" s="159"/>
      <c r="D44" s="159" t="s">
        <v>583</v>
      </c>
      <c r="E44" s="159"/>
      <c r="F44" s="158" t="s">
        <v>1446</v>
      </c>
      <c r="G44" s="167" t="s">
        <v>584</v>
      </c>
      <c r="H44" s="163">
        <v>6</v>
      </c>
      <c r="I44" s="159" t="s">
        <v>1478</v>
      </c>
    </row>
    <row r="45" spans="1:9" ht="280.5" x14ac:dyDescent="0.25">
      <c r="A45" s="159"/>
      <c r="B45" s="159"/>
      <c r="C45" s="159"/>
      <c r="D45" s="170" t="s">
        <v>87</v>
      </c>
      <c r="E45" s="159"/>
      <c r="F45" s="159" t="s">
        <v>1479</v>
      </c>
      <c r="G45" s="159" t="s">
        <v>88</v>
      </c>
      <c r="H45" s="163">
        <v>6</v>
      </c>
      <c r="I45" s="171" t="s">
        <v>1480</v>
      </c>
    </row>
    <row r="46" spans="1:9" ht="102" x14ac:dyDescent="0.25">
      <c r="A46" s="159"/>
      <c r="B46" s="159"/>
      <c r="C46" s="159"/>
      <c r="D46" s="170" t="s">
        <v>123</v>
      </c>
      <c r="E46" s="159"/>
      <c r="F46" s="159" t="s">
        <v>1479</v>
      </c>
      <c r="G46" s="159" t="s">
        <v>158</v>
      </c>
      <c r="H46" s="163">
        <v>6</v>
      </c>
      <c r="I46" s="159" t="s">
        <v>1481</v>
      </c>
    </row>
    <row r="47" spans="1:9" ht="165.75" x14ac:dyDescent="0.25">
      <c r="A47" s="158" t="s">
        <v>1427</v>
      </c>
      <c r="B47" s="158" t="s">
        <v>1482</v>
      </c>
      <c r="C47" s="158">
        <v>129</v>
      </c>
      <c r="D47" s="170" t="s">
        <v>500</v>
      </c>
      <c r="E47" s="158" t="s">
        <v>1483</v>
      </c>
      <c r="F47" s="158" t="s">
        <v>1479</v>
      </c>
      <c r="G47" s="159" t="s">
        <v>501</v>
      </c>
      <c r="H47" s="160">
        <v>5</v>
      </c>
      <c r="I47" s="161" t="s">
        <v>1484</v>
      </c>
    </row>
    <row r="48" spans="1:9" ht="178.5" x14ac:dyDescent="0.25">
      <c r="A48" s="158" t="s">
        <v>1432</v>
      </c>
      <c r="B48" s="158" t="s">
        <v>1433</v>
      </c>
      <c r="C48" s="158">
        <v>341</v>
      </c>
      <c r="D48" s="170" t="s">
        <v>383</v>
      </c>
      <c r="E48" s="158" t="s">
        <v>1444</v>
      </c>
      <c r="F48" s="158" t="s">
        <v>1479</v>
      </c>
      <c r="G48" s="159" t="s">
        <v>1485</v>
      </c>
      <c r="H48" s="160">
        <v>11</v>
      </c>
      <c r="I48" s="158" t="s">
        <v>1486</v>
      </c>
    </row>
    <row r="49" spans="1:9" ht="165.75" x14ac:dyDescent="0.25">
      <c r="A49" s="158" t="s">
        <v>1432</v>
      </c>
      <c r="B49" s="158" t="s">
        <v>1433</v>
      </c>
      <c r="C49" s="158">
        <v>339</v>
      </c>
      <c r="D49" s="170" t="s">
        <v>414</v>
      </c>
      <c r="E49" s="158" t="s">
        <v>1487</v>
      </c>
      <c r="F49" s="158" t="s">
        <v>1479</v>
      </c>
      <c r="G49" s="159" t="s">
        <v>415</v>
      </c>
      <c r="H49" s="160">
        <v>11</v>
      </c>
      <c r="I49" s="158" t="s">
        <v>1488</v>
      </c>
    </row>
    <row r="50" spans="1:9" ht="165.75" x14ac:dyDescent="0.25">
      <c r="A50" s="158" t="s">
        <v>1427</v>
      </c>
      <c r="B50" s="158" t="s">
        <v>1482</v>
      </c>
      <c r="C50" s="158">
        <v>129</v>
      </c>
      <c r="D50" s="170" t="s">
        <v>529</v>
      </c>
      <c r="E50" s="158" t="s">
        <v>1483</v>
      </c>
      <c r="F50" s="158" t="s">
        <v>1479</v>
      </c>
      <c r="G50" s="159" t="s">
        <v>530</v>
      </c>
      <c r="H50" s="160">
        <v>5</v>
      </c>
      <c r="I50" s="161" t="s">
        <v>1489</v>
      </c>
    </row>
    <row r="51" spans="1:9" ht="267.75" x14ac:dyDescent="0.25">
      <c r="A51" s="159"/>
      <c r="B51" s="159"/>
      <c r="C51" s="159"/>
      <c r="D51" s="172" t="s">
        <v>83</v>
      </c>
      <c r="E51" s="159"/>
      <c r="F51" s="159" t="s">
        <v>1490</v>
      </c>
      <c r="G51" s="159" t="s">
        <v>1491</v>
      </c>
      <c r="H51" s="163">
        <v>6</v>
      </c>
      <c r="I51" s="159" t="s">
        <v>1492</v>
      </c>
    </row>
    <row r="52" spans="1:9" ht="102" x14ac:dyDescent="0.25">
      <c r="A52" s="158" t="s">
        <v>1427</v>
      </c>
      <c r="B52" s="158" t="s">
        <v>1482</v>
      </c>
      <c r="C52" s="173">
        <v>124</v>
      </c>
      <c r="D52" s="172" t="s">
        <v>531</v>
      </c>
      <c r="E52" s="158" t="s">
        <v>1493</v>
      </c>
      <c r="F52" s="158" t="s">
        <v>1490</v>
      </c>
      <c r="G52" s="159" t="s">
        <v>532</v>
      </c>
      <c r="H52" s="160">
        <v>7</v>
      </c>
      <c r="I52" s="161" t="s">
        <v>1494</v>
      </c>
    </row>
    <row r="53" spans="1:9" ht="153" x14ac:dyDescent="0.25">
      <c r="A53" s="158" t="s">
        <v>1427</v>
      </c>
      <c r="B53" s="158" t="s">
        <v>1428</v>
      </c>
      <c r="C53" s="158">
        <v>154</v>
      </c>
      <c r="D53" s="158" t="s">
        <v>119</v>
      </c>
      <c r="E53" s="158" t="s">
        <v>1429</v>
      </c>
      <c r="F53" s="158" t="s">
        <v>1490</v>
      </c>
      <c r="G53" s="158" t="s">
        <v>221</v>
      </c>
      <c r="H53" s="160">
        <v>9</v>
      </c>
      <c r="I53" s="158" t="s">
        <v>1495</v>
      </c>
    </row>
    <row r="54" spans="1:9" ht="191.25" x14ac:dyDescent="0.25">
      <c r="A54" s="158" t="s">
        <v>1427</v>
      </c>
      <c r="B54" s="158" t="s">
        <v>1482</v>
      </c>
      <c r="C54" s="158">
        <v>127</v>
      </c>
      <c r="D54" s="172" t="s">
        <v>520</v>
      </c>
      <c r="E54" s="158" t="s">
        <v>1496</v>
      </c>
      <c r="F54" s="158" t="s">
        <v>1490</v>
      </c>
      <c r="G54" s="159" t="s">
        <v>521</v>
      </c>
      <c r="H54" s="160">
        <v>8</v>
      </c>
      <c r="I54" s="161" t="s">
        <v>1497</v>
      </c>
    </row>
    <row r="55" spans="1:9" ht="127.5" x14ac:dyDescent="0.25">
      <c r="A55" s="158" t="s">
        <v>1427</v>
      </c>
      <c r="B55" s="158" t="s">
        <v>1498</v>
      </c>
      <c r="C55" s="158">
        <v>203</v>
      </c>
      <c r="D55" s="158" t="s">
        <v>533</v>
      </c>
      <c r="E55" s="158" t="s">
        <v>1499</v>
      </c>
      <c r="F55" s="158" t="s">
        <v>1490</v>
      </c>
      <c r="G55" s="159" t="s">
        <v>534</v>
      </c>
      <c r="H55" s="163">
        <v>7</v>
      </c>
      <c r="I55" s="161" t="s">
        <v>1500</v>
      </c>
    </row>
    <row r="56" spans="1:9" ht="140.25" x14ac:dyDescent="0.25">
      <c r="A56" s="158" t="s">
        <v>1432</v>
      </c>
      <c r="B56" s="158" t="s">
        <v>1433</v>
      </c>
      <c r="C56" s="158">
        <v>341</v>
      </c>
      <c r="D56" s="158" t="s">
        <v>381</v>
      </c>
      <c r="E56" s="158" t="s">
        <v>1444</v>
      </c>
      <c r="F56" s="158" t="s">
        <v>1490</v>
      </c>
      <c r="G56" s="158" t="s">
        <v>382</v>
      </c>
      <c r="H56" s="160">
        <v>12</v>
      </c>
      <c r="I56" s="158" t="s">
        <v>1501</v>
      </c>
    </row>
    <row r="57" spans="1:9" ht="102" x14ac:dyDescent="0.25">
      <c r="A57" s="158" t="s">
        <v>1427</v>
      </c>
      <c r="B57" s="158" t="s">
        <v>1498</v>
      </c>
      <c r="C57" s="158">
        <v>202</v>
      </c>
      <c r="D57" s="172" t="s">
        <v>569</v>
      </c>
      <c r="E57" s="158" t="s">
        <v>1502</v>
      </c>
      <c r="F57" s="158" t="s">
        <v>1490</v>
      </c>
      <c r="G57" s="159" t="s">
        <v>570</v>
      </c>
      <c r="H57" s="159">
        <v>6</v>
      </c>
      <c r="I57" s="161" t="s">
        <v>1503</v>
      </c>
    </row>
    <row r="58" spans="1:9" ht="165.75" x14ac:dyDescent="0.25">
      <c r="A58" s="158" t="s">
        <v>1427</v>
      </c>
      <c r="B58" s="158" t="s">
        <v>1482</v>
      </c>
      <c r="C58" s="158">
        <v>129</v>
      </c>
      <c r="D58" s="172" t="s">
        <v>392</v>
      </c>
      <c r="E58" s="158" t="s">
        <v>1483</v>
      </c>
      <c r="F58" s="158" t="s">
        <v>1490</v>
      </c>
      <c r="G58" s="159" t="s">
        <v>393</v>
      </c>
      <c r="H58" s="163">
        <v>10</v>
      </c>
      <c r="I58" s="161" t="s">
        <v>1504</v>
      </c>
    </row>
    <row r="59" spans="1:9" ht="63.75" x14ac:dyDescent="0.25">
      <c r="A59" s="159"/>
      <c r="B59" s="159"/>
      <c r="C59" s="159"/>
      <c r="D59" s="172" t="s">
        <v>148</v>
      </c>
      <c r="E59" s="159"/>
      <c r="F59" s="159" t="s">
        <v>1490</v>
      </c>
      <c r="G59" s="159" t="s">
        <v>176</v>
      </c>
      <c r="H59" s="163">
        <v>3</v>
      </c>
      <c r="I59" s="159" t="s">
        <v>1505</v>
      </c>
    </row>
    <row r="60" spans="1:9" ht="63.75" x14ac:dyDescent="0.25">
      <c r="A60" s="159"/>
      <c r="B60" s="159"/>
      <c r="C60" s="159"/>
      <c r="D60" s="172" t="s">
        <v>599</v>
      </c>
      <c r="E60" s="159"/>
      <c r="F60" s="159" t="s">
        <v>1490</v>
      </c>
      <c r="G60" s="159" t="s">
        <v>1506</v>
      </c>
      <c r="H60" s="163">
        <v>3</v>
      </c>
      <c r="I60" s="159" t="s">
        <v>1507</v>
      </c>
    </row>
    <row r="61" spans="1:9" ht="89.25" x14ac:dyDescent="0.25">
      <c r="A61" s="158" t="s">
        <v>1427</v>
      </c>
      <c r="B61" s="158" t="s">
        <v>1498</v>
      </c>
      <c r="C61" s="158">
        <v>207</v>
      </c>
      <c r="D61" s="172" t="s">
        <v>712</v>
      </c>
      <c r="E61" s="166" t="s">
        <v>1508</v>
      </c>
      <c r="F61" s="158" t="s">
        <v>1490</v>
      </c>
      <c r="G61" s="159" t="s">
        <v>713</v>
      </c>
      <c r="H61" s="163">
        <v>2</v>
      </c>
      <c r="I61" s="159" t="s">
        <v>1509</v>
      </c>
    </row>
    <row r="62" spans="1:9" ht="191.25" x14ac:dyDescent="0.25">
      <c r="A62" s="159"/>
      <c r="B62" s="159"/>
      <c r="C62" s="159"/>
      <c r="D62" s="172" t="s">
        <v>691</v>
      </c>
      <c r="E62" s="159"/>
      <c r="F62" s="159" t="s">
        <v>1490</v>
      </c>
      <c r="G62" s="159" t="s">
        <v>692</v>
      </c>
      <c r="H62" s="163">
        <v>3</v>
      </c>
      <c r="I62" s="159" t="s">
        <v>1510</v>
      </c>
    </row>
    <row r="63" spans="1:9" ht="63.75" x14ac:dyDescent="0.25">
      <c r="A63" s="159"/>
      <c r="B63" s="159"/>
      <c r="C63" s="159"/>
      <c r="D63" s="172" t="s">
        <v>720</v>
      </c>
      <c r="E63" s="159"/>
      <c r="F63" s="159" t="s">
        <v>1490</v>
      </c>
      <c r="G63" s="159" t="s">
        <v>721</v>
      </c>
      <c r="H63" s="163">
        <v>1</v>
      </c>
      <c r="I63" s="159" t="s">
        <v>1511</v>
      </c>
    </row>
    <row r="64" spans="1:9" ht="140.25" x14ac:dyDescent="0.25">
      <c r="A64" s="158" t="s">
        <v>1432</v>
      </c>
      <c r="B64" s="158" t="s">
        <v>1512</v>
      </c>
      <c r="C64" s="158">
        <v>269</v>
      </c>
      <c r="D64" s="172" t="s">
        <v>440</v>
      </c>
      <c r="E64" s="159" t="s">
        <v>1513</v>
      </c>
      <c r="F64" s="159" t="s">
        <v>1490</v>
      </c>
      <c r="G64" s="159" t="s">
        <v>441</v>
      </c>
      <c r="H64" s="163">
        <v>10</v>
      </c>
      <c r="I64" s="159" t="s">
        <v>1514</v>
      </c>
    </row>
    <row r="65" spans="1:9" ht="153" x14ac:dyDescent="0.25">
      <c r="A65" s="159"/>
      <c r="B65" s="159"/>
      <c r="C65" s="159"/>
      <c r="D65" s="172" t="s">
        <v>747</v>
      </c>
      <c r="E65" s="159"/>
      <c r="F65" s="159" t="s">
        <v>1490</v>
      </c>
      <c r="G65" s="159" t="s">
        <v>748</v>
      </c>
      <c r="H65" s="163">
        <v>0</v>
      </c>
      <c r="I65" s="159"/>
    </row>
    <row r="66" spans="1:9" ht="306" x14ac:dyDescent="0.25">
      <c r="A66" s="159"/>
      <c r="B66" s="159"/>
      <c r="C66" s="159"/>
      <c r="D66" s="172" t="s">
        <v>779</v>
      </c>
      <c r="E66" s="159"/>
      <c r="F66" s="159" t="s">
        <v>1490</v>
      </c>
      <c r="G66" s="159" t="s">
        <v>1515</v>
      </c>
      <c r="H66" s="163">
        <v>0</v>
      </c>
      <c r="I66" s="159" t="s">
        <v>1516</v>
      </c>
    </row>
    <row r="67" spans="1:9" ht="89.25" x14ac:dyDescent="0.25">
      <c r="A67" s="159"/>
      <c r="B67" s="159"/>
      <c r="C67" s="159"/>
      <c r="D67" s="172" t="s">
        <v>781</v>
      </c>
      <c r="E67" s="159"/>
      <c r="F67" s="159" t="s">
        <v>1490</v>
      </c>
      <c r="G67" s="159" t="s">
        <v>782</v>
      </c>
      <c r="H67" s="163">
        <v>0</v>
      </c>
      <c r="I67" s="159" t="s">
        <v>1516</v>
      </c>
    </row>
    <row r="68" spans="1:9" ht="140.25" x14ac:dyDescent="0.25">
      <c r="A68" s="159"/>
      <c r="B68" s="159"/>
      <c r="C68" s="159"/>
      <c r="D68" s="159" t="s">
        <v>81</v>
      </c>
      <c r="E68" s="159"/>
      <c r="F68" s="159" t="s">
        <v>1517</v>
      </c>
      <c r="G68" s="159" t="s">
        <v>82</v>
      </c>
      <c r="H68" s="163">
        <v>7</v>
      </c>
      <c r="I68" s="159" t="s">
        <v>1518</v>
      </c>
    </row>
    <row r="69" spans="1:9" ht="38.25" x14ac:dyDescent="0.25">
      <c r="A69" s="159"/>
      <c r="B69" s="159"/>
      <c r="C69" s="159"/>
      <c r="D69" s="159" t="s">
        <v>563</v>
      </c>
      <c r="E69" s="159"/>
      <c r="F69" s="159" t="s">
        <v>1517</v>
      </c>
      <c r="G69" s="159" t="s">
        <v>564</v>
      </c>
      <c r="H69" s="163">
        <v>3</v>
      </c>
      <c r="I69" s="159" t="s">
        <v>1519</v>
      </c>
    </row>
    <row r="70" spans="1:9" ht="76.5" x14ac:dyDescent="0.25">
      <c r="A70" s="159"/>
      <c r="B70" s="159"/>
      <c r="C70" s="159"/>
      <c r="D70" s="159" t="s">
        <v>547</v>
      </c>
      <c r="E70" s="159"/>
      <c r="F70" s="159" t="s">
        <v>1517</v>
      </c>
      <c r="G70" s="159" t="s">
        <v>1520</v>
      </c>
      <c r="H70" s="163">
        <v>3</v>
      </c>
      <c r="I70" s="159" t="s">
        <v>1521</v>
      </c>
    </row>
    <row r="71" spans="1:9" ht="76.5" x14ac:dyDescent="0.25">
      <c r="A71" s="159"/>
      <c r="B71" s="159"/>
      <c r="C71" s="159"/>
      <c r="D71" s="159" t="s">
        <v>654</v>
      </c>
      <c r="E71" s="159"/>
      <c r="F71" s="159" t="s">
        <v>1517</v>
      </c>
      <c r="G71" s="159" t="s">
        <v>1522</v>
      </c>
      <c r="H71" s="163">
        <v>3</v>
      </c>
      <c r="I71" s="159" t="s">
        <v>1523</v>
      </c>
    </row>
    <row r="72" spans="1:9" ht="76.5" x14ac:dyDescent="0.25">
      <c r="A72" s="159"/>
      <c r="B72" s="159"/>
      <c r="C72" s="159"/>
      <c r="D72" s="159" t="s">
        <v>146</v>
      </c>
      <c r="E72" s="159"/>
      <c r="F72" s="159" t="s">
        <v>1517</v>
      </c>
      <c r="G72" s="159" t="s">
        <v>658</v>
      </c>
      <c r="H72" s="163">
        <v>3</v>
      </c>
      <c r="I72" s="159" t="s">
        <v>1524</v>
      </c>
    </row>
    <row r="73" spans="1:9" ht="178.5" x14ac:dyDescent="0.25">
      <c r="A73" s="158" t="s">
        <v>1427</v>
      </c>
      <c r="B73" s="158" t="s">
        <v>1428</v>
      </c>
      <c r="C73" s="158">
        <v>157</v>
      </c>
      <c r="D73" s="159" t="s">
        <v>118</v>
      </c>
      <c r="E73" s="158" t="s">
        <v>1525</v>
      </c>
      <c r="F73" s="158" t="s">
        <v>1517</v>
      </c>
      <c r="G73" s="159" t="s">
        <v>1526</v>
      </c>
      <c r="H73" s="163">
        <v>10</v>
      </c>
      <c r="I73" s="159" t="s">
        <v>1527</v>
      </c>
    </row>
    <row r="74" spans="1:9" ht="114.75" x14ac:dyDescent="0.25">
      <c r="A74" s="158" t="s">
        <v>1528</v>
      </c>
      <c r="B74" s="158" t="s">
        <v>1529</v>
      </c>
      <c r="C74" s="158">
        <v>418</v>
      </c>
      <c r="D74" s="162" t="s">
        <v>595</v>
      </c>
      <c r="E74" s="158" t="s">
        <v>1530</v>
      </c>
      <c r="F74" s="158" t="s">
        <v>1517</v>
      </c>
      <c r="G74" s="174" t="s">
        <v>1531</v>
      </c>
      <c r="H74" s="159">
        <v>4</v>
      </c>
      <c r="I74" s="159" t="s">
        <v>1532</v>
      </c>
    </row>
    <row r="75" spans="1:9" ht="153" x14ac:dyDescent="0.25">
      <c r="A75" s="162"/>
      <c r="B75" s="162"/>
      <c r="C75" s="162"/>
      <c r="D75" s="162" t="s">
        <v>595</v>
      </c>
      <c r="E75" s="162"/>
      <c r="F75" s="162" t="s">
        <v>1517</v>
      </c>
      <c r="G75" s="159" t="s">
        <v>596</v>
      </c>
      <c r="H75" s="163">
        <v>6</v>
      </c>
      <c r="I75" s="159" t="s">
        <v>1533</v>
      </c>
    </row>
    <row r="76" spans="1:9" ht="191.25" x14ac:dyDescent="0.25">
      <c r="A76" s="158" t="s">
        <v>1528</v>
      </c>
      <c r="B76" s="158" t="s">
        <v>1529</v>
      </c>
      <c r="C76" s="158">
        <v>418</v>
      </c>
      <c r="D76" s="158" t="s">
        <v>636</v>
      </c>
      <c r="E76" s="158" t="s">
        <v>1530</v>
      </c>
      <c r="F76" s="158" t="s">
        <v>1517</v>
      </c>
      <c r="G76" s="158" t="s">
        <v>172</v>
      </c>
      <c r="H76" s="160">
        <v>5</v>
      </c>
      <c r="I76" s="158" t="s">
        <v>1534</v>
      </c>
    </row>
    <row r="77" spans="1:9" ht="178.5" x14ac:dyDescent="0.25">
      <c r="A77" s="159"/>
      <c r="B77" s="159"/>
      <c r="C77" s="159"/>
      <c r="D77" s="159" t="s">
        <v>140</v>
      </c>
      <c r="E77" s="159"/>
      <c r="F77" s="159" t="s">
        <v>1517</v>
      </c>
      <c r="G77" s="159" t="s">
        <v>180</v>
      </c>
      <c r="H77" s="163">
        <v>0</v>
      </c>
      <c r="I77" s="159" t="s">
        <v>1535</v>
      </c>
    </row>
    <row r="78" spans="1:9" ht="51" x14ac:dyDescent="0.25">
      <c r="A78" s="159"/>
      <c r="B78" s="159"/>
      <c r="C78" s="159"/>
      <c r="D78" s="159" t="s">
        <v>154</v>
      </c>
      <c r="E78" s="159"/>
      <c r="F78" s="159" t="s">
        <v>1517</v>
      </c>
      <c r="G78" s="159" t="s">
        <v>738</v>
      </c>
      <c r="H78" s="163">
        <v>0</v>
      </c>
      <c r="I78" s="159" t="s">
        <v>1536</v>
      </c>
    </row>
    <row r="79" spans="1:9" ht="89.25" x14ac:dyDescent="0.25">
      <c r="A79" s="159"/>
      <c r="B79" s="159"/>
      <c r="C79" s="159"/>
      <c r="D79" s="159" t="s">
        <v>737</v>
      </c>
      <c r="E79" s="159"/>
      <c r="F79" s="159" t="s">
        <v>1517</v>
      </c>
      <c r="G79" s="159" t="s">
        <v>740</v>
      </c>
      <c r="H79" s="163">
        <v>0</v>
      </c>
      <c r="I79" s="159" t="s">
        <v>1537</v>
      </c>
    </row>
    <row r="80" spans="1:9" ht="114.75" x14ac:dyDescent="0.25">
      <c r="A80" s="159"/>
      <c r="B80" s="159"/>
      <c r="C80" s="159"/>
      <c r="D80" s="159" t="s">
        <v>739</v>
      </c>
      <c r="E80" s="159"/>
      <c r="F80" s="159" t="s">
        <v>1517</v>
      </c>
      <c r="G80" s="159" t="s">
        <v>744</v>
      </c>
      <c r="H80" s="163">
        <v>0</v>
      </c>
      <c r="I80" s="159"/>
    </row>
    <row r="81" spans="1:9" ht="102" x14ac:dyDescent="0.25">
      <c r="A81" s="159"/>
      <c r="B81" s="159"/>
      <c r="C81" s="159"/>
      <c r="D81" s="159" t="s">
        <v>743</v>
      </c>
      <c r="E81" s="159"/>
      <c r="F81" s="159" t="s">
        <v>1517</v>
      </c>
      <c r="G81" s="159" t="s">
        <v>171</v>
      </c>
      <c r="H81" s="163">
        <v>3</v>
      </c>
      <c r="I81" s="159" t="s">
        <v>1538</v>
      </c>
    </row>
    <row r="82" spans="1:9" ht="153" x14ac:dyDescent="0.25">
      <c r="A82" s="159"/>
      <c r="B82" s="159"/>
      <c r="C82" s="159"/>
      <c r="D82" s="162" t="s">
        <v>91</v>
      </c>
      <c r="E82" s="159"/>
      <c r="F82" s="159" t="s">
        <v>1539</v>
      </c>
      <c r="G82" s="174" t="s">
        <v>1540</v>
      </c>
      <c r="H82" s="163">
        <v>3</v>
      </c>
      <c r="I82" s="159" t="s">
        <v>1541</v>
      </c>
    </row>
    <row r="83" spans="1:9" ht="140.25" x14ac:dyDescent="0.25">
      <c r="A83" s="159"/>
      <c r="B83" s="159"/>
      <c r="C83" s="159"/>
      <c r="D83" s="162" t="s">
        <v>124</v>
      </c>
      <c r="E83" s="159"/>
      <c r="F83" s="159" t="s">
        <v>1539</v>
      </c>
      <c r="G83" s="174" t="s">
        <v>159</v>
      </c>
      <c r="H83" s="163">
        <v>6</v>
      </c>
      <c r="I83" s="159" t="s">
        <v>1542</v>
      </c>
    </row>
    <row r="84" spans="1:9" ht="63.75" x14ac:dyDescent="0.25">
      <c r="A84" s="159"/>
      <c r="B84" s="159"/>
      <c r="C84" s="159"/>
      <c r="D84" s="162" t="s">
        <v>726</v>
      </c>
      <c r="E84" s="159"/>
      <c r="F84" s="159" t="s">
        <v>1539</v>
      </c>
      <c r="G84" s="174" t="s">
        <v>727</v>
      </c>
      <c r="H84" s="163">
        <v>3</v>
      </c>
      <c r="I84" s="159" t="s">
        <v>1543</v>
      </c>
    </row>
    <row r="85" spans="1:9" ht="127.5" x14ac:dyDescent="0.25">
      <c r="A85" s="159"/>
      <c r="B85" s="159"/>
      <c r="C85" s="159"/>
      <c r="D85" s="162" t="s">
        <v>489</v>
      </c>
      <c r="E85" s="159"/>
      <c r="F85" s="159" t="s">
        <v>1539</v>
      </c>
      <c r="G85" s="174" t="s">
        <v>490</v>
      </c>
      <c r="H85" s="163">
        <v>6</v>
      </c>
      <c r="I85" s="159" t="s">
        <v>1544</v>
      </c>
    </row>
    <row r="86" spans="1:9" ht="51" x14ac:dyDescent="0.25">
      <c r="A86" s="159"/>
      <c r="B86" s="159"/>
      <c r="C86" s="159"/>
      <c r="D86" s="162" t="s">
        <v>567</v>
      </c>
      <c r="E86" s="159"/>
      <c r="F86" s="159" t="s">
        <v>1539</v>
      </c>
      <c r="G86" s="174" t="s">
        <v>568</v>
      </c>
      <c r="H86" s="163">
        <v>6</v>
      </c>
      <c r="I86" s="159" t="s">
        <v>1545</v>
      </c>
    </row>
    <row r="87" spans="1:9" ht="140.25" x14ac:dyDescent="0.25">
      <c r="A87" s="159"/>
      <c r="B87" s="159"/>
      <c r="C87" s="159"/>
      <c r="D87" s="162" t="s">
        <v>687</v>
      </c>
      <c r="E87" s="159"/>
      <c r="F87" s="159" t="s">
        <v>1539</v>
      </c>
      <c r="G87" s="174" t="s">
        <v>688</v>
      </c>
      <c r="H87" s="163">
        <v>3</v>
      </c>
      <c r="I87" s="159" t="s">
        <v>1546</v>
      </c>
    </row>
    <row r="88" spans="1:9" ht="102" x14ac:dyDescent="0.25">
      <c r="A88" s="158" t="s">
        <v>1432</v>
      </c>
      <c r="B88" s="158" t="s">
        <v>1512</v>
      </c>
      <c r="C88" s="158">
        <v>273</v>
      </c>
      <c r="D88" s="158" t="s">
        <v>537</v>
      </c>
      <c r="E88" s="159" t="s">
        <v>1547</v>
      </c>
      <c r="F88" s="158" t="s">
        <v>1539</v>
      </c>
      <c r="G88" s="158" t="s">
        <v>1548</v>
      </c>
      <c r="H88" s="160">
        <v>5</v>
      </c>
      <c r="I88" s="158" t="s">
        <v>1549</v>
      </c>
    </row>
    <row r="89" spans="1:9" ht="114.75" x14ac:dyDescent="0.25">
      <c r="A89" s="158" t="s">
        <v>1528</v>
      </c>
      <c r="B89" s="165" t="s">
        <v>1529</v>
      </c>
      <c r="C89" s="165">
        <v>417</v>
      </c>
      <c r="D89" s="165" t="s">
        <v>404</v>
      </c>
      <c r="E89" s="165" t="s">
        <v>1550</v>
      </c>
      <c r="F89" s="165" t="s">
        <v>1539</v>
      </c>
      <c r="G89" s="165" t="s">
        <v>405</v>
      </c>
      <c r="H89" s="160">
        <v>12</v>
      </c>
      <c r="I89" s="165" t="s">
        <v>1551</v>
      </c>
    </row>
    <row r="90" spans="1:9" ht="102" x14ac:dyDescent="0.25">
      <c r="A90" s="158" t="s">
        <v>1528</v>
      </c>
      <c r="B90" s="165" t="s">
        <v>1529</v>
      </c>
      <c r="C90" s="165">
        <v>417</v>
      </c>
      <c r="D90" s="165" t="s">
        <v>394</v>
      </c>
      <c r="E90" s="165" t="s">
        <v>1550</v>
      </c>
      <c r="F90" s="165" t="s">
        <v>1539</v>
      </c>
      <c r="G90" s="165" t="s">
        <v>1552</v>
      </c>
      <c r="H90" s="160">
        <v>10</v>
      </c>
      <c r="I90" s="165" t="s">
        <v>1553</v>
      </c>
    </row>
    <row r="91" spans="1:9" ht="76.5" x14ac:dyDescent="0.25">
      <c r="A91" s="159"/>
      <c r="B91" s="159"/>
      <c r="C91" s="159"/>
      <c r="D91" s="162" t="s">
        <v>665</v>
      </c>
      <c r="E91" s="159"/>
      <c r="F91" s="159" t="s">
        <v>1539</v>
      </c>
      <c r="G91" s="174" t="s">
        <v>666</v>
      </c>
      <c r="H91" s="163">
        <v>0</v>
      </c>
      <c r="I91" s="159" t="s">
        <v>1554</v>
      </c>
    </row>
    <row r="92" spans="1:9" ht="89.25" x14ac:dyDescent="0.25">
      <c r="A92" s="159"/>
      <c r="B92" s="159"/>
      <c r="C92" s="159"/>
      <c r="D92" s="162" t="s">
        <v>689</v>
      </c>
      <c r="E92" s="159"/>
      <c r="F92" s="159" t="s">
        <v>1539</v>
      </c>
      <c r="G92" s="174" t="s">
        <v>690</v>
      </c>
      <c r="H92" s="163">
        <v>3</v>
      </c>
      <c r="I92" s="159" t="s">
        <v>1555</v>
      </c>
    </row>
    <row r="93" spans="1:9" ht="25.5" x14ac:dyDescent="0.25">
      <c r="A93" s="159"/>
      <c r="B93" s="159"/>
      <c r="C93" s="159"/>
      <c r="D93" s="162" t="s">
        <v>693</v>
      </c>
      <c r="E93" s="159"/>
      <c r="F93" s="159" t="s">
        <v>1539</v>
      </c>
      <c r="G93" s="174" t="s">
        <v>694</v>
      </c>
      <c r="H93" s="163">
        <v>3</v>
      </c>
      <c r="I93" s="159" t="s">
        <v>1556</v>
      </c>
    </row>
    <row r="94" spans="1:9" ht="255" x14ac:dyDescent="0.25">
      <c r="A94" s="159"/>
      <c r="B94" s="159"/>
      <c r="C94" s="159"/>
      <c r="D94" s="162" t="s">
        <v>601</v>
      </c>
      <c r="E94" s="159"/>
      <c r="F94" s="159" t="s">
        <v>1539</v>
      </c>
      <c r="G94" s="174" t="s">
        <v>1557</v>
      </c>
      <c r="H94" s="163">
        <v>3</v>
      </c>
      <c r="I94" s="159" t="s">
        <v>1558</v>
      </c>
    </row>
    <row r="95" spans="1:9" ht="165.75" x14ac:dyDescent="0.25">
      <c r="A95" s="159"/>
      <c r="B95" s="159"/>
      <c r="C95" s="159"/>
      <c r="D95" s="162" t="s">
        <v>603</v>
      </c>
      <c r="E95" s="159"/>
      <c r="F95" s="159" t="s">
        <v>1539</v>
      </c>
      <c r="G95" s="174" t="s">
        <v>604</v>
      </c>
      <c r="H95" s="163">
        <v>3</v>
      </c>
      <c r="I95" s="159" t="s">
        <v>1558</v>
      </c>
    </row>
    <row r="96" spans="1:9" ht="102" x14ac:dyDescent="0.25">
      <c r="A96" s="159"/>
      <c r="B96" s="159"/>
      <c r="C96" s="159"/>
      <c r="D96" s="162" t="s">
        <v>139</v>
      </c>
      <c r="E96" s="159"/>
      <c r="F96" s="159" t="s">
        <v>1539</v>
      </c>
      <c r="G96" s="174" t="s">
        <v>201</v>
      </c>
      <c r="H96" s="163">
        <v>3</v>
      </c>
      <c r="I96" s="159" t="s">
        <v>1559</v>
      </c>
    </row>
    <row r="97" spans="1:9" ht="63.75" x14ac:dyDescent="0.25">
      <c r="A97" s="158" t="s">
        <v>1432</v>
      </c>
      <c r="B97" s="158" t="s">
        <v>1560</v>
      </c>
      <c r="C97" s="158">
        <v>315</v>
      </c>
      <c r="D97" s="158" t="s">
        <v>427</v>
      </c>
      <c r="E97" s="158" t="s">
        <v>1561</v>
      </c>
      <c r="F97" s="158" t="s">
        <v>1539</v>
      </c>
      <c r="G97" s="158" t="s">
        <v>428</v>
      </c>
      <c r="H97" s="160">
        <v>8</v>
      </c>
      <c r="I97" s="158" t="s">
        <v>1562</v>
      </c>
    </row>
    <row r="98" spans="1:9" ht="114.75" x14ac:dyDescent="0.25">
      <c r="A98" s="158" t="s">
        <v>1432</v>
      </c>
      <c r="B98" s="158" t="s">
        <v>1433</v>
      </c>
      <c r="C98" s="158">
        <v>340</v>
      </c>
      <c r="D98" s="158" t="s">
        <v>606</v>
      </c>
      <c r="E98" s="158" t="s">
        <v>1440</v>
      </c>
      <c r="F98" s="158" t="s">
        <v>1539</v>
      </c>
      <c r="G98" s="158" t="s">
        <v>607</v>
      </c>
      <c r="H98" s="160">
        <v>3</v>
      </c>
      <c r="I98" s="158" t="s">
        <v>1563</v>
      </c>
    </row>
    <row r="99" spans="1:9" ht="114.75" x14ac:dyDescent="0.25">
      <c r="A99" s="159"/>
      <c r="B99" s="159"/>
      <c r="C99" s="159"/>
      <c r="D99" s="162" t="s">
        <v>127</v>
      </c>
      <c r="E99" s="159"/>
      <c r="F99" s="159" t="s">
        <v>1539</v>
      </c>
      <c r="G99" s="174" t="s">
        <v>213</v>
      </c>
      <c r="H99" s="163">
        <v>6</v>
      </c>
      <c r="I99" s="159" t="s">
        <v>1564</v>
      </c>
    </row>
    <row r="100" spans="1:9" ht="76.5" x14ac:dyDescent="0.25">
      <c r="A100" s="158" t="s">
        <v>1432</v>
      </c>
      <c r="B100" s="158" t="s">
        <v>1512</v>
      </c>
      <c r="C100" s="158">
        <v>274</v>
      </c>
      <c r="D100" s="158" t="s">
        <v>412</v>
      </c>
      <c r="E100" s="158" t="s">
        <v>1565</v>
      </c>
      <c r="F100" s="158" t="s">
        <v>1566</v>
      </c>
      <c r="G100" s="158" t="s">
        <v>413</v>
      </c>
      <c r="H100" s="160">
        <v>9</v>
      </c>
      <c r="I100" s="158" t="s">
        <v>1567</v>
      </c>
    </row>
    <row r="101" spans="1:9" ht="153" x14ac:dyDescent="0.25">
      <c r="A101" s="159"/>
      <c r="B101" s="159"/>
      <c r="C101" s="159"/>
      <c r="D101" s="162" t="s">
        <v>608</v>
      </c>
      <c r="E101" s="159"/>
      <c r="F101" s="159" t="s">
        <v>1539</v>
      </c>
      <c r="G101" s="174" t="s">
        <v>609</v>
      </c>
      <c r="H101" s="163">
        <v>3</v>
      </c>
      <c r="I101" s="159" t="s">
        <v>1568</v>
      </c>
    </row>
    <row r="102" spans="1:9" ht="165.75" x14ac:dyDescent="0.25">
      <c r="A102" s="158" t="s">
        <v>1528</v>
      </c>
      <c r="B102" s="158" t="s">
        <v>1529</v>
      </c>
      <c r="C102" s="158">
        <v>415</v>
      </c>
      <c r="D102" s="159" t="s">
        <v>620</v>
      </c>
      <c r="E102" s="158" t="s">
        <v>1569</v>
      </c>
      <c r="F102" s="158" t="s">
        <v>1539</v>
      </c>
      <c r="G102" s="159" t="s">
        <v>1570</v>
      </c>
      <c r="H102" s="163">
        <v>5</v>
      </c>
      <c r="I102" s="159" t="s">
        <v>1571</v>
      </c>
    </row>
    <row r="103" spans="1:9" ht="25.5" x14ac:dyDescent="0.25">
      <c r="A103" s="159"/>
      <c r="B103" s="159"/>
      <c r="C103" s="159"/>
      <c r="D103" s="162" t="s">
        <v>675</v>
      </c>
      <c r="E103" s="159"/>
      <c r="F103" s="159" t="s">
        <v>1539</v>
      </c>
      <c r="G103" s="174" t="s">
        <v>676</v>
      </c>
      <c r="H103" s="163"/>
      <c r="I103" s="159" t="s">
        <v>1572</v>
      </c>
    </row>
    <row r="104" spans="1:9" ht="165.75" x14ac:dyDescent="0.25">
      <c r="A104" s="159"/>
      <c r="B104" s="159"/>
      <c r="C104" s="159"/>
      <c r="D104" s="162" t="s">
        <v>695</v>
      </c>
      <c r="E104" s="159"/>
      <c r="F104" s="159" t="s">
        <v>1539</v>
      </c>
      <c r="G104" s="174" t="s">
        <v>696</v>
      </c>
      <c r="H104" s="163">
        <v>3</v>
      </c>
      <c r="I104" s="159" t="s">
        <v>1573</v>
      </c>
    </row>
    <row r="105" spans="1:9" ht="114.75" x14ac:dyDescent="0.25">
      <c r="A105" s="158" t="s">
        <v>1528</v>
      </c>
      <c r="B105" s="158" t="s">
        <v>1529</v>
      </c>
      <c r="C105" s="158">
        <v>415</v>
      </c>
      <c r="D105" s="162" t="s">
        <v>650</v>
      </c>
      <c r="E105" s="158" t="s">
        <v>1569</v>
      </c>
      <c r="F105" s="158" t="s">
        <v>1539</v>
      </c>
      <c r="G105" s="174" t="s">
        <v>1574</v>
      </c>
      <c r="H105" s="160">
        <v>4</v>
      </c>
      <c r="I105" s="161" t="s">
        <v>1575</v>
      </c>
    </row>
    <row r="106" spans="1:9" ht="38.25" x14ac:dyDescent="0.25">
      <c r="A106" s="159"/>
      <c r="B106" s="159"/>
      <c r="C106" s="159"/>
      <c r="D106" s="162" t="s">
        <v>697</v>
      </c>
      <c r="E106" s="159"/>
      <c r="F106" s="159" t="s">
        <v>1539</v>
      </c>
      <c r="G106" s="174" t="s">
        <v>1576</v>
      </c>
      <c r="H106" s="163">
        <v>3</v>
      </c>
      <c r="I106" s="159" t="s">
        <v>1577</v>
      </c>
    </row>
    <row r="107" spans="1:9" ht="89.25" x14ac:dyDescent="0.25">
      <c r="A107" s="159"/>
      <c r="B107" s="159"/>
      <c r="C107" s="159"/>
      <c r="D107" s="162" t="s">
        <v>677</v>
      </c>
      <c r="E107" s="159"/>
      <c r="F107" s="159" t="s">
        <v>1539</v>
      </c>
      <c r="G107" s="174" t="s">
        <v>678</v>
      </c>
      <c r="H107" s="163">
        <v>0</v>
      </c>
      <c r="I107" s="159" t="s">
        <v>1578</v>
      </c>
    </row>
    <row r="108" spans="1:9" ht="76.5" x14ac:dyDescent="0.25">
      <c r="A108" s="158" t="s">
        <v>1528</v>
      </c>
      <c r="B108" s="158" t="s">
        <v>1529</v>
      </c>
      <c r="C108" s="158">
        <v>415</v>
      </c>
      <c r="D108" s="162" t="s">
        <v>145</v>
      </c>
      <c r="E108" s="158" t="s">
        <v>1569</v>
      </c>
      <c r="F108" s="158" t="s">
        <v>1539</v>
      </c>
      <c r="G108" s="174" t="s">
        <v>218</v>
      </c>
      <c r="H108" s="160">
        <v>4</v>
      </c>
      <c r="I108" s="161" t="s">
        <v>1575</v>
      </c>
    </row>
    <row r="109" spans="1:9" ht="76.5" x14ac:dyDescent="0.25">
      <c r="A109" s="158" t="s">
        <v>1528</v>
      </c>
      <c r="B109" s="158" t="s">
        <v>1529</v>
      </c>
      <c r="C109" s="158">
        <v>415</v>
      </c>
      <c r="D109" s="162" t="s">
        <v>652</v>
      </c>
      <c r="E109" s="158" t="s">
        <v>1569</v>
      </c>
      <c r="F109" s="158" t="s">
        <v>1539</v>
      </c>
      <c r="G109" s="174" t="s">
        <v>1579</v>
      </c>
      <c r="H109" s="160">
        <v>4</v>
      </c>
      <c r="I109" s="161" t="s">
        <v>1575</v>
      </c>
    </row>
    <row r="110" spans="1:9" ht="127.5" x14ac:dyDescent="0.25">
      <c r="A110" s="159"/>
      <c r="B110" s="159"/>
      <c r="C110" s="159"/>
      <c r="D110" s="162" t="s">
        <v>612</v>
      </c>
      <c r="E110" s="159"/>
      <c r="F110" s="159" t="s">
        <v>1539</v>
      </c>
      <c r="G110" s="174" t="s">
        <v>613</v>
      </c>
      <c r="H110" s="163">
        <v>6</v>
      </c>
      <c r="I110" s="159" t="s">
        <v>1580</v>
      </c>
    </row>
    <row r="111" spans="1:9" ht="178.5" x14ac:dyDescent="0.25">
      <c r="A111" s="159"/>
      <c r="B111" s="159"/>
      <c r="C111" s="159"/>
      <c r="D111" s="162" t="s">
        <v>699</v>
      </c>
      <c r="E111" s="159"/>
      <c r="F111" s="159" t="s">
        <v>1539</v>
      </c>
      <c r="G111" s="174" t="s">
        <v>1581</v>
      </c>
      <c r="H111" s="163">
        <v>3</v>
      </c>
      <c r="I111" s="159" t="s">
        <v>1582</v>
      </c>
    </row>
    <row r="112" spans="1:9" ht="114.75" x14ac:dyDescent="0.25">
      <c r="A112" s="158" t="s">
        <v>1427</v>
      </c>
      <c r="B112" s="158" t="s">
        <v>1428</v>
      </c>
      <c r="C112" s="158">
        <v>158</v>
      </c>
      <c r="D112" s="158" t="s">
        <v>622</v>
      </c>
      <c r="E112" s="158" t="s">
        <v>1583</v>
      </c>
      <c r="F112" s="158" t="s">
        <v>1566</v>
      </c>
      <c r="G112" s="174" t="s">
        <v>623</v>
      </c>
      <c r="H112" s="160">
        <v>5</v>
      </c>
      <c r="I112" s="161" t="s">
        <v>1584</v>
      </c>
    </row>
    <row r="113" spans="1:9" ht="114.75" x14ac:dyDescent="0.25">
      <c r="A113" s="158" t="s">
        <v>1427</v>
      </c>
      <c r="B113" s="158" t="s">
        <v>1428</v>
      </c>
      <c r="C113" s="158">
        <v>158</v>
      </c>
      <c r="D113" s="162" t="s">
        <v>757</v>
      </c>
      <c r="E113" s="158" t="s">
        <v>1583</v>
      </c>
      <c r="F113" s="158" t="s">
        <v>1566</v>
      </c>
      <c r="G113" s="174" t="s">
        <v>758</v>
      </c>
      <c r="H113" s="160">
        <v>1</v>
      </c>
      <c r="I113" s="161" t="s">
        <v>1585</v>
      </c>
    </row>
    <row r="114" spans="1:9" ht="102" x14ac:dyDescent="0.25">
      <c r="A114" s="159"/>
      <c r="B114" s="159"/>
      <c r="C114" s="159"/>
      <c r="D114" s="162" t="s">
        <v>700</v>
      </c>
      <c r="E114" s="159"/>
      <c r="F114" s="159" t="s">
        <v>1539</v>
      </c>
      <c r="G114" s="174" t="s">
        <v>701</v>
      </c>
      <c r="H114" s="163">
        <v>3</v>
      </c>
      <c r="I114" s="159" t="s">
        <v>1586</v>
      </c>
    </row>
    <row r="115" spans="1:9" ht="191.25" x14ac:dyDescent="0.25">
      <c r="A115" s="158" t="s">
        <v>1432</v>
      </c>
      <c r="B115" s="158" t="s">
        <v>1433</v>
      </c>
      <c r="C115" s="158">
        <v>340</v>
      </c>
      <c r="D115" s="158" t="s">
        <v>518</v>
      </c>
      <c r="E115" s="158" t="s">
        <v>1440</v>
      </c>
      <c r="F115" s="158" t="s">
        <v>1539</v>
      </c>
      <c r="G115" s="158" t="s">
        <v>519</v>
      </c>
      <c r="H115" s="160">
        <v>6</v>
      </c>
      <c r="I115" s="175" t="s">
        <v>1587</v>
      </c>
    </row>
    <row r="116" spans="1:9" ht="76.5" x14ac:dyDescent="0.25">
      <c r="A116" s="159"/>
      <c r="B116" s="159"/>
      <c r="C116" s="159"/>
      <c r="D116" s="162" t="s">
        <v>702</v>
      </c>
      <c r="E116" s="159"/>
      <c r="F116" s="159" t="s">
        <v>1539</v>
      </c>
      <c r="G116" s="174" t="s">
        <v>703</v>
      </c>
      <c r="H116" s="163">
        <v>3</v>
      </c>
      <c r="I116" s="159" t="s">
        <v>1588</v>
      </c>
    </row>
    <row r="117" spans="1:9" ht="76.5" x14ac:dyDescent="0.25">
      <c r="A117" s="159"/>
      <c r="B117" s="159"/>
      <c r="C117" s="159"/>
      <c r="D117" s="162" t="s">
        <v>704</v>
      </c>
      <c r="E117" s="159"/>
      <c r="F117" s="159" t="s">
        <v>1539</v>
      </c>
      <c r="G117" s="174" t="s">
        <v>705</v>
      </c>
      <c r="H117" s="163">
        <v>3</v>
      </c>
      <c r="I117" s="159" t="s">
        <v>1589</v>
      </c>
    </row>
    <row r="118" spans="1:9" ht="102" x14ac:dyDescent="0.25">
      <c r="A118" s="159"/>
      <c r="B118" s="159"/>
      <c r="C118" s="159"/>
      <c r="D118" s="162" t="s">
        <v>706</v>
      </c>
      <c r="E118" s="159"/>
      <c r="F118" s="159" t="s">
        <v>1539</v>
      </c>
      <c r="G118" s="174" t="s">
        <v>1399</v>
      </c>
      <c r="H118" s="163">
        <v>3</v>
      </c>
      <c r="I118" s="159" t="s">
        <v>1590</v>
      </c>
    </row>
    <row r="119" spans="1:9" ht="102" x14ac:dyDescent="0.25">
      <c r="A119" s="159"/>
      <c r="B119" s="159"/>
      <c r="C119" s="159"/>
      <c r="D119" s="162" t="s">
        <v>151</v>
      </c>
      <c r="E119" s="159"/>
      <c r="F119" s="159" t="s">
        <v>1539</v>
      </c>
      <c r="G119" s="174" t="s">
        <v>178</v>
      </c>
      <c r="H119" s="163">
        <v>3</v>
      </c>
      <c r="I119" s="159" t="s">
        <v>1591</v>
      </c>
    </row>
    <row r="120" spans="1:9" ht="127.5" x14ac:dyDescent="0.25">
      <c r="A120" s="159"/>
      <c r="B120" s="159"/>
      <c r="C120" s="159"/>
      <c r="D120" s="162" t="s">
        <v>777</v>
      </c>
      <c r="E120" s="159"/>
      <c r="F120" s="159" t="s">
        <v>1539</v>
      </c>
      <c r="G120" s="174" t="s">
        <v>778</v>
      </c>
      <c r="H120" s="163">
        <v>0</v>
      </c>
      <c r="I120" s="159" t="s">
        <v>1592</v>
      </c>
    </row>
    <row r="121" spans="1:9" ht="89.25" x14ac:dyDescent="0.25">
      <c r="A121" s="159"/>
      <c r="B121" s="159"/>
      <c r="C121" s="159"/>
      <c r="D121" s="162" t="s">
        <v>751</v>
      </c>
      <c r="E121" s="159"/>
      <c r="F121" s="159" t="s">
        <v>1539</v>
      </c>
      <c r="G121" s="174" t="s">
        <v>1593</v>
      </c>
      <c r="H121" s="163">
        <v>3</v>
      </c>
      <c r="I121" s="159" t="s">
        <v>1594</v>
      </c>
    </row>
    <row r="122" spans="1:9" ht="76.5" x14ac:dyDescent="0.25">
      <c r="A122" s="159"/>
      <c r="B122" s="159"/>
      <c r="C122" s="159"/>
      <c r="D122" s="162" t="s">
        <v>753</v>
      </c>
      <c r="E122" s="159"/>
      <c r="F122" s="159" t="s">
        <v>1539</v>
      </c>
      <c r="G122" s="174" t="s">
        <v>1595</v>
      </c>
      <c r="H122" s="163">
        <v>3</v>
      </c>
      <c r="I122" s="159" t="s">
        <v>1596</v>
      </c>
    </row>
    <row r="123" spans="1:9" ht="102" x14ac:dyDescent="0.25">
      <c r="A123" s="159"/>
      <c r="B123" s="159"/>
      <c r="C123" s="159"/>
      <c r="D123" s="162" t="s">
        <v>614</v>
      </c>
      <c r="E123" s="159"/>
      <c r="F123" s="159" t="s">
        <v>1539</v>
      </c>
      <c r="G123" s="174" t="s">
        <v>1597</v>
      </c>
      <c r="H123" s="163">
        <v>3</v>
      </c>
      <c r="I123" s="159" t="s">
        <v>1598</v>
      </c>
    </row>
    <row r="124" spans="1:9" ht="153" x14ac:dyDescent="0.25">
      <c r="A124" s="159"/>
      <c r="B124" s="159"/>
      <c r="C124" s="159"/>
      <c r="D124" s="159" t="s">
        <v>89</v>
      </c>
      <c r="E124" s="159"/>
      <c r="F124" s="159" t="s">
        <v>1599</v>
      </c>
      <c r="G124" s="159" t="s">
        <v>90</v>
      </c>
      <c r="H124" s="163">
        <v>4</v>
      </c>
      <c r="I124" s="159" t="s">
        <v>1600</v>
      </c>
    </row>
    <row r="125" spans="1:9" ht="127.5" x14ac:dyDescent="0.25">
      <c r="A125" s="159"/>
      <c r="B125" s="159"/>
      <c r="C125" s="159"/>
      <c r="D125" s="159" t="s">
        <v>141</v>
      </c>
      <c r="E125" s="159"/>
      <c r="F125" s="159" t="s">
        <v>1599</v>
      </c>
      <c r="G125" s="159" t="s">
        <v>214</v>
      </c>
      <c r="H125" s="163">
        <v>1</v>
      </c>
      <c r="I125" s="159" t="s">
        <v>1601</v>
      </c>
    </row>
    <row r="126" spans="1:9" ht="191.25" x14ac:dyDescent="0.25">
      <c r="A126" s="159"/>
      <c r="B126" s="159"/>
      <c r="C126" s="159"/>
      <c r="D126" s="159" t="s">
        <v>431</v>
      </c>
      <c r="E126" s="159"/>
      <c r="F126" s="159" t="s">
        <v>1599</v>
      </c>
      <c r="G126" s="159" t="s">
        <v>1602</v>
      </c>
      <c r="H126" s="163">
        <v>7</v>
      </c>
      <c r="I126" s="159" t="s">
        <v>1603</v>
      </c>
    </row>
    <row r="127" spans="1:9" ht="178.5" x14ac:dyDescent="0.25">
      <c r="A127" s="159"/>
      <c r="B127" s="159"/>
      <c r="C127" s="159"/>
      <c r="D127" s="159" t="s">
        <v>130</v>
      </c>
      <c r="E127" s="159"/>
      <c r="F127" s="159" t="s">
        <v>1599</v>
      </c>
      <c r="G127" s="159" t="s">
        <v>163</v>
      </c>
      <c r="H127" s="163">
        <v>4</v>
      </c>
      <c r="I127" s="159" t="s">
        <v>1604</v>
      </c>
    </row>
    <row r="128" spans="1:9" ht="89.25" x14ac:dyDescent="0.25">
      <c r="A128" s="158" t="s">
        <v>1432</v>
      </c>
      <c r="B128" s="158" t="s">
        <v>1605</v>
      </c>
      <c r="C128" s="158">
        <v>294</v>
      </c>
      <c r="D128" s="158" t="s">
        <v>425</v>
      </c>
      <c r="E128" s="158" t="s">
        <v>1606</v>
      </c>
      <c r="F128" s="158" t="s">
        <v>1599</v>
      </c>
      <c r="G128" s="158" t="s">
        <v>426</v>
      </c>
      <c r="H128" s="160">
        <v>8</v>
      </c>
      <c r="I128" s="158" t="s">
        <v>1607</v>
      </c>
    </row>
    <row r="129" spans="1:9" ht="127.5" x14ac:dyDescent="0.25">
      <c r="A129" s="158" t="s">
        <v>1432</v>
      </c>
      <c r="B129" s="158" t="s">
        <v>1433</v>
      </c>
      <c r="C129" s="158">
        <v>343</v>
      </c>
      <c r="D129" s="158" t="s">
        <v>419</v>
      </c>
      <c r="E129" s="158" t="s">
        <v>1608</v>
      </c>
      <c r="F129" s="158" t="s">
        <v>1599</v>
      </c>
      <c r="G129" s="158" t="s">
        <v>420</v>
      </c>
      <c r="H129" s="160">
        <v>9</v>
      </c>
      <c r="I129" s="176" t="s">
        <v>1609</v>
      </c>
    </row>
    <row r="130" spans="1:9" ht="51" x14ac:dyDescent="0.25">
      <c r="A130" s="159"/>
      <c r="B130" s="159"/>
      <c r="C130" s="159"/>
      <c r="D130" s="159" t="s">
        <v>535</v>
      </c>
      <c r="E130" s="159"/>
      <c r="F130" s="159" t="s">
        <v>1599</v>
      </c>
      <c r="G130" s="159" t="s">
        <v>536</v>
      </c>
      <c r="H130" s="163">
        <v>8</v>
      </c>
      <c r="I130" s="159" t="s">
        <v>1610</v>
      </c>
    </row>
    <row r="131" spans="1:9" ht="293.25" x14ac:dyDescent="0.25">
      <c r="A131" s="158" t="s">
        <v>1432</v>
      </c>
      <c r="B131" s="158" t="s">
        <v>1560</v>
      </c>
      <c r="C131" s="158">
        <v>311</v>
      </c>
      <c r="D131" s="158" t="s">
        <v>483</v>
      </c>
      <c r="E131" s="158" t="s">
        <v>1611</v>
      </c>
      <c r="F131" s="158" t="s">
        <v>1441</v>
      </c>
      <c r="G131" s="158" t="s">
        <v>391</v>
      </c>
      <c r="H131" s="160">
        <v>12</v>
      </c>
      <c r="I131" s="159" t="s">
        <v>1612</v>
      </c>
    </row>
    <row r="132" spans="1:9" ht="63.75" x14ac:dyDescent="0.25">
      <c r="A132" s="158"/>
      <c r="B132" s="158"/>
      <c r="C132" s="158"/>
      <c r="D132" s="158" t="s">
        <v>483</v>
      </c>
      <c r="E132" s="158"/>
      <c r="F132" s="158" t="s">
        <v>1599</v>
      </c>
      <c r="G132" s="158" t="s">
        <v>484</v>
      </c>
      <c r="H132" s="160">
        <v>0</v>
      </c>
      <c r="I132" s="159" t="s">
        <v>1613</v>
      </c>
    </row>
    <row r="133" spans="1:9" ht="114.75" x14ac:dyDescent="0.25">
      <c r="A133" s="158" t="s">
        <v>1432</v>
      </c>
      <c r="B133" s="158" t="s">
        <v>1605</v>
      </c>
      <c r="C133" s="158">
        <v>293</v>
      </c>
      <c r="D133" s="159" t="s">
        <v>429</v>
      </c>
      <c r="E133" s="158" t="s">
        <v>1614</v>
      </c>
      <c r="F133" s="159" t="s">
        <v>1599</v>
      </c>
      <c r="G133" s="159" t="s">
        <v>430</v>
      </c>
      <c r="H133" s="163">
        <v>8</v>
      </c>
      <c r="I133" s="159" t="s">
        <v>1615</v>
      </c>
    </row>
    <row r="134" spans="1:9" ht="63.75" x14ac:dyDescent="0.25">
      <c r="A134" s="159"/>
      <c r="B134" s="159"/>
      <c r="C134" s="159"/>
      <c r="D134" s="159" t="s">
        <v>131</v>
      </c>
      <c r="E134" s="159"/>
      <c r="F134" s="159" t="s">
        <v>1599</v>
      </c>
      <c r="G134" s="159" t="s">
        <v>164</v>
      </c>
      <c r="H134" s="163">
        <v>4</v>
      </c>
      <c r="I134" s="159" t="s">
        <v>1616</v>
      </c>
    </row>
    <row r="135" spans="1:9" ht="102" x14ac:dyDescent="0.25">
      <c r="A135" s="159"/>
      <c r="B135" s="159"/>
      <c r="C135" s="159"/>
      <c r="D135" s="159" t="s">
        <v>526</v>
      </c>
      <c r="E135" s="159"/>
      <c r="F135" s="159" t="s">
        <v>1599</v>
      </c>
      <c r="G135" s="159" t="s">
        <v>527</v>
      </c>
      <c r="H135" s="163">
        <v>6</v>
      </c>
      <c r="I135" s="159" t="s">
        <v>1617</v>
      </c>
    </row>
    <row r="136" spans="1:9" ht="127.5" x14ac:dyDescent="0.25">
      <c r="A136" s="158" t="s">
        <v>1432</v>
      </c>
      <c r="B136" s="158" t="s">
        <v>1433</v>
      </c>
      <c r="C136" s="158">
        <v>341</v>
      </c>
      <c r="D136" s="158" t="s">
        <v>741</v>
      </c>
      <c r="E136" s="158" t="s">
        <v>1444</v>
      </c>
      <c r="F136" s="158" t="s">
        <v>1599</v>
      </c>
      <c r="G136" s="158" t="s">
        <v>742</v>
      </c>
      <c r="H136" s="160">
        <v>3</v>
      </c>
      <c r="I136" s="158" t="s">
        <v>1618</v>
      </c>
    </row>
    <row r="137" spans="1:9" ht="127.5" x14ac:dyDescent="0.25">
      <c r="A137" s="158" t="s">
        <v>1432</v>
      </c>
      <c r="B137" s="158" t="s">
        <v>1605</v>
      </c>
      <c r="C137" s="158">
        <v>290</v>
      </c>
      <c r="D137" s="158" t="s">
        <v>472</v>
      </c>
      <c r="E137" s="158" t="s">
        <v>1619</v>
      </c>
      <c r="F137" s="158" t="s">
        <v>1599</v>
      </c>
      <c r="G137" s="158" t="s">
        <v>473</v>
      </c>
      <c r="H137" s="160">
        <v>8</v>
      </c>
      <c r="I137" s="158" t="s">
        <v>1620</v>
      </c>
    </row>
    <row r="138" spans="1:9" ht="140.25" x14ac:dyDescent="0.25">
      <c r="A138" s="161" t="s">
        <v>1427</v>
      </c>
      <c r="B138" s="161" t="s">
        <v>1621</v>
      </c>
      <c r="C138" s="173">
        <v>183</v>
      </c>
      <c r="D138" s="161" t="s">
        <v>457</v>
      </c>
      <c r="E138" s="161" t="s">
        <v>1622</v>
      </c>
      <c r="F138" s="161" t="s">
        <v>1599</v>
      </c>
      <c r="G138" s="161" t="s">
        <v>458</v>
      </c>
      <c r="H138" s="160">
        <v>9</v>
      </c>
      <c r="I138" s="161" t="s">
        <v>1623</v>
      </c>
    </row>
    <row r="139" spans="1:9" ht="89.25" x14ac:dyDescent="0.25">
      <c r="A139" s="161" t="s">
        <v>1427</v>
      </c>
      <c r="B139" s="161" t="s">
        <v>1621</v>
      </c>
      <c r="C139" s="173">
        <v>182</v>
      </c>
      <c r="D139" s="161" t="s">
        <v>410</v>
      </c>
      <c r="E139" s="161" t="s">
        <v>1624</v>
      </c>
      <c r="F139" s="161" t="s">
        <v>1599</v>
      </c>
      <c r="G139" s="161" t="s">
        <v>1625</v>
      </c>
      <c r="H139" s="160">
        <v>9</v>
      </c>
      <c r="I139" s="161" t="s">
        <v>1626</v>
      </c>
    </row>
    <row r="140" spans="1:9" ht="89.25" x14ac:dyDescent="0.25">
      <c r="A140" s="158" t="s">
        <v>1432</v>
      </c>
      <c r="B140" s="158" t="s">
        <v>1605</v>
      </c>
      <c r="C140" s="158">
        <v>293</v>
      </c>
      <c r="D140" s="158" t="s">
        <v>121</v>
      </c>
      <c r="E140" s="158" t="s">
        <v>1614</v>
      </c>
      <c r="F140" s="158" t="s">
        <v>1599</v>
      </c>
      <c r="G140" s="158" t="s">
        <v>156</v>
      </c>
      <c r="H140" s="160">
        <v>5</v>
      </c>
      <c r="I140" s="158" t="s">
        <v>1627</v>
      </c>
    </row>
    <row r="141" spans="1:9" ht="51" x14ac:dyDescent="0.25">
      <c r="A141" s="159"/>
      <c r="B141" s="159"/>
      <c r="C141" s="159"/>
      <c r="D141" s="177" t="s">
        <v>669</v>
      </c>
      <c r="E141" s="159"/>
      <c r="F141" s="177" t="s">
        <v>1599</v>
      </c>
      <c r="G141" s="159" t="s">
        <v>670</v>
      </c>
      <c r="H141" s="163">
        <v>0</v>
      </c>
      <c r="I141" s="159" t="s">
        <v>1613</v>
      </c>
    </row>
    <row r="142" spans="1:9" ht="127.5" x14ac:dyDescent="0.25">
      <c r="A142" s="165" t="s">
        <v>1432</v>
      </c>
      <c r="B142" s="165" t="s">
        <v>1433</v>
      </c>
      <c r="C142" s="165">
        <v>341</v>
      </c>
      <c r="D142" s="178" t="s">
        <v>396</v>
      </c>
      <c r="E142" s="158" t="s">
        <v>1444</v>
      </c>
      <c r="F142" s="178" t="s">
        <v>1599</v>
      </c>
      <c r="G142" s="178" t="s">
        <v>1628</v>
      </c>
      <c r="H142" s="160">
        <v>10</v>
      </c>
      <c r="I142" s="158" t="s">
        <v>1629</v>
      </c>
    </row>
    <row r="143" spans="1:9" ht="140.25" x14ac:dyDescent="0.25">
      <c r="A143" s="161" t="s">
        <v>1427</v>
      </c>
      <c r="B143" s="161" t="s">
        <v>1621</v>
      </c>
      <c r="C143" s="173">
        <v>183</v>
      </c>
      <c r="D143" s="179" t="s">
        <v>421</v>
      </c>
      <c r="E143" s="161" t="s">
        <v>1622</v>
      </c>
      <c r="F143" s="179" t="s">
        <v>1599</v>
      </c>
      <c r="G143" s="179" t="s">
        <v>422</v>
      </c>
      <c r="H143" s="160">
        <v>9</v>
      </c>
      <c r="I143" s="161" t="s">
        <v>1623</v>
      </c>
    </row>
    <row r="144" spans="1:9" ht="38.25" x14ac:dyDescent="0.25">
      <c r="A144" s="159"/>
      <c r="B144" s="159"/>
      <c r="C144" s="159"/>
      <c r="D144" s="177" t="s">
        <v>755</v>
      </c>
      <c r="E144" s="159"/>
      <c r="F144" s="177" t="s">
        <v>1599</v>
      </c>
      <c r="G144" s="177" t="s">
        <v>756</v>
      </c>
      <c r="H144" s="163">
        <v>1</v>
      </c>
      <c r="I144" s="159" t="s">
        <v>1613</v>
      </c>
    </row>
    <row r="145" spans="1:9" ht="38.25" x14ac:dyDescent="0.25">
      <c r="A145" s="159"/>
      <c r="B145" s="159"/>
      <c r="C145" s="159"/>
      <c r="D145" s="177" t="s">
        <v>764</v>
      </c>
      <c r="E145" s="159"/>
      <c r="F145" s="177" t="s">
        <v>1599</v>
      </c>
      <c r="G145" s="180" t="s">
        <v>765</v>
      </c>
      <c r="H145" s="163">
        <v>0</v>
      </c>
      <c r="I145" s="159" t="s">
        <v>1630</v>
      </c>
    </row>
    <row r="146" spans="1:9" ht="140.25" x14ac:dyDescent="0.25">
      <c r="A146" s="159"/>
      <c r="B146" s="159"/>
      <c r="C146" s="159"/>
      <c r="D146" s="177" t="s">
        <v>749</v>
      </c>
      <c r="E146" s="159"/>
      <c r="F146" s="177" t="s">
        <v>1599</v>
      </c>
      <c r="G146" s="177" t="s">
        <v>750</v>
      </c>
      <c r="H146" s="163">
        <v>3</v>
      </c>
      <c r="I146" s="159" t="s">
        <v>1631</v>
      </c>
    </row>
    <row r="147" spans="1:9" ht="102" x14ac:dyDescent="0.25">
      <c r="A147" s="159"/>
      <c r="B147" s="159"/>
      <c r="C147" s="159"/>
      <c r="D147" s="177" t="s">
        <v>144</v>
      </c>
      <c r="E147" s="159"/>
      <c r="F147" s="177" t="s">
        <v>1599</v>
      </c>
      <c r="G147" s="177" t="s">
        <v>175</v>
      </c>
      <c r="H147" s="163">
        <v>1</v>
      </c>
      <c r="I147" s="159" t="s">
        <v>1632</v>
      </c>
    </row>
    <row r="148" spans="1:9" ht="140.25" x14ac:dyDescent="0.25">
      <c r="A148" s="161" t="s">
        <v>1427</v>
      </c>
      <c r="B148" s="161" t="s">
        <v>1621</v>
      </c>
      <c r="C148" s="173">
        <v>183</v>
      </c>
      <c r="D148" s="161" t="s">
        <v>423</v>
      </c>
      <c r="E148" s="161" t="s">
        <v>1622</v>
      </c>
      <c r="F148" s="161" t="s">
        <v>1599</v>
      </c>
      <c r="G148" s="161" t="s">
        <v>424</v>
      </c>
      <c r="H148" s="160">
        <v>9</v>
      </c>
      <c r="I148" s="161" t="s">
        <v>1623</v>
      </c>
    </row>
    <row r="149" spans="1:9" ht="242.25" x14ac:dyDescent="0.25">
      <c r="A149" s="158" t="s">
        <v>1528</v>
      </c>
      <c r="B149" s="158" t="s">
        <v>1529</v>
      </c>
      <c r="C149" s="158">
        <v>418</v>
      </c>
      <c r="D149" s="159" t="s">
        <v>97</v>
      </c>
      <c r="E149" s="159"/>
      <c r="F149" s="159" t="s">
        <v>1633</v>
      </c>
      <c r="G149" s="165" t="s">
        <v>1634</v>
      </c>
      <c r="H149" s="163">
        <v>7</v>
      </c>
      <c r="I149" s="159" t="s">
        <v>1635</v>
      </c>
    </row>
    <row r="150" spans="1:9" ht="76.5" x14ac:dyDescent="0.25">
      <c r="A150" s="158" t="s">
        <v>1528</v>
      </c>
      <c r="B150" s="158" t="s">
        <v>1636</v>
      </c>
      <c r="C150" s="158">
        <v>386</v>
      </c>
      <c r="D150" s="158" t="s">
        <v>551</v>
      </c>
      <c r="E150" s="158" t="s">
        <v>1637</v>
      </c>
      <c r="F150" s="158" t="s">
        <v>1633</v>
      </c>
      <c r="G150" s="165" t="s">
        <v>552</v>
      </c>
      <c r="H150" s="160">
        <v>3</v>
      </c>
      <c r="I150" s="161" t="s">
        <v>1638</v>
      </c>
    </row>
    <row r="151" spans="1:9" ht="76.5" x14ac:dyDescent="0.25">
      <c r="A151" s="158" t="s">
        <v>1528</v>
      </c>
      <c r="B151" s="158" t="s">
        <v>1639</v>
      </c>
      <c r="C151" s="158">
        <v>441</v>
      </c>
      <c r="D151" s="159" t="s">
        <v>444</v>
      </c>
      <c r="E151" s="158" t="s">
        <v>1640</v>
      </c>
      <c r="F151" s="162" t="s">
        <v>1633</v>
      </c>
      <c r="G151" s="165" t="s">
        <v>445</v>
      </c>
      <c r="H151" s="181">
        <v>9</v>
      </c>
      <c r="I151" s="159" t="s">
        <v>1641</v>
      </c>
    </row>
    <row r="152" spans="1:9" ht="51" x14ac:dyDescent="0.25">
      <c r="A152" s="158" t="s">
        <v>1528</v>
      </c>
      <c r="B152" s="158" t="s">
        <v>1639</v>
      </c>
      <c r="C152" s="158">
        <v>438</v>
      </c>
      <c r="D152" s="159" t="s">
        <v>627</v>
      </c>
      <c r="E152" s="158" t="s">
        <v>1642</v>
      </c>
      <c r="F152" s="158" t="s">
        <v>1633</v>
      </c>
      <c r="G152" s="165" t="s">
        <v>628</v>
      </c>
      <c r="H152" s="163">
        <v>3</v>
      </c>
      <c r="I152" s="159" t="s">
        <v>1643</v>
      </c>
    </row>
    <row r="153" spans="1:9" ht="51" x14ac:dyDescent="0.25">
      <c r="A153" s="158" t="s">
        <v>1528</v>
      </c>
      <c r="B153" s="158" t="s">
        <v>1639</v>
      </c>
      <c r="C153" s="158">
        <v>440</v>
      </c>
      <c r="D153" s="159" t="s">
        <v>481</v>
      </c>
      <c r="E153" s="158" t="s">
        <v>1644</v>
      </c>
      <c r="F153" s="158" t="s">
        <v>1633</v>
      </c>
      <c r="G153" s="165" t="s">
        <v>482</v>
      </c>
      <c r="H153" s="163">
        <v>6</v>
      </c>
      <c r="I153" s="159" t="s">
        <v>1645</v>
      </c>
    </row>
    <row r="154" spans="1:9" ht="102" x14ac:dyDescent="0.25">
      <c r="A154" s="158" t="s">
        <v>1528</v>
      </c>
      <c r="B154" s="158" t="s">
        <v>1639</v>
      </c>
      <c r="C154" s="158">
        <v>438</v>
      </c>
      <c r="D154" s="158" t="s">
        <v>477</v>
      </c>
      <c r="E154" s="158" t="s">
        <v>1642</v>
      </c>
      <c r="F154" s="158" t="s">
        <v>1633</v>
      </c>
      <c r="G154" s="158" t="s">
        <v>478</v>
      </c>
      <c r="H154" s="160">
        <v>7</v>
      </c>
      <c r="I154" s="158" t="s">
        <v>1646</v>
      </c>
    </row>
    <row r="155" spans="1:9" ht="127.5" x14ac:dyDescent="0.25">
      <c r="A155" s="159"/>
      <c r="B155" s="159"/>
      <c r="C155" s="159"/>
      <c r="D155" s="159" t="s">
        <v>142</v>
      </c>
      <c r="E155" s="159"/>
      <c r="F155" s="159" t="s">
        <v>1633</v>
      </c>
      <c r="G155" s="165" t="s">
        <v>173</v>
      </c>
      <c r="H155" s="163">
        <v>4</v>
      </c>
      <c r="I155" s="159" t="s">
        <v>1647</v>
      </c>
    </row>
    <row r="156" spans="1:9" ht="102" x14ac:dyDescent="0.25">
      <c r="A156" s="158" t="s">
        <v>1528</v>
      </c>
      <c r="B156" s="158" t="s">
        <v>1529</v>
      </c>
      <c r="C156" s="158">
        <v>415</v>
      </c>
      <c r="D156" s="159" t="s">
        <v>710</v>
      </c>
      <c r="E156" s="158" t="s">
        <v>1637</v>
      </c>
      <c r="F156" s="158" t="s">
        <v>1633</v>
      </c>
      <c r="G156" s="178" t="s">
        <v>1648</v>
      </c>
      <c r="H156" s="160">
        <v>2</v>
      </c>
      <c r="I156" s="158" t="s">
        <v>1649</v>
      </c>
    </row>
    <row r="157" spans="1:9" ht="89.25" x14ac:dyDescent="0.25">
      <c r="A157" s="159"/>
      <c r="B157" s="159"/>
      <c r="C157" s="159"/>
      <c r="D157" s="159" t="s">
        <v>153</v>
      </c>
      <c r="E157" s="159"/>
      <c r="F157" s="159" t="s">
        <v>1633</v>
      </c>
      <c r="G157" s="165" t="s">
        <v>736</v>
      </c>
      <c r="H157" s="163">
        <v>3</v>
      </c>
      <c r="I157" s="159" t="s">
        <v>1650</v>
      </c>
    </row>
    <row r="158" spans="1:9" ht="191.25" x14ac:dyDescent="0.25">
      <c r="A158" s="158" t="s">
        <v>1528</v>
      </c>
      <c r="B158" s="158" t="s">
        <v>1529</v>
      </c>
      <c r="C158" s="158">
        <v>412</v>
      </c>
      <c r="D158" s="162" t="s">
        <v>69</v>
      </c>
      <c r="E158" s="158" t="s">
        <v>1651</v>
      </c>
      <c r="F158" s="158" t="s">
        <v>1652</v>
      </c>
      <c r="G158" s="159" t="s">
        <v>70</v>
      </c>
      <c r="H158" s="160">
        <v>11</v>
      </c>
      <c r="I158" s="158" t="s">
        <v>1653</v>
      </c>
    </row>
    <row r="159" spans="1:9" ht="102" x14ac:dyDescent="0.25">
      <c r="A159" s="158" t="s">
        <v>1528</v>
      </c>
      <c r="B159" s="158" t="s">
        <v>1529</v>
      </c>
      <c r="C159" s="158">
        <v>412</v>
      </c>
      <c r="D159" s="162" t="s">
        <v>522</v>
      </c>
      <c r="E159" s="158" t="s">
        <v>1651</v>
      </c>
      <c r="F159" s="158" t="s">
        <v>1652</v>
      </c>
      <c r="G159" s="159" t="s">
        <v>1654</v>
      </c>
      <c r="H159" s="160">
        <v>8</v>
      </c>
      <c r="I159" s="158" t="s">
        <v>1655</v>
      </c>
    </row>
    <row r="160" spans="1:9" ht="216.75" x14ac:dyDescent="0.25">
      <c r="A160" s="158" t="s">
        <v>1427</v>
      </c>
      <c r="B160" s="158" t="s">
        <v>1498</v>
      </c>
      <c r="C160" s="158">
        <v>205</v>
      </c>
      <c r="D160" s="162" t="s">
        <v>524</v>
      </c>
      <c r="E160" s="158" t="s">
        <v>1656</v>
      </c>
      <c r="F160" s="158" t="s">
        <v>1652</v>
      </c>
      <c r="G160" s="159" t="s">
        <v>525</v>
      </c>
      <c r="H160" s="160">
        <v>8</v>
      </c>
      <c r="I160" s="161" t="s">
        <v>1657</v>
      </c>
    </row>
    <row r="161" spans="1:9" ht="38.25" x14ac:dyDescent="0.25">
      <c r="A161" s="159"/>
      <c r="B161" s="159"/>
      <c r="C161" s="159"/>
      <c r="D161" s="162" t="s">
        <v>656</v>
      </c>
      <c r="E161" s="159"/>
      <c r="F161" s="159" t="s">
        <v>1652</v>
      </c>
      <c r="G161" s="159" t="s">
        <v>657</v>
      </c>
      <c r="H161" s="163">
        <v>6</v>
      </c>
      <c r="I161" s="159" t="s">
        <v>1658</v>
      </c>
    </row>
    <row r="162" spans="1:9" ht="242.25" x14ac:dyDescent="0.25">
      <c r="A162" s="158" t="s">
        <v>1528</v>
      </c>
      <c r="B162" s="158" t="s">
        <v>1529</v>
      </c>
      <c r="C162" s="158">
        <v>415</v>
      </c>
      <c r="D162" s="162" t="s">
        <v>585</v>
      </c>
      <c r="E162" s="158" t="s">
        <v>1569</v>
      </c>
      <c r="F162" s="158" t="s">
        <v>1652</v>
      </c>
      <c r="G162" s="159" t="s">
        <v>586</v>
      </c>
      <c r="H162" s="163">
        <v>5</v>
      </c>
      <c r="I162" s="159" t="s">
        <v>1659</v>
      </c>
    </row>
    <row r="163" spans="1:9" ht="178.5" x14ac:dyDescent="0.25">
      <c r="A163" s="161" t="s">
        <v>1427</v>
      </c>
      <c r="B163" s="161" t="s">
        <v>1428</v>
      </c>
      <c r="C163" s="173">
        <v>163</v>
      </c>
      <c r="D163" s="161" t="s">
        <v>616</v>
      </c>
      <c r="E163" s="161" t="s">
        <v>1660</v>
      </c>
      <c r="F163" s="161" t="s">
        <v>1652</v>
      </c>
      <c r="G163" s="161" t="s">
        <v>617</v>
      </c>
      <c r="H163" s="160">
        <v>8</v>
      </c>
      <c r="I163" s="161" t="s">
        <v>1661</v>
      </c>
    </row>
    <row r="164" spans="1:9" ht="63.75" x14ac:dyDescent="0.25">
      <c r="A164" s="159"/>
      <c r="B164" s="159"/>
      <c r="C164" s="159"/>
      <c r="D164" s="162" t="s">
        <v>597</v>
      </c>
      <c r="E164" s="159"/>
      <c r="F164" s="159" t="s">
        <v>1652</v>
      </c>
      <c r="G164" s="159" t="s">
        <v>598</v>
      </c>
      <c r="H164" s="163">
        <v>6</v>
      </c>
      <c r="I164" s="159" t="s">
        <v>1662</v>
      </c>
    </row>
    <row r="165" spans="1:9" ht="114.75" x14ac:dyDescent="0.25">
      <c r="A165" s="159"/>
      <c r="B165" s="159"/>
      <c r="C165" s="159"/>
      <c r="D165" s="162" t="s">
        <v>137</v>
      </c>
      <c r="E165" s="159"/>
      <c r="F165" s="159" t="s">
        <v>1652</v>
      </c>
      <c r="G165" s="159" t="s">
        <v>170</v>
      </c>
      <c r="H165" s="163">
        <v>6</v>
      </c>
      <c r="I165" s="159" t="s">
        <v>1663</v>
      </c>
    </row>
    <row r="166" spans="1:9" ht="127.5" x14ac:dyDescent="0.25">
      <c r="A166" s="159"/>
      <c r="B166" s="159"/>
      <c r="C166" s="159"/>
      <c r="D166" s="162" t="s">
        <v>559</v>
      </c>
      <c r="E166" s="159"/>
      <c r="F166" s="159" t="s">
        <v>1652</v>
      </c>
      <c r="G166" s="159" t="s">
        <v>1664</v>
      </c>
      <c r="H166" s="163">
        <v>7</v>
      </c>
      <c r="I166" s="159" t="s">
        <v>1665</v>
      </c>
    </row>
    <row r="167" spans="1:9" ht="267.75" x14ac:dyDescent="0.25">
      <c r="A167" s="158" t="s">
        <v>1528</v>
      </c>
      <c r="B167" s="158" t="s">
        <v>1529</v>
      </c>
      <c r="C167" s="158">
        <v>413</v>
      </c>
      <c r="D167" s="158" t="s">
        <v>451</v>
      </c>
      <c r="E167" s="158" t="s">
        <v>1666</v>
      </c>
      <c r="F167" s="158" t="s">
        <v>1652</v>
      </c>
      <c r="G167" s="182" t="s">
        <v>452</v>
      </c>
      <c r="H167" s="160">
        <v>12</v>
      </c>
      <c r="I167" s="158" t="s">
        <v>1667</v>
      </c>
    </row>
    <row r="168" spans="1:9" ht="89.25" x14ac:dyDescent="0.25">
      <c r="A168" s="158" t="s">
        <v>1528</v>
      </c>
      <c r="B168" s="158" t="s">
        <v>1529</v>
      </c>
      <c r="C168" s="159">
        <v>415</v>
      </c>
      <c r="D168" s="177" t="s">
        <v>149</v>
      </c>
      <c r="E168" s="158" t="s">
        <v>1569</v>
      </c>
      <c r="F168" s="158" t="s">
        <v>1652</v>
      </c>
      <c r="G168" s="159" t="s">
        <v>177</v>
      </c>
      <c r="H168" s="163">
        <v>3</v>
      </c>
      <c r="I168" s="159" t="s">
        <v>1668</v>
      </c>
    </row>
    <row r="169" spans="1:9" ht="63.75" x14ac:dyDescent="0.25">
      <c r="A169" s="158" t="s">
        <v>1432</v>
      </c>
      <c r="B169" s="158" t="s">
        <v>1669</v>
      </c>
      <c r="C169" s="158">
        <v>250</v>
      </c>
      <c r="D169" s="159" t="s">
        <v>85</v>
      </c>
      <c r="E169" s="158" t="s">
        <v>1670</v>
      </c>
      <c r="F169" s="159" t="s">
        <v>1671</v>
      </c>
      <c r="G169" s="159" t="s">
        <v>86</v>
      </c>
      <c r="H169" s="163">
        <v>9</v>
      </c>
      <c r="I169" s="159" t="s">
        <v>1672</v>
      </c>
    </row>
    <row r="170" spans="1:9" ht="76.5" x14ac:dyDescent="0.25">
      <c r="A170" s="158" t="s">
        <v>1432</v>
      </c>
      <c r="B170" s="158" t="s">
        <v>1669</v>
      </c>
      <c r="C170" s="158">
        <v>250</v>
      </c>
      <c r="D170" s="159" t="s">
        <v>401</v>
      </c>
      <c r="E170" s="158" t="s">
        <v>1670</v>
      </c>
      <c r="F170" s="158" t="s">
        <v>1671</v>
      </c>
      <c r="G170" s="159" t="s">
        <v>402</v>
      </c>
      <c r="H170" s="160">
        <v>9</v>
      </c>
      <c r="I170" s="158" t="s">
        <v>1673</v>
      </c>
    </row>
    <row r="171" spans="1:9" ht="114.75" x14ac:dyDescent="0.25">
      <c r="A171" s="158" t="s">
        <v>1432</v>
      </c>
      <c r="B171" s="158" t="s">
        <v>1669</v>
      </c>
      <c r="C171" s="158">
        <v>250</v>
      </c>
      <c r="D171" s="159" t="s">
        <v>487</v>
      </c>
      <c r="E171" s="158" t="s">
        <v>1670</v>
      </c>
      <c r="F171" s="158" t="s">
        <v>1671</v>
      </c>
      <c r="G171" s="177" t="s">
        <v>488</v>
      </c>
      <c r="H171" s="160">
        <v>6</v>
      </c>
      <c r="I171" s="158" t="s">
        <v>1674</v>
      </c>
    </row>
    <row r="172" spans="1:9" ht="127.5" x14ac:dyDescent="0.25">
      <c r="A172" s="158" t="s">
        <v>1432</v>
      </c>
      <c r="B172" s="158" t="s">
        <v>1512</v>
      </c>
      <c r="C172" s="158">
        <v>269</v>
      </c>
      <c r="D172" s="159" t="s">
        <v>375</v>
      </c>
      <c r="E172" s="159" t="s">
        <v>1513</v>
      </c>
      <c r="F172" s="158" t="s">
        <v>1671</v>
      </c>
      <c r="G172" s="159" t="s">
        <v>377</v>
      </c>
      <c r="H172" s="183">
        <v>12</v>
      </c>
      <c r="I172" s="184" t="s">
        <v>1675</v>
      </c>
    </row>
    <row r="173" spans="1:9" ht="153" x14ac:dyDescent="0.25">
      <c r="A173" s="158" t="s">
        <v>1432</v>
      </c>
      <c r="B173" s="158" t="s">
        <v>1669</v>
      </c>
      <c r="C173" s="158">
        <v>251</v>
      </c>
      <c r="D173" s="170" t="s">
        <v>73</v>
      </c>
      <c r="E173" s="159" t="s">
        <v>1676</v>
      </c>
      <c r="F173" s="158" t="s">
        <v>1677</v>
      </c>
      <c r="G173" s="159" t="s">
        <v>74</v>
      </c>
      <c r="H173" s="163">
        <v>6</v>
      </c>
      <c r="I173" s="159" t="s">
        <v>1678</v>
      </c>
    </row>
    <row r="174" spans="1:9" ht="127.5" x14ac:dyDescent="0.25">
      <c r="A174" s="158"/>
      <c r="B174" s="158"/>
      <c r="C174" s="158"/>
      <c r="D174" s="158" t="s">
        <v>1038</v>
      </c>
      <c r="E174" s="158"/>
      <c r="F174" s="158" t="s">
        <v>1677</v>
      </c>
      <c r="G174" s="167" t="s">
        <v>1039</v>
      </c>
      <c r="H174" s="160">
        <v>8</v>
      </c>
      <c r="I174" s="160" t="s">
        <v>1679</v>
      </c>
    </row>
    <row r="175" spans="1:9" ht="140.25" x14ac:dyDescent="0.25">
      <c r="A175" s="158" t="s">
        <v>1432</v>
      </c>
      <c r="B175" s="158" t="s">
        <v>1669</v>
      </c>
      <c r="C175" s="158">
        <v>251</v>
      </c>
      <c r="D175" s="170" t="s">
        <v>461</v>
      </c>
      <c r="E175" s="159" t="s">
        <v>1676</v>
      </c>
      <c r="F175" s="158" t="s">
        <v>1677</v>
      </c>
      <c r="G175" s="159" t="s">
        <v>462</v>
      </c>
      <c r="H175" s="163">
        <v>8</v>
      </c>
      <c r="I175" s="159" t="s">
        <v>1680</v>
      </c>
    </row>
    <row r="176" spans="1:9" ht="153" x14ac:dyDescent="0.25">
      <c r="A176" s="158"/>
      <c r="B176" s="158"/>
      <c r="C176" s="158"/>
      <c r="D176" s="158" t="s">
        <v>1040</v>
      </c>
      <c r="E176" s="158"/>
      <c r="F176" s="158" t="s">
        <v>1677</v>
      </c>
      <c r="G176" s="167" t="s">
        <v>1041</v>
      </c>
      <c r="H176" s="160">
        <v>7</v>
      </c>
      <c r="I176" s="160" t="s">
        <v>1681</v>
      </c>
    </row>
    <row r="177" spans="1:9" ht="140.25" x14ac:dyDescent="0.25">
      <c r="A177" s="158" t="s">
        <v>1432</v>
      </c>
      <c r="B177" s="158" t="s">
        <v>1512</v>
      </c>
      <c r="C177" s="158">
        <v>274</v>
      </c>
      <c r="D177" s="170" t="s">
        <v>684</v>
      </c>
      <c r="E177" s="158" t="s">
        <v>1565</v>
      </c>
      <c r="F177" s="159" t="s">
        <v>1677</v>
      </c>
      <c r="G177" s="159" t="s">
        <v>685</v>
      </c>
      <c r="H177" s="163">
        <v>2</v>
      </c>
      <c r="I177" s="159" t="s">
        <v>1682</v>
      </c>
    </row>
    <row r="178" spans="1:9" ht="178.5" x14ac:dyDescent="0.25">
      <c r="A178" s="158"/>
      <c r="B178" s="158"/>
      <c r="C178" s="158"/>
      <c r="D178" s="158" t="s">
        <v>1042</v>
      </c>
      <c r="E178" s="158"/>
      <c r="F178" s="158" t="s">
        <v>1677</v>
      </c>
      <c r="G178" s="167" t="s">
        <v>1683</v>
      </c>
      <c r="H178" s="160">
        <v>4</v>
      </c>
      <c r="I178" s="160" t="s">
        <v>1684</v>
      </c>
    </row>
    <row r="179" spans="1:9" ht="89.25" x14ac:dyDescent="0.25">
      <c r="A179" s="158" t="s">
        <v>1427</v>
      </c>
      <c r="B179" s="158" t="s">
        <v>1428</v>
      </c>
      <c r="C179" s="158">
        <v>155</v>
      </c>
      <c r="D179" s="170" t="s">
        <v>729</v>
      </c>
      <c r="E179" s="158" t="s">
        <v>1685</v>
      </c>
      <c r="F179" s="158" t="s">
        <v>1677</v>
      </c>
      <c r="G179" s="159" t="s">
        <v>730</v>
      </c>
      <c r="H179" s="160">
        <v>2</v>
      </c>
      <c r="I179" s="161" t="s">
        <v>1686</v>
      </c>
    </row>
    <row r="180" spans="1:9" ht="114.75" x14ac:dyDescent="0.25">
      <c r="A180" s="158"/>
      <c r="B180" s="158"/>
      <c r="C180" s="158"/>
      <c r="D180" s="158" t="s">
        <v>1044</v>
      </c>
      <c r="E180" s="158"/>
      <c r="F180" s="158" t="s">
        <v>1677</v>
      </c>
      <c r="G180" s="167" t="s">
        <v>1045</v>
      </c>
      <c r="H180" s="160">
        <v>0</v>
      </c>
      <c r="I180" s="160" t="s">
        <v>1687</v>
      </c>
    </row>
    <row r="181" spans="1:9" ht="127.5" x14ac:dyDescent="0.25">
      <c r="A181" s="159"/>
      <c r="B181" s="159"/>
      <c r="C181" s="159"/>
      <c r="D181" s="170" t="s">
        <v>593</v>
      </c>
      <c r="E181" s="162"/>
      <c r="F181" s="159" t="s">
        <v>1677</v>
      </c>
      <c r="G181" s="159" t="s">
        <v>1688</v>
      </c>
      <c r="H181" s="163">
        <v>0</v>
      </c>
      <c r="I181" s="159" t="s">
        <v>1689</v>
      </c>
    </row>
    <row r="182" spans="1:9" ht="140.25" x14ac:dyDescent="0.25">
      <c r="A182" s="158"/>
      <c r="B182" s="158"/>
      <c r="C182" s="158"/>
      <c r="D182" s="158" t="s">
        <v>1046</v>
      </c>
      <c r="E182" s="158"/>
      <c r="F182" s="158" t="s">
        <v>1677</v>
      </c>
      <c r="G182" s="167" t="s">
        <v>1047</v>
      </c>
      <c r="H182" s="160">
        <v>7</v>
      </c>
      <c r="I182" s="160" t="s">
        <v>1690</v>
      </c>
    </row>
    <row r="183" spans="1:9" ht="89.25" x14ac:dyDescent="0.25">
      <c r="A183" s="158" t="s">
        <v>1427</v>
      </c>
      <c r="B183" s="158" t="s">
        <v>1428</v>
      </c>
      <c r="C183" s="158">
        <v>155</v>
      </c>
      <c r="D183" s="170" t="s">
        <v>553</v>
      </c>
      <c r="E183" s="158" t="s">
        <v>1685</v>
      </c>
      <c r="F183" s="158" t="s">
        <v>1677</v>
      </c>
      <c r="G183" s="159" t="s">
        <v>1691</v>
      </c>
      <c r="H183" s="160">
        <v>7</v>
      </c>
      <c r="I183" s="161" t="s">
        <v>1686</v>
      </c>
    </row>
    <row r="184" spans="1:9" ht="127.5" x14ac:dyDescent="0.25">
      <c r="A184" s="158"/>
      <c r="B184" s="158"/>
      <c r="C184" s="158"/>
      <c r="D184" s="158" t="s">
        <v>6</v>
      </c>
      <c r="E184" s="158"/>
      <c r="F184" s="158" t="s">
        <v>1677</v>
      </c>
      <c r="G184" s="167" t="s">
        <v>7</v>
      </c>
      <c r="H184" s="160">
        <v>1</v>
      </c>
      <c r="I184" s="160" t="s">
        <v>1692</v>
      </c>
    </row>
    <row r="185" spans="1:9" ht="89.25" x14ac:dyDescent="0.25">
      <c r="A185" s="159"/>
      <c r="B185" s="159"/>
      <c r="C185" s="159"/>
      <c r="D185" s="170" t="s">
        <v>125</v>
      </c>
      <c r="E185" s="159"/>
      <c r="F185" s="159" t="s">
        <v>1677</v>
      </c>
      <c r="G185" s="159" t="s">
        <v>7</v>
      </c>
      <c r="H185" s="163">
        <v>0</v>
      </c>
      <c r="I185" s="159" t="s">
        <v>1693</v>
      </c>
    </row>
    <row r="186" spans="1:9" ht="38.25" x14ac:dyDescent="0.25">
      <c r="A186" s="159"/>
      <c r="B186" s="159"/>
      <c r="C186" s="159"/>
      <c r="D186" s="170" t="s">
        <v>734</v>
      </c>
      <c r="E186" s="159"/>
      <c r="F186" s="159" t="s">
        <v>1677</v>
      </c>
      <c r="G186" s="159" t="s">
        <v>735</v>
      </c>
      <c r="H186" s="163">
        <v>3</v>
      </c>
      <c r="I186" s="159" t="s">
        <v>1686</v>
      </c>
    </row>
    <row r="187" spans="1:9" ht="89.25" x14ac:dyDescent="0.25">
      <c r="A187" s="158" t="s">
        <v>1427</v>
      </c>
      <c r="B187" s="158" t="s">
        <v>1428</v>
      </c>
      <c r="C187" s="158">
        <v>155</v>
      </c>
      <c r="D187" s="158" t="s">
        <v>469</v>
      </c>
      <c r="E187" s="158" t="s">
        <v>1685</v>
      </c>
      <c r="F187" s="158" t="s">
        <v>1677</v>
      </c>
      <c r="G187" s="159" t="s">
        <v>1694</v>
      </c>
      <c r="H187" s="160">
        <v>8</v>
      </c>
      <c r="I187" s="185" t="s">
        <v>1686</v>
      </c>
    </row>
    <row r="188" spans="1:9" ht="38.25" x14ac:dyDescent="0.25">
      <c r="A188" s="159"/>
      <c r="B188" s="159"/>
      <c r="C188" s="159"/>
      <c r="D188" s="170" t="s">
        <v>759</v>
      </c>
      <c r="E188" s="159"/>
      <c r="F188" s="159" t="s">
        <v>1677</v>
      </c>
      <c r="G188" s="159" t="s">
        <v>760</v>
      </c>
      <c r="H188" s="163">
        <v>0</v>
      </c>
      <c r="I188" s="159" t="s">
        <v>1695</v>
      </c>
    </row>
    <row r="189" spans="1:9" ht="114.75" x14ac:dyDescent="0.25">
      <c r="A189" s="159"/>
      <c r="B189" s="159"/>
      <c r="C189" s="159"/>
      <c r="D189" s="170" t="s">
        <v>716</v>
      </c>
      <c r="E189" s="159"/>
      <c r="F189" s="159" t="s">
        <v>1677</v>
      </c>
      <c r="G189" s="159" t="s">
        <v>717</v>
      </c>
      <c r="H189" s="163">
        <v>4</v>
      </c>
      <c r="I189" s="159" t="s">
        <v>1696</v>
      </c>
    </row>
    <row r="190" spans="1:9" ht="63.75" x14ac:dyDescent="0.25">
      <c r="A190" s="159"/>
      <c r="B190" s="159"/>
      <c r="C190" s="159"/>
      <c r="D190" s="170" t="s">
        <v>485</v>
      </c>
      <c r="E190" s="159"/>
      <c r="F190" s="159" t="s">
        <v>1677</v>
      </c>
      <c r="G190" s="159" t="s">
        <v>486</v>
      </c>
      <c r="H190" s="163">
        <v>7</v>
      </c>
      <c r="I190" s="159" t="s">
        <v>1697</v>
      </c>
    </row>
    <row r="191" spans="1:9" ht="38.25" x14ac:dyDescent="0.25">
      <c r="A191" s="159"/>
      <c r="B191" s="159"/>
      <c r="C191" s="159"/>
      <c r="D191" s="170" t="s">
        <v>556</v>
      </c>
      <c r="E191" s="159"/>
      <c r="F191" s="159" t="s">
        <v>1677</v>
      </c>
      <c r="G191" s="159" t="s">
        <v>557</v>
      </c>
      <c r="H191" s="163">
        <v>4</v>
      </c>
      <c r="I191" s="159" t="s">
        <v>1698</v>
      </c>
    </row>
    <row r="192" spans="1:9" ht="25.5" x14ac:dyDescent="0.25">
      <c r="A192" s="159"/>
      <c r="B192" s="159"/>
      <c r="C192" s="159"/>
      <c r="D192" s="170" t="s">
        <v>147</v>
      </c>
      <c r="E192" s="159"/>
      <c r="F192" s="159" t="s">
        <v>1699</v>
      </c>
      <c r="G192" s="159" t="s">
        <v>44</v>
      </c>
      <c r="H192" s="163"/>
      <c r="I192" s="159" t="s">
        <v>1572</v>
      </c>
    </row>
    <row r="193" spans="1:9" ht="38.25" x14ac:dyDescent="0.25">
      <c r="A193" s="159"/>
      <c r="B193" s="159"/>
      <c r="C193" s="159"/>
      <c r="D193" s="170" t="s">
        <v>155</v>
      </c>
      <c r="E193" s="159"/>
      <c r="F193" s="159" t="s">
        <v>1677</v>
      </c>
      <c r="G193" s="159" t="s">
        <v>181</v>
      </c>
      <c r="H193" s="163">
        <v>0</v>
      </c>
      <c r="I193" s="159" t="s">
        <v>1700</v>
      </c>
    </row>
    <row r="194" spans="1:9" ht="102" x14ac:dyDescent="0.25">
      <c r="A194" s="159"/>
      <c r="B194" s="159"/>
      <c r="C194" s="159"/>
      <c r="D194" s="170" t="s">
        <v>667</v>
      </c>
      <c r="E194" s="159"/>
      <c r="F194" s="159" t="s">
        <v>1677</v>
      </c>
      <c r="G194" s="159" t="s">
        <v>1701</v>
      </c>
      <c r="H194" s="163">
        <v>0</v>
      </c>
      <c r="I194" s="159"/>
    </row>
    <row r="195" spans="1:9" ht="25.5" x14ac:dyDescent="0.25">
      <c r="A195" s="159"/>
      <c r="B195" s="159"/>
      <c r="C195" s="159"/>
      <c r="D195" s="170" t="s">
        <v>671</v>
      </c>
      <c r="E195" s="159"/>
      <c r="F195" s="159" t="s">
        <v>1677</v>
      </c>
      <c r="G195" s="159" t="s">
        <v>672</v>
      </c>
      <c r="H195" s="163">
        <v>4</v>
      </c>
      <c r="I195" s="159" t="s">
        <v>1702</v>
      </c>
    </row>
    <row r="196" spans="1:9" ht="191.25" x14ac:dyDescent="0.25">
      <c r="A196" s="158" t="s">
        <v>1432</v>
      </c>
      <c r="B196" s="158" t="s">
        <v>1669</v>
      </c>
      <c r="C196" s="158">
        <v>251</v>
      </c>
      <c r="D196" s="170" t="s">
        <v>714</v>
      </c>
      <c r="E196" s="159" t="s">
        <v>1676</v>
      </c>
      <c r="F196" s="158" t="s">
        <v>1677</v>
      </c>
      <c r="G196" s="159" t="s">
        <v>1703</v>
      </c>
      <c r="H196" s="163">
        <v>2</v>
      </c>
      <c r="I196" s="159" t="s">
        <v>1704</v>
      </c>
    </row>
    <row r="197" spans="1:9" ht="89.25" x14ac:dyDescent="0.25">
      <c r="A197" s="158" t="s">
        <v>1432</v>
      </c>
      <c r="B197" s="158" t="s">
        <v>1560</v>
      </c>
      <c r="C197" s="158">
        <v>312</v>
      </c>
      <c r="D197" s="170" t="s">
        <v>673</v>
      </c>
      <c r="E197" s="158" t="s">
        <v>1705</v>
      </c>
      <c r="F197" s="158" t="s">
        <v>1677</v>
      </c>
      <c r="G197" s="159" t="s">
        <v>674</v>
      </c>
      <c r="H197" s="160">
        <v>0</v>
      </c>
      <c r="I197" s="158" t="s">
        <v>1706</v>
      </c>
    </row>
    <row r="198" spans="1:9" ht="89.25" x14ac:dyDescent="0.25">
      <c r="A198" s="158" t="s">
        <v>1432</v>
      </c>
      <c r="B198" s="158" t="s">
        <v>1560</v>
      </c>
      <c r="C198" s="158">
        <v>312</v>
      </c>
      <c r="D198" s="170" t="s">
        <v>610</v>
      </c>
      <c r="E198" s="158" t="s">
        <v>1705</v>
      </c>
      <c r="F198" s="158" t="s">
        <v>1677</v>
      </c>
      <c r="G198" s="159" t="s">
        <v>611</v>
      </c>
      <c r="H198" s="160">
        <v>3</v>
      </c>
      <c r="I198" s="158" t="s">
        <v>1707</v>
      </c>
    </row>
    <row r="199" spans="1:9" ht="89.25" x14ac:dyDescent="0.25">
      <c r="A199" s="158" t="s">
        <v>1432</v>
      </c>
      <c r="B199" s="158" t="s">
        <v>1560</v>
      </c>
      <c r="C199" s="158">
        <v>312</v>
      </c>
      <c r="D199" s="170" t="s">
        <v>128</v>
      </c>
      <c r="E199" s="158" t="s">
        <v>1705</v>
      </c>
      <c r="F199" s="158" t="s">
        <v>1677</v>
      </c>
      <c r="G199" s="159" t="s">
        <v>161</v>
      </c>
      <c r="H199" s="160">
        <v>6</v>
      </c>
      <c r="I199" s="158" t="s">
        <v>1708</v>
      </c>
    </row>
    <row r="200" spans="1:9" ht="102" x14ac:dyDescent="0.25">
      <c r="A200" s="158" t="s">
        <v>1432</v>
      </c>
      <c r="B200" s="158" t="s">
        <v>1512</v>
      </c>
      <c r="C200" s="158">
        <v>274</v>
      </c>
      <c r="D200" s="170" t="s">
        <v>437</v>
      </c>
      <c r="E200" s="158" t="s">
        <v>1565</v>
      </c>
      <c r="F200" s="158" t="s">
        <v>1677</v>
      </c>
      <c r="G200" s="159" t="s">
        <v>1709</v>
      </c>
      <c r="H200" s="160">
        <v>7</v>
      </c>
      <c r="I200" s="158" t="s">
        <v>1710</v>
      </c>
    </row>
    <row r="201" spans="1:9" ht="63.75" x14ac:dyDescent="0.25">
      <c r="A201" s="159"/>
      <c r="B201" s="159"/>
      <c r="C201" s="159"/>
      <c r="D201" s="170" t="s">
        <v>745</v>
      </c>
      <c r="E201" s="159"/>
      <c r="F201" s="159" t="s">
        <v>1677</v>
      </c>
      <c r="G201" s="159" t="s">
        <v>1711</v>
      </c>
      <c r="H201" s="163">
        <v>3</v>
      </c>
      <c r="I201" s="159"/>
    </row>
    <row r="202" spans="1:9" ht="76.5" x14ac:dyDescent="0.25">
      <c r="A202" s="159"/>
      <c r="B202" s="159"/>
      <c r="C202" s="159"/>
      <c r="D202" s="170" t="s">
        <v>150</v>
      </c>
      <c r="E202" s="159"/>
      <c r="F202" s="159" t="s">
        <v>1677</v>
      </c>
      <c r="G202" s="159" t="s">
        <v>223</v>
      </c>
      <c r="H202" s="163">
        <v>3</v>
      </c>
      <c r="I202" s="159" t="s">
        <v>1712</v>
      </c>
    </row>
    <row r="203" spans="1:9" ht="38.25" x14ac:dyDescent="0.25">
      <c r="A203" s="159"/>
      <c r="B203" s="159"/>
      <c r="C203" s="159"/>
      <c r="D203" s="170" t="s">
        <v>1027</v>
      </c>
      <c r="E203" s="159"/>
      <c r="F203" s="159" t="s">
        <v>1677</v>
      </c>
      <c r="G203" s="159" t="s">
        <v>1713</v>
      </c>
      <c r="H203" s="163">
        <v>4</v>
      </c>
      <c r="I203" s="159" t="s">
        <v>1714</v>
      </c>
    </row>
    <row r="204" spans="1:9" ht="38.25" x14ac:dyDescent="0.25">
      <c r="A204" s="159"/>
      <c r="B204" s="159"/>
      <c r="C204" s="159">
        <v>159</v>
      </c>
      <c r="D204" s="170" t="s">
        <v>1029</v>
      </c>
      <c r="E204" s="159"/>
      <c r="F204" s="159" t="s">
        <v>1677</v>
      </c>
      <c r="G204" s="159" t="s">
        <v>1715</v>
      </c>
      <c r="H204" s="163">
        <v>11</v>
      </c>
      <c r="I204" s="159" t="s">
        <v>1716</v>
      </c>
    </row>
    <row r="205" spans="1:9" ht="76.5" x14ac:dyDescent="0.25">
      <c r="A205" s="159"/>
      <c r="B205" s="159"/>
      <c r="C205" s="159"/>
      <c r="D205" s="186" t="s">
        <v>1032</v>
      </c>
      <c r="E205" s="159"/>
      <c r="F205" s="159" t="s">
        <v>1677</v>
      </c>
      <c r="G205" s="187" t="s">
        <v>1717</v>
      </c>
      <c r="H205" s="163">
        <v>5</v>
      </c>
      <c r="I205" s="159" t="s">
        <v>1718</v>
      </c>
    </row>
    <row r="206" spans="1:9" ht="89.25" x14ac:dyDescent="0.25">
      <c r="A206" s="158"/>
      <c r="B206" s="158"/>
      <c r="C206" s="159"/>
      <c r="D206" s="177" t="s">
        <v>1035</v>
      </c>
      <c r="E206" s="158"/>
      <c r="F206" s="158" t="s">
        <v>1677</v>
      </c>
      <c r="G206" s="177" t="s">
        <v>1719</v>
      </c>
      <c r="H206" s="163">
        <v>4</v>
      </c>
      <c r="I206" s="159" t="s">
        <v>1720</v>
      </c>
    </row>
    <row r="207" spans="1:9" ht="255" x14ac:dyDescent="0.25">
      <c r="A207" s="158" t="s">
        <v>1528</v>
      </c>
      <c r="B207" s="158" t="s">
        <v>1529</v>
      </c>
      <c r="C207" s="158">
        <v>417</v>
      </c>
      <c r="D207" s="159" t="s">
        <v>79</v>
      </c>
      <c r="E207" s="158" t="s">
        <v>1550</v>
      </c>
      <c r="F207" s="158" t="s">
        <v>1721</v>
      </c>
      <c r="G207" s="159" t="s">
        <v>80</v>
      </c>
      <c r="H207" s="160">
        <v>8</v>
      </c>
      <c r="I207" s="158" t="s">
        <v>1722</v>
      </c>
    </row>
    <row r="208" spans="1:9" ht="51" x14ac:dyDescent="0.25">
      <c r="A208" s="158" t="s">
        <v>1528</v>
      </c>
      <c r="B208" s="158" t="s">
        <v>1639</v>
      </c>
      <c r="C208" s="158">
        <v>438</v>
      </c>
      <c r="D208" s="158" t="s">
        <v>708</v>
      </c>
      <c r="E208" s="158" t="s">
        <v>1642</v>
      </c>
      <c r="F208" s="158" t="s">
        <v>1721</v>
      </c>
      <c r="G208" s="158" t="s">
        <v>709</v>
      </c>
      <c r="H208" s="160">
        <v>1</v>
      </c>
      <c r="I208" s="158" t="s">
        <v>1723</v>
      </c>
    </row>
    <row r="209" spans="1:9" ht="140.25" x14ac:dyDescent="0.25">
      <c r="A209" s="158" t="s">
        <v>1528</v>
      </c>
      <c r="B209" s="158" t="s">
        <v>1639</v>
      </c>
      <c r="C209" s="158">
        <v>438</v>
      </c>
      <c r="D209" s="159" t="s">
        <v>587</v>
      </c>
      <c r="E209" s="158" t="s">
        <v>1642</v>
      </c>
      <c r="F209" s="159" t="s">
        <v>1721</v>
      </c>
      <c r="G209" s="177" t="s">
        <v>588</v>
      </c>
      <c r="H209" s="163">
        <v>0</v>
      </c>
      <c r="I209" s="159" t="s">
        <v>1724</v>
      </c>
    </row>
    <row r="210" spans="1:9" ht="369.75" x14ac:dyDescent="0.25">
      <c r="A210" s="158" t="s">
        <v>1528</v>
      </c>
      <c r="B210" s="158" t="s">
        <v>1529</v>
      </c>
      <c r="C210" s="158">
        <v>418</v>
      </c>
      <c r="D210" s="158" t="s">
        <v>433</v>
      </c>
      <c r="E210" s="158" t="s">
        <v>1530</v>
      </c>
      <c r="F210" s="158" t="s">
        <v>1721</v>
      </c>
      <c r="G210" s="178" t="s">
        <v>1725</v>
      </c>
      <c r="H210" s="160">
        <v>7</v>
      </c>
      <c r="I210" s="158" t="s">
        <v>1726</v>
      </c>
    </row>
    <row r="211" spans="1:9" ht="89.25" x14ac:dyDescent="0.25">
      <c r="A211" s="158" t="s">
        <v>1528</v>
      </c>
      <c r="B211" s="158" t="s">
        <v>1639</v>
      </c>
      <c r="C211" s="158">
        <v>438</v>
      </c>
      <c r="D211" s="158" t="s">
        <v>543</v>
      </c>
      <c r="E211" s="158" t="s">
        <v>1642</v>
      </c>
      <c r="F211" s="158" t="s">
        <v>1721</v>
      </c>
      <c r="G211" s="158" t="s">
        <v>1727</v>
      </c>
      <c r="H211" s="160">
        <v>7</v>
      </c>
      <c r="I211" s="158" t="s">
        <v>1728</v>
      </c>
    </row>
    <row r="212" spans="1:9" ht="51" x14ac:dyDescent="0.25">
      <c r="A212" s="158" t="s">
        <v>1432</v>
      </c>
      <c r="B212" s="158" t="s">
        <v>1433</v>
      </c>
      <c r="C212" s="158">
        <v>338</v>
      </c>
      <c r="D212" s="158" t="s">
        <v>618</v>
      </c>
      <c r="E212" s="158" t="s">
        <v>1434</v>
      </c>
      <c r="F212" s="158" t="s">
        <v>1721</v>
      </c>
      <c r="G212" s="159" t="s">
        <v>619</v>
      </c>
      <c r="H212" s="160">
        <v>5</v>
      </c>
      <c r="I212" s="158" t="s">
        <v>1729</v>
      </c>
    </row>
    <row r="213" spans="1:9" ht="114.75" x14ac:dyDescent="0.25">
      <c r="A213" s="158" t="s">
        <v>1528</v>
      </c>
      <c r="B213" s="158" t="s">
        <v>1529</v>
      </c>
      <c r="C213" s="158">
        <v>415</v>
      </c>
      <c r="D213" s="159" t="s">
        <v>152</v>
      </c>
      <c r="E213" s="158" t="s">
        <v>1569</v>
      </c>
      <c r="F213" s="158" t="s">
        <v>1721</v>
      </c>
      <c r="G213" s="159" t="s">
        <v>179</v>
      </c>
      <c r="H213" s="163">
        <v>1</v>
      </c>
      <c r="I213" s="159" t="s">
        <v>1730</v>
      </c>
    </row>
    <row r="214" spans="1:9" ht="51" x14ac:dyDescent="0.25">
      <c r="A214" s="158" t="s">
        <v>1528</v>
      </c>
      <c r="B214" s="158" t="s">
        <v>1639</v>
      </c>
      <c r="C214" s="158">
        <v>438</v>
      </c>
      <c r="D214" s="158" t="s">
        <v>638</v>
      </c>
      <c r="E214" s="158" t="s">
        <v>1642</v>
      </c>
      <c r="F214" s="158" t="s">
        <v>1721</v>
      </c>
      <c r="G214" s="158" t="s">
        <v>1731</v>
      </c>
      <c r="H214" s="160">
        <v>1</v>
      </c>
      <c r="I214" s="158" t="s">
        <v>1732</v>
      </c>
    </row>
    <row r="215" spans="1:9" ht="255" x14ac:dyDescent="0.25">
      <c r="A215" s="158"/>
      <c r="B215" s="158"/>
      <c r="C215" s="158"/>
      <c r="D215" s="159" t="s">
        <v>126</v>
      </c>
      <c r="E215" s="158"/>
      <c r="F215" s="158" t="s">
        <v>1721</v>
      </c>
      <c r="G215" s="159" t="s">
        <v>160</v>
      </c>
      <c r="H215" s="163">
        <v>6</v>
      </c>
      <c r="I215" s="159" t="s">
        <v>1733</v>
      </c>
    </row>
    <row r="216" spans="1:9" ht="63.75" x14ac:dyDescent="0.25">
      <c r="A216" s="158" t="s">
        <v>1528</v>
      </c>
      <c r="B216" s="158" t="s">
        <v>1529</v>
      </c>
      <c r="C216" s="158">
        <v>415</v>
      </c>
      <c r="D216" s="159" t="s">
        <v>640</v>
      </c>
      <c r="E216" s="158" t="s">
        <v>1569</v>
      </c>
      <c r="F216" s="158" t="s">
        <v>1721</v>
      </c>
      <c r="G216" s="159" t="s">
        <v>641</v>
      </c>
      <c r="H216" s="163">
        <v>4</v>
      </c>
      <c r="I216" s="159" t="s">
        <v>1734</v>
      </c>
    </row>
    <row r="217" spans="1:9" ht="114.75" x14ac:dyDescent="0.25">
      <c r="A217" s="158" t="s">
        <v>1528</v>
      </c>
      <c r="B217" s="158" t="s">
        <v>1639</v>
      </c>
      <c r="C217" s="158">
        <v>436</v>
      </c>
      <c r="D217" s="158" t="s">
        <v>718</v>
      </c>
      <c r="E217" s="158" t="s">
        <v>1735</v>
      </c>
      <c r="F217" s="158" t="s">
        <v>1721</v>
      </c>
      <c r="G217" s="158" t="s">
        <v>719</v>
      </c>
      <c r="H217" s="160">
        <v>1</v>
      </c>
      <c r="I217" s="158" t="s">
        <v>1736</v>
      </c>
    </row>
    <row r="218" spans="1:9" ht="51" x14ac:dyDescent="0.25">
      <c r="A218" s="158" t="s">
        <v>1528</v>
      </c>
      <c r="B218" s="158" t="s">
        <v>1639</v>
      </c>
      <c r="C218" s="158">
        <v>438</v>
      </c>
      <c r="D218" s="159" t="s">
        <v>642</v>
      </c>
      <c r="E218" s="158" t="s">
        <v>1642</v>
      </c>
      <c r="F218" s="159" t="s">
        <v>1721</v>
      </c>
      <c r="G218" s="159" t="s">
        <v>643</v>
      </c>
      <c r="H218" s="163">
        <v>4</v>
      </c>
      <c r="I218" s="159" t="s">
        <v>1737</v>
      </c>
    </row>
    <row r="219" spans="1:9" ht="153" x14ac:dyDescent="0.25">
      <c r="A219" s="158" t="s">
        <v>1528</v>
      </c>
      <c r="B219" s="158" t="s">
        <v>1529</v>
      </c>
      <c r="C219" s="158">
        <v>415</v>
      </c>
      <c r="D219" s="159" t="s">
        <v>561</v>
      </c>
      <c r="E219" s="158" t="s">
        <v>1569</v>
      </c>
      <c r="F219" s="158" t="s">
        <v>1721</v>
      </c>
      <c r="G219" s="188" t="s">
        <v>562</v>
      </c>
      <c r="H219" s="160">
        <v>7</v>
      </c>
      <c r="I219" s="158" t="s">
        <v>1738</v>
      </c>
    </row>
    <row r="220" spans="1:9" ht="51" x14ac:dyDescent="0.25">
      <c r="A220" s="158" t="s">
        <v>1528</v>
      </c>
      <c r="B220" s="158" t="s">
        <v>1639</v>
      </c>
      <c r="C220" s="158">
        <v>438</v>
      </c>
      <c r="D220" s="159" t="s">
        <v>646</v>
      </c>
      <c r="E220" s="158" t="s">
        <v>1642</v>
      </c>
      <c r="F220" s="159" t="s">
        <v>1721</v>
      </c>
      <c r="G220" s="159" t="s">
        <v>1739</v>
      </c>
      <c r="H220" s="163">
        <v>4</v>
      </c>
      <c r="I220" s="159" t="s">
        <v>1740</v>
      </c>
    </row>
    <row r="221" spans="1:9" ht="114.75" x14ac:dyDescent="0.25">
      <c r="A221" s="158" t="s">
        <v>1528</v>
      </c>
      <c r="B221" s="158" t="s">
        <v>1636</v>
      </c>
      <c r="C221" s="158">
        <v>391</v>
      </c>
      <c r="D221" s="159" t="s">
        <v>479</v>
      </c>
      <c r="E221" s="158" t="s">
        <v>1741</v>
      </c>
      <c r="F221" s="158" t="s">
        <v>1721</v>
      </c>
      <c r="G221" s="159" t="s">
        <v>480</v>
      </c>
      <c r="H221" s="163">
        <v>10</v>
      </c>
      <c r="I221" s="159" t="s">
        <v>1742</v>
      </c>
    </row>
    <row r="222" spans="1:9" ht="280.5" x14ac:dyDescent="0.25">
      <c r="A222" s="159"/>
      <c r="B222" s="159"/>
      <c r="C222" s="159"/>
      <c r="D222" s="174" t="s">
        <v>71</v>
      </c>
      <c r="E222" s="159"/>
      <c r="F222" s="174" t="s">
        <v>1743</v>
      </c>
      <c r="G222" s="174" t="s">
        <v>1744</v>
      </c>
      <c r="H222" s="163">
        <v>9</v>
      </c>
      <c r="I222" s="159" t="s">
        <v>1745</v>
      </c>
    </row>
    <row r="223" spans="1:9" ht="216.75" x14ac:dyDescent="0.25">
      <c r="A223" s="159"/>
      <c r="B223" s="159"/>
      <c r="C223" s="159"/>
      <c r="D223" s="174" t="s">
        <v>417</v>
      </c>
      <c r="E223" s="159"/>
      <c r="F223" s="174" t="s">
        <v>1743</v>
      </c>
      <c r="G223" s="174" t="s">
        <v>1746</v>
      </c>
      <c r="H223" s="163">
        <v>9</v>
      </c>
      <c r="I223" s="159" t="s">
        <v>1747</v>
      </c>
    </row>
    <row r="224" spans="1:9" ht="25.5" x14ac:dyDescent="0.25">
      <c r="A224" s="159"/>
      <c r="B224" s="159"/>
      <c r="C224" s="159"/>
      <c r="D224" s="174" t="s">
        <v>732</v>
      </c>
      <c r="E224" s="159"/>
      <c r="F224" s="174" t="s">
        <v>1743</v>
      </c>
      <c r="G224" s="174" t="s">
        <v>1748</v>
      </c>
      <c r="H224" s="163">
        <v>3</v>
      </c>
      <c r="I224" s="159" t="s">
        <v>1749</v>
      </c>
    </row>
    <row r="225" spans="1:9" ht="306" x14ac:dyDescent="0.25">
      <c r="A225" s="159"/>
      <c r="B225" s="159"/>
      <c r="C225" s="159"/>
      <c r="D225" s="170" t="s">
        <v>13</v>
      </c>
      <c r="E225" s="159"/>
      <c r="F225" s="158" t="s">
        <v>1750</v>
      </c>
      <c r="G225" s="158" t="s">
        <v>1751</v>
      </c>
      <c r="H225" s="160">
        <v>4</v>
      </c>
      <c r="I225" s="159" t="s">
        <v>1752</v>
      </c>
    </row>
    <row r="226" spans="1:9" ht="63.75" x14ac:dyDescent="0.25">
      <c r="A226" s="162"/>
      <c r="B226" s="162"/>
      <c r="C226" s="162"/>
      <c r="D226" s="162" t="s">
        <v>77</v>
      </c>
      <c r="E226" s="162"/>
      <c r="F226" s="162" t="s">
        <v>1753</v>
      </c>
      <c r="G226" s="159" t="s">
        <v>78</v>
      </c>
      <c r="H226" s="181"/>
      <c r="I226" s="159" t="s">
        <v>1572</v>
      </c>
    </row>
    <row r="227" spans="1:9" ht="191.25" x14ac:dyDescent="0.25">
      <c r="A227" s="158"/>
      <c r="B227" s="158"/>
      <c r="C227" s="158"/>
      <c r="D227" s="162" t="s">
        <v>1053</v>
      </c>
      <c r="E227" s="158" t="s">
        <v>1583</v>
      </c>
      <c r="F227" s="158" t="s">
        <v>1754</v>
      </c>
      <c r="G227" s="158" t="s">
        <v>1054</v>
      </c>
      <c r="H227" s="163">
        <v>3</v>
      </c>
      <c r="I227" s="160" t="s">
        <v>1755</v>
      </c>
    </row>
    <row r="228" spans="1:9" ht="191.25" x14ac:dyDescent="0.25">
      <c r="A228" s="158"/>
      <c r="B228" s="158"/>
      <c r="C228" s="158"/>
      <c r="D228" s="162" t="s">
        <v>1055</v>
      </c>
      <c r="E228" s="158" t="s">
        <v>1583</v>
      </c>
      <c r="F228" s="158" t="s">
        <v>1754</v>
      </c>
      <c r="G228" s="158" t="s">
        <v>1056</v>
      </c>
      <c r="H228" s="163">
        <v>0</v>
      </c>
      <c r="I228" s="160" t="s">
        <v>1756</v>
      </c>
    </row>
    <row r="229" spans="1:9" ht="191.25" x14ac:dyDescent="0.25">
      <c r="A229" s="158"/>
      <c r="B229" s="158"/>
      <c r="C229" s="158"/>
      <c r="D229" s="170" t="s">
        <v>1057</v>
      </c>
      <c r="E229" s="158" t="s">
        <v>1583</v>
      </c>
      <c r="F229" s="158" t="s">
        <v>1754</v>
      </c>
      <c r="G229" s="158" t="s">
        <v>1058</v>
      </c>
      <c r="H229" s="163">
        <v>0</v>
      </c>
      <c r="I229" s="160" t="s">
        <v>1757</v>
      </c>
    </row>
    <row r="230" spans="1:9" ht="216.75" x14ac:dyDescent="0.25">
      <c r="A230" s="158"/>
      <c r="B230" s="158"/>
      <c r="C230" s="158"/>
      <c r="D230" s="170" t="s">
        <v>1059</v>
      </c>
      <c r="E230" s="158" t="s">
        <v>1583</v>
      </c>
      <c r="F230" s="158" t="s">
        <v>1754</v>
      </c>
      <c r="G230" s="158" t="s">
        <v>1047</v>
      </c>
      <c r="H230" s="163">
        <v>7</v>
      </c>
      <c r="I230" s="160" t="s">
        <v>1758</v>
      </c>
    </row>
    <row r="231" spans="1:9" ht="216.75" x14ac:dyDescent="0.25">
      <c r="A231" s="158"/>
      <c r="B231" s="158"/>
      <c r="C231" s="158"/>
      <c r="D231" s="170" t="s">
        <v>8</v>
      </c>
      <c r="E231" s="158" t="s">
        <v>1583</v>
      </c>
      <c r="F231" s="158" t="s">
        <v>1754</v>
      </c>
      <c r="G231" s="158" t="s">
        <v>9</v>
      </c>
      <c r="H231" s="163">
        <v>4</v>
      </c>
      <c r="I231" s="160" t="s">
        <v>1759</v>
      </c>
    </row>
    <row r="232" spans="1:9" ht="114.75" x14ac:dyDescent="0.25">
      <c r="A232" s="158" t="s">
        <v>1432</v>
      </c>
      <c r="B232" s="158" t="s">
        <v>1560</v>
      </c>
      <c r="C232" s="158">
        <v>311</v>
      </c>
      <c r="D232" s="158" t="s">
        <v>67</v>
      </c>
      <c r="E232" s="158" t="s">
        <v>1611</v>
      </c>
      <c r="F232" s="158" t="s">
        <v>1760</v>
      </c>
      <c r="G232" s="158" t="s">
        <v>68</v>
      </c>
      <c r="H232" s="160">
        <v>9</v>
      </c>
      <c r="I232" s="158" t="s">
        <v>1761</v>
      </c>
    </row>
    <row r="233" spans="1:9" ht="153" x14ac:dyDescent="0.25">
      <c r="A233" s="159"/>
      <c r="B233" s="159"/>
      <c r="C233" s="159"/>
      <c r="D233" s="162" t="s">
        <v>129</v>
      </c>
      <c r="E233" s="159"/>
      <c r="F233" s="159" t="s">
        <v>1760</v>
      </c>
      <c r="G233" s="159" t="s">
        <v>162</v>
      </c>
      <c r="H233" s="163">
        <v>4</v>
      </c>
      <c r="I233" s="159" t="s">
        <v>1762</v>
      </c>
    </row>
    <row r="234" spans="1:9" ht="51" x14ac:dyDescent="0.25">
      <c r="A234" s="159"/>
      <c r="B234" s="159"/>
      <c r="C234" s="159"/>
      <c r="D234" s="159" t="s">
        <v>132</v>
      </c>
      <c r="E234" s="159"/>
      <c r="F234" s="159" t="s">
        <v>1760</v>
      </c>
      <c r="G234" s="159" t="s">
        <v>165</v>
      </c>
      <c r="H234" s="163">
        <v>3</v>
      </c>
      <c r="I234" s="159"/>
    </row>
    <row r="235" spans="1:9" ht="255" x14ac:dyDescent="0.25">
      <c r="A235" s="159"/>
      <c r="B235" s="159"/>
      <c r="C235" s="159"/>
      <c r="D235" s="162" t="s">
        <v>459</v>
      </c>
      <c r="E235" s="159"/>
      <c r="F235" s="159" t="s">
        <v>1760</v>
      </c>
      <c r="G235" s="159" t="s">
        <v>1763</v>
      </c>
      <c r="H235" s="163">
        <v>8</v>
      </c>
      <c r="I235" s="159" t="s">
        <v>1764</v>
      </c>
    </row>
    <row r="236" spans="1:9" ht="114.75" x14ac:dyDescent="0.25">
      <c r="A236" s="159"/>
      <c r="B236" s="159"/>
      <c r="C236" s="159"/>
      <c r="D236" s="162" t="s">
        <v>545</v>
      </c>
      <c r="E236" s="159"/>
      <c r="F236" s="159" t="s">
        <v>1760</v>
      </c>
      <c r="G236" s="159" t="s">
        <v>1765</v>
      </c>
      <c r="H236" s="163">
        <v>7</v>
      </c>
      <c r="I236" s="159" t="s">
        <v>1766</v>
      </c>
    </row>
    <row r="237" spans="1:9" ht="267.75" x14ac:dyDescent="0.25">
      <c r="A237" s="158" t="s">
        <v>1432</v>
      </c>
      <c r="B237" s="158" t="s">
        <v>1560</v>
      </c>
      <c r="C237" s="158">
        <v>312</v>
      </c>
      <c r="D237" s="158" t="s">
        <v>454</v>
      </c>
      <c r="E237" s="158" t="s">
        <v>1705</v>
      </c>
      <c r="F237" s="158" t="s">
        <v>1760</v>
      </c>
      <c r="G237" s="158" t="s">
        <v>1767</v>
      </c>
      <c r="H237" s="160">
        <v>9</v>
      </c>
      <c r="I237" s="158" t="s">
        <v>1768</v>
      </c>
    </row>
    <row r="238" spans="1:9" ht="280.5" x14ac:dyDescent="0.25">
      <c r="A238" s="158" t="s">
        <v>1432</v>
      </c>
      <c r="B238" s="158" t="s">
        <v>1560</v>
      </c>
      <c r="C238" s="158">
        <v>313</v>
      </c>
      <c r="D238" s="162" t="s">
        <v>122</v>
      </c>
      <c r="E238" s="158" t="s">
        <v>1769</v>
      </c>
      <c r="F238" s="158" t="s">
        <v>1760</v>
      </c>
      <c r="G238" s="159" t="s">
        <v>1770</v>
      </c>
      <c r="H238" s="160">
        <v>8</v>
      </c>
      <c r="I238" s="158" t="s">
        <v>1771</v>
      </c>
    </row>
    <row r="239" spans="1:9" ht="51" x14ac:dyDescent="0.25">
      <c r="A239" s="158" t="s">
        <v>1432</v>
      </c>
      <c r="B239" s="158" t="s">
        <v>1560</v>
      </c>
      <c r="C239" s="158">
        <v>314</v>
      </c>
      <c r="D239" s="162" t="s">
        <v>406</v>
      </c>
      <c r="E239" s="158" t="s">
        <v>1772</v>
      </c>
      <c r="F239" s="158" t="s">
        <v>1760</v>
      </c>
      <c r="G239" s="159" t="s">
        <v>407</v>
      </c>
      <c r="H239" s="160">
        <v>9</v>
      </c>
      <c r="I239" s="158" t="s">
        <v>1773</v>
      </c>
    </row>
    <row r="240" spans="1:9" ht="165.75" x14ac:dyDescent="0.25">
      <c r="A240" s="158" t="s">
        <v>1432</v>
      </c>
      <c r="B240" s="158" t="s">
        <v>1560</v>
      </c>
      <c r="C240" s="158">
        <v>313</v>
      </c>
      <c r="D240" s="162" t="s">
        <v>465</v>
      </c>
      <c r="E240" s="158" t="s">
        <v>1769</v>
      </c>
      <c r="F240" s="158" t="s">
        <v>1760</v>
      </c>
      <c r="G240" s="159" t="s">
        <v>1774</v>
      </c>
      <c r="H240" s="160">
        <v>5</v>
      </c>
      <c r="I240" s="158" t="s">
        <v>1775</v>
      </c>
    </row>
    <row r="241" spans="1:9" ht="89.25" x14ac:dyDescent="0.25">
      <c r="A241" s="159"/>
      <c r="B241" s="159"/>
      <c r="C241" s="159"/>
      <c r="D241" s="162" t="s">
        <v>1776</v>
      </c>
      <c r="E241" s="159"/>
      <c r="F241" s="159" t="s">
        <v>1760</v>
      </c>
      <c r="G241" s="159" t="s">
        <v>197</v>
      </c>
      <c r="H241" s="163">
        <v>9</v>
      </c>
      <c r="I241" s="159" t="s">
        <v>1777</v>
      </c>
    </row>
    <row r="242" spans="1:9" ht="165.75" x14ac:dyDescent="0.25">
      <c r="A242" s="158" t="s">
        <v>1432</v>
      </c>
      <c r="B242" s="158" t="s">
        <v>1560</v>
      </c>
      <c r="C242" s="158">
        <v>313</v>
      </c>
      <c r="D242" s="158" t="s">
        <v>467</v>
      </c>
      <c r="E242" s="158" t="s">
        <v>1769</v>
      </c>
      <c r="F242" s="158" t="s">
        <v>1760</v>
      </c>
      <c r="G242" s="159" t="s">
        <v>1778</v>
      </c>
      <c r="H242" s="160">
        <v>5</v>
      </c>
      <c r="I242" s="158" t="s">
        <v>1779</v>
      </c>
    </row>
    <row r="243" spans="1:9" ht="178.5" x14ac:dyDescent="0.25">
      <c r="A243" s="158" t="s">
        <v>1432</v>
      </c>
      <c r="B243" s="158" t="s">
        <v>1560</v>
      </c>
      <c r="C243" s="158">
        <v>312</v>
      </c>
      <c r="D243" s="170" t="s">
        <v>539</v>
      </c>
      <c r="E243" s="158" t="s">
        <v>1705</v>
      </c>
      <c r="F243" s="158" t="s">
        <v>1760</v>
      </c>
      <c r="G243" s="158" t="s">
        <v>1780</v>
      </c>
      <c r="H243" s="160">
        <v>5</v>
      </c>
      <c r="I243" s="158" t="s">
        <v>1781</v>
      </c>
    </row>
    <row r="244" spans="1:9" ht="63.75" x14ac:dyDescent="0.25">
      <c r="A244" s="158" t="s">
        <v>1528</v>
      </c>
      <c r="B244" s="158" t="s">
        <v>1529</v>
      </c>
      <c r="C244" s="159">
        <v>415</v>
      </c>
      <c r="D244" s="162" t="s">
        <v>644</v>
      </c>
      <c r="E244" s="158" t="s">
        <v>1569</v>
      </c>
      <c r="F244" s="159" t="s">
        <v>1760</v>
      </c>
      <c r="G244" s="159" t="s">
        <v>1782</v>
      </c>
      <c r="H244" s="163">
        <v>7</v>
      </c>
      <c r="I244" s="159" t="s">
        <v>1783</v>
      </c>
    </row>
    <row r="245" spans="1:9" ht="89.25" x14ac:dyDescent="0.25">
      <c r="A245" s="158" t="s">
        <v>1432</v>
      </c>
      <c r="B245" s="158" t="s">
        <v>1560</v>
      </c>
      <c r="C245" s="158">
        <v>312</v>
      </c>
      <c r="D245" s="158" t="s">
        <v>722</v>
      </c>
      <c r="E245" s="158" t="s">
        <v>1705</v>
      </c>
      <c r="F245" s="158" t="s">
        <v>1760</v>
      </c>
      <c r="G245" s="158" t="s">
        <v>723</v>
      </c>
      <c r="H245" s="160">
        <v>4</v>
      </c>
      <c r="I245" s="158" t="s">
        <v>1784</v>
      </c>
    </row>
    <row r="246" spans="1:9" ht="165.75" x14ac:dyDescent="0.25">
      <c r="A246" s="158" t="s">
        <v>1432</v>
      </c>
      <c r="B246" s="158" t="s">
        <v>1560</v>
      </c>
      <c r="C246" s="158">
        <v>313</v>
      </c>
      <c r="D246" s="162" t="s">
        <v>762</v>
      </c>
      <c r="E246" s="158" t="s">
        <v>1769</v>
      </c>
      <c r="F246" s="158" t="s">
        <v>1760</v>
      </c>
      <c r="G246" s="159" t="s">
        <v>763</v>
      </c>
      <c r="H246" s="160">
        <v>0</v>
      </c>
      <c r="I246" s="158" t="s">
        <v>1785</v>
      </c>
    </row>
    <row r="247" spans="1:9" ht="76.5" x14ac:dyDescent="0.25">
      <c r="A247" s="159"/>
      <c r="B247" s="159"/>
      <c r="C247" s="159"/>
      <c r="D247" s="162" t="s">
        <v>143</v>
      </c>
      <c r="E247" s="159"/>
      <c r="F247" s="159" t="s">
        <v>1760</v>
      </c>
      <c r="G247" s="159" t="s">
        <v>174</v>
      </c>
      <c r="H247" s="163">
        <v>4</v>
      </c>
      <c r="I247" s="159"/>
    </row>
    <row r="248" spans="1:9" ht="153" x14ac:dyDescent="0.25">
      <c r="A248" s="158" t="s">
        <v>1427</v>
      </c>
      <c r="B248" s="158" t="s">
        <v>1428</v>
      </c>
      <c r="C248" s="158">
        <v>154</v>
      </c>
      <c r="D248" s="162" t="s">
        <v>1786</v>
      </c>
      <c r="E248" s="158" t="s">
        <v>1429</v>
      </c>
      <c r="F248" s="158" t="s">
        <v>1760</v>
      </c>
      <c r="G248" s="159" t="s">
        <v>1787</v>
      </c>
      <c r="H248" s="160">
        <v>1</v>
      </c>
      <c r="I248" s="158" t="s">
        <v>1788</v>
      </c>
    </row>
    <row r="249" spans="1:9" ht="114.75" x14ac:dyDescent="0.25">
      <c r="A249" s="159"/>
      <c r="B249" s="159"/>
      <c r="C249" s="159"/>
      <c r="D249" s="162" t="s">
        <v>648</v>
      </c>
      <c r="E249" s="159"/>
      <c r="F249" s="159" t="s">
        <v>1760</v>
      </c>
      <c r="G249" s="159" t="s">
        <v>649</v>
      </c>
      <c r="H249" s="163">
        <v>4</v>
      </c>
      <c r="I249" s="159" t="s">
        <v>1789</v>
      </c>
    </row>
    <row r="250" spans="1:9" ht="127.5" x14ac:dyDescent="0.25">
      <c r="A250" s="159"/>
      <c r="B250" s="159"/>
      <c r="C250" s="159"/>
      <c r="D250" s="162" t="s">
        <v>724</v>
      </c>
      <c r="E250" s="159"/>
      <c r="F250" s="159" t="s">
        <v>1760</v>
      </c>
      <c r="G250" s="159" t="s">
        <v>725</v>
      </c>
      <c r="H250" s="163">
        <v>1</v>
      </c>
      <c r="I250" s="159" t="s">
        <v>1790</v>
      </c>
    </row>
    <row r="251" spans="1:9" ht="38.25" x14ac:dyDescent="0.25">
      <c r="A251" s="159"/>
      <c r="B251" s="159"/>
      <c r="C251" s="159"/>
      <c r="D251" s="162" t="s">
        <v>541</v>
      </c>
      <c r="E251" s="159"/>
      <c r="F251" s="159" t="s">
        <v>1760</v>
      </c>
      <c r="G251" s="159" t="s">
        <v>542</v>
      </c>
      <c r="H251" s="163">
        <v>5</v>
      </c>
      <c r="I251" s="159" t="s">
        <v>1791</v>
      </c>
    </row>
    <row r="252" spans="1:9" ht="51" x14ac:dyDescent="0.25">
      <c r="A252" s="159"/>
      <c r="B252" s="159"/>
      <c r="C252" s="159"/>
      <c r="D252" s="162" t="s">
        <v>491</v>
      </c>
      <c r="E252" s="159"/>
      <c r="F252" s="159" t="s">
        <v>1760</v>
      </c>
      <c r="G252" s="159" t="s">
        <v>1792</v>
      </c>
      <c r="H252" s="163">
        <v>0</v>
      </c>
      <c r="I252" s="159" t="s">
        <v>1793</v>
      </c>
    </row>
    <row r="253" spans="1:9" ht="102" x14ac:dyDescent="0.25">
      <c r="A253" s="159"/>
      <c r="B253" s="159"/>
      <c r="C253" s="159"/>
      <c r="D253" s="162" t="s">
        <v>766</v>
      </c>
      <c r="E253" s="159"/>
      <c r="F253" s="159" t="s">
        <v>1760</v>
      </c>
      <c r="G253" s="159" t="s">
        <v>1794</v>
      </c>
      <c r="H253" s="163">
        <v>0</v>
      </c>
      <c r="I253" s="159" t="s">
        <v>1795</v>
      </c>
    </row>
    <row r="254" spans="1:9" ht="178.5" x14ac:dyDescent="0.25">
      <c r="A254" s="158" t="s">
        <v>1432</v>
      </c>
      <c r="B254" s="158" t="s">
        <v>1560</v>
      </c>
      <c r="C254" s="158">
        <v>313</v>
      </c>
      <c r="D254" s="162" t="s">
        <v>493</v>
      </c>
      <c r="E254" s="158" t="s">
        <v>1769</v>
      </c>
      <c r="F254" s="158" t="s">
        <v>1760</v>
      </c>
      <c r="G254" s="159" t="s">
        <v>1796</v>
      </c>
      <c r="H254" s="160">
        <v>0</v>
      </c>
      <c r="I254" s="158" t="s">
        <v>1797</v>
      </c>
    </row>
    <row r="255" spans="1:9" ht="165.75" x14ac:dyDescent="0.25">
      <c r="A255" s="158" t="s">
        <v>1432</v>
      </c>
      <c r="B255" s="158" t="s">
        <v>1560</v>
      </c>
      <c r="C255" s="158">
        <v>313</v>
      </c>
      <c r="D255" s="162" t="s">
        <v>495</v>
      </c>
      <c r="E255" s="158" t="s">
        <v>1769</v>
      </c>
      <c r="F255" s="158" t="s">
        <v>1760</v>
      </c>
      <c r="G255" s="159" t="s">
        <v>496</v>
      </c>
      <c r="H255" s="160">
        <v>0</v>
      </c>
      <c r="I255" s="158" t="s">
        <v>1798</v>
      </c>
    </row>
    <row r="256" spans="1:9" ht="165.75" x14ac:dyDescent="0.25">
      <c r="A256" s="158" t="s">
        <v>1432</v>
      </c>
      <c r="B256" s="158" t="s">
        <v>1560</v>
      </c>
      <c r="C256" s="158">
        <v>313</v>
      </c>
      <c r="D256" s="162" t="s">
        <v>768</v>
      </c>
      <c r="E256" s="158" t="s">
        <v>1769</v>
      </c>
      <c r="F256" s="158" t="s">
        <v>1760</v>
      </c>
      <c r="G256" s="159" t="s">
        <v>1799</v>
      </c>
      <c r="H256" s="160">
        <v>0</v>
      </c>
      <c r="I256" s="158" t="s">
        <v>1800</v>
      </c>
    </row>
    <row r="257" spans="1:12" ht="165.75" x14ac:dyDescent="0.25">
      <c r="A257" s="158" t="s">
        <v>1432</v>
      </c>
      <c r="B257" s="158" t="s">
        <v>1560</v>
      </c>
      <c r="C257" s="158">
        <v>313</v>
      </c>
      <c r="D257" s="162" t="s">
        <v>773</v>
      </c>
      <c r="E257" s="158" t="s">
        <v>1769</v>
      </c>
      <c r="F257" s="158" t="s">
        <v>1760</v>
      </c>
      <c r="G257" s="159" t="s">
        <v>1801</v>
      </c>
      <c r="H257" s="160">
        <v>0</v>
      </c>
      <c r="I257" s="158" t="s">
        <v>1802</v>
      </c>
    </row>
    <row r="258" spans="1:12" ht="165.75" x14ac:dyDescent="0.25">
      <c r="A258" s="158" t="s">
        <v>1432</v>
      </c>
      <c r="B258" s="158" t="s">
        <v>1560</v>
      </c>
      <c r="C258" s="158">
        <v>313</v>
      </c>
      <c r="D258" s="162" t="s">
        <v>775</v>
      </c>
      <c r="E258" s="158" t="s">
        <v>1769</v>
      </c>
      <c r="F258" s="158" t="s">
        <v>1760</v>
      </c>
      <c r="G258" s="159" t="s">
        <v>776</v>
      </c>
      <c r="H258" s="160">
        <v>0</v>
      </c>
      <c r="I258" s="158" t="s">
        <v>1802</v>
      </c>
    </row>
    <row r="259" spans="1:12" ht="191.25" x14ac:dyDescent="0.25">
      <c r="A259" s="158"/>
      <c r="B259" s="158"/>
      <c r="C259" s="158"/>
      <c r="D259" s="169" t="s">
        <v>1062</v>
      </c>
      <c r="E259" s="159"/>
      <c r="F259" s="159" t="s">
        <v>1803</v>
      </c>
      <c r="G259" s="158" t="s">
        <v>1063</v>
      </c>
      <c r="H259" s="163">
        <v>0</v>
      </c>
      <c r="I259" s="160" t="s">
        <v>1804</v>
      </c>
    </row>
    <row r="260" spans="1:12" ht="216.75" x14ac:dyDescent="0.25">
      <c r="A260" s="158"/>
      <c r="B260" s="158"/>
      <c r="C260" s="158"/>
      <c r="D260" s="169" t="s">
        <v>1064</v>
      </c>
      <c r="E260" s="159"/>
      <c r="F260" s="159" t="s">
        <v>1803</v>
      </c>
      <c r="G260" s="158" t="s">
        <v>1065</v>
      </c>
      <c r="H260" s="163">
        <v>1</v>
      </c>
      <c r="I260" s="160" t="s">
        <v>1805</v>
      </c>
    </row>
    <row r="261" spans="1:12" ht="178.5" x14ac:dyDescent="0.25">
      <c r="A261" s="158"/>
      <c r="B261" s="158"/>
      <c r="C261" s="158"/>
      <c r="D261" s="169" t="s">
        <v>1066</v>
      </c>
      <c r="E261" s="159"/>
      <c r="F261" s="159" t="s">
        <v>1803</v>
      </c>
      <c r="G261" s="158" t="s">
        <v>1806</v>
      </c>
      <c r="H261" s="163">
        <v>0</v>
      </c>
      <c r="I261" s="160" t="s">
        <v>1807</v>
      </c>
    </row>
    <row r="262" spans="1:12" ht="178.5" x14ac:dyDescent="0.25">
      <c r="A262" s="158"/>
      <c r="B262" s="158"/>
      <c r="C262" s="158"/>
      <c r="D262" s="169" t="s">
        <v>1068</v>
      </c>
      <c r="E262" s="159"/>
      <c r="F262" s="159" t="s">
        <v>1803</v>
      </c>
      <c r="G262" s="158" t="s">
        <v>1808</v>
      </c>
      <c r="H262" s="163">
        <v>0</v>
      </c>
      <c r="I262" s="160" t="s">
        <v>1809</v>
      </c>
    </row>
    <row r="263" spans="1:12" ht="178.5" x14ac:dyDescent="0.25">
      <c r="A263" s="158"/>
      <c r="B263" s="158"/>
      <c r="C263" s="158"/>
      <c r="D263" s="169" t="s">
        <v>1070</v>
      </c>
      <c r="E263" s="162"/>
      <c r="F263" s="159" t="s">
        <v>1803</v>
      </c>
      <c r="G263" s="158" t="s">
        <v>1071</v>
      </c>
      <c r="H263" s="163">
        <v>0</v>
      </c>
      <c r="I263" s="160" t="s">
        <v>1810</v>
      </c>
    </row>
    <row r="264" spans="1:12" ht="178.5" x14ac:dyDescent="0.25">
      <c r="A264" s="158"/>
      <c r="B264" s="158"/>
      <c r="C264" s="158"/>
      <c r="D264" s="169" t="s">
        <v>1072</v>
      </c>
      <c r="E264" s="162"/>
      <c r="F264" s="159" t="s">
        <v>1803</v>
      </c>
      <c r="G264" s="158" t="s">
        <v>1073</v>
      </c>
      <c r="H264" s="163">
        <v>0</v>
      </c>
      <c r="I264" s="160" t="s">
        <v>1811</v>
      </c>
    </row>
    <row r="265" spans="1:12" ht="178.5" x14ac:dyDescent="0.25">
      <c r="A265" s="158"/>
      <c r="B265" s="158"/>
      <c r="C265" s="158"/>
      <c r="D265" s="159" t="s">
        <v>1074</v>
      </c>
      <c r="E265" s="162"/>
      <c r="F265" s="159" t="s">
        <v>1803</v>
      </c>
      <c r="G265" s="158" t="s">
        <v>1812</v>
      </c>
      <c r="H265" s="163">
        <v>0</v>
      </c>
      <c r="I265" s="160" t="s">
        <v>1811</v>
      </c>
    </row>
    <row r="266" spans="1:12" ht="242.25" x14ac:dyDescent="0.25">
      <c r="A266" s="158" t="s">
        <v>1432</v>
      </c>
      <c r="B266" s="158" t="s">
        <v>1433</v>
      </c>
      <c r="C266" s="158">
        <v>342</v>
      </c>
      <c r="D266" s="158" t="s">
        <v>1081</v>
      </c>
      <c r="E266" s="158" t="s">
        <v>1813</v>
      </c>
      <c r="F266" s="158" t="s">
        <v>1814</v>
      </c>
      <c r="G266" s="158" t="s">
        <v>1082</v>
      </c>
      <c r="H266" s="163">
        <v>10</v>
      </c>
      <c r="I266" s="159" t="s">
        <v>1815</v>
      </c>
    </row>
    <row r="269" spans="1:12" ht="18.75" x14ac:dyDescent="0.25">
      <c r="A269" s="147"/>
      <c r="B269" s="148"/>
      <c r="C269" s="197" t="s">
        <v>1409</v>
      </c>
      <c r="D269" s="197"/>
      <c r="E269" s="141"/>
      <c r="F269" s="142"/>
      <c r="H269" s="149"/>
      <c r="I269" s="139" t="s">
        <v>1410</v>
      </c>
      <c r="J269" s="149"/>
      <c r="K269" s="149"/>
      <c r="L269" s="149"/>
    </row>
    <row r="270" spans="1:12" ht="15.75" customHeight="1" x14ac:dyDescent="0.25">
      <c r="A270" s="196"/>
      <c r="B270" s="196"/>
      <c r="C270" s="150"/>
      <c r="D270" s="150"/>
      <c r="E270" s="150"/>
      <c r="F270" s="151"/>
      <c r="G270" s="143"/>
      <c r="H270" s="144"/>
      <c r="I270" s="145"/>
      <c r="J270" s="146"/>
      <c r="K270" s="146"/>
      <c r="L270" s="146"/>
    </row>
    <row r="271" spans="1:12" x14ac:dyDescent="0.25">
      <c r="A271" s="196"/>
      <c r="B271" s="196"/>
      <c r="C271" s="150"/>
      <c r="D271" s="150"/>
      <c r="E271" s="150"/>
      <c r="F271" s="151"/>
      <c r="G271" s="143"/>
      <c r="H271" s="144"/>
      <c r="I271" s="145"/>
      <c r="J271" s="146"/>
      <c r="K271" s="146"/>
      <c r="L271" s="146"/>
    </row>
    <row r="272" spans="1:12" s="154" customFormat="1" ht="11.25" x14ac:dyDescent="0.2">
      <c r="A272" s="155">
        <v>41484</v>
      </c>
      <c r="B272" s="152"/>
      <c r="C272" s="152"/>
      <c r="D272" s="152"/>
      <c r="E272" s="152"/>
      <c r="F272" s="152"/>
      <c r="G272" s="152"/>
      <c r="H272" s="152"/>
      <c r="I272" s="153"/>
      <c r="J272" s="153"/>
      <c r="K272" s="153"/>
    </row>
    <row r="273" spans="1:11" s="154" customFormat="1" ht="11.25" x14ac:dyDescent="0.2">
      <c r="A273" s="152" t="s">
        <v>1411</v>
      </c>
      <c r="B273" s="152"/>
      <c r="C273" s="152"/>
      <c r="D273" s="152"/>
      <c r="E273" s="152"/>
      <c r="F273" s="152"/>
      <c r="G273" s="152"/>
      <c r="H273" s="152"/>
      <c r="I273" s="153"/>
      <c r="J273" s="153"/>
      <c r="K273" s="153"/>
    </row>
    <row r="274" spans="1:11" s="154" customFormat="1" ht="11.25" x14ac:dyDescent="0.2">
      <c r="A274" s="152" t="s">
        <v>1412</v>
      </c>
      <c r="B274" s="152"/>
      <c r="C274" s="152"/>
      <c r="D274" s="152"/>
      <c r="E274" s="152"/>
      <c r="F274" s="152"/>
      <c r="G274" s="152"/>
      <c r="H274" s="152"/>
      <c r="I274" s="153"/>
      <c r="J274" s="153"/>
      <c r="K274" s="153"/>
    </row>
    <row r="275" spans="1:11" s="154" customFormat="1" ht="11.25" x14ac:dyDescent="0.2">
      <c r="A275" s="152"/>
      <c r="B275" s="152"/>
      <c r="C275" s="152"/>
      <c r="D275" s="152"/>
      <c r="E275" s="152"/>
      <c r="F275" s="152"/>
      <c r="G275" s="152"/>
      <c r="H275" s="152"/>
      <c r="I275" s="153"/>
      <c r="J275" s="153"/>
      <c r="K275" s="153"/>
    </row>
    <row r="276" spans="1:11" s="3" customFormat="1" ht="34.9" customHeight="1" x14ac:dyDescent="0.25">
      <c r="A276" s="6"/>
      <c r="B276" s="6"/>
      <c r="C276" s="14"/>
      <c r="D276" s="14"/>
      <c r="E276" s="51"/>
      <c r="F276" s="51"/>
      <c r="G276" s="51"/>
      <c r="H276" s="11"/>
      <c r="I276" s="11"/>
      <c r="J276" s="11"/>
      <c r="K276" s="11"/>
    </row>
  </sheetData>
  <mergeCells count="4">
    <mergeCell ref="A3:I3"/>
    <mergeCell ref="C269:D269"/>
    <mergeCell ref="A270:B270"/>
    <mergeCell ref="A271:B271"/>
  </mergeCells>
  <printOptions horizontalCentered="1"/>
  <pageMargins left="0.11811023622047245" right="0.11811023622047245" top="0.35433070866141736" bottom="0.35433070866141736" header="0" footer="0"/>
  <pageSetup paperSize="9" scale="70" orientation="landscape" r:id="rId1"/>
  <headerFooter>
    <oddFooter xml:space="preserve">&amp;LFMZinop10_290713_JPI&amp;R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5" sqref="G25"/>
    </sheetView>
  </sheetViews>
  <sheetFormatPr defaultRowHeight="15.7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3"/>
  <sheetViews>
    <sheetView zoomScale="90" zoomScaleNormal="90" workbookViewId="0">
      <selection activeCell="D11" sqref="D11"/>
    </sheetView>
  </sheetViews>
  <sheetFormatPr defaultColWidth="9" defaultRowHeight="15" x14ac:dyDescent="0.25"/>
  <cols>
    <col min="1" max="1" width="7.375" style="8" customWidth="1"/>
    <col min="2" max="2" width="10.75" style="8" customWidth="1"/>
    <col min="3" max="3" width="65.75" style="14" customWidth="1"/>
    <col min="4" max="4" width="55.75" style="14" customWidth="1"/>
    <col min="5" max="7" width="15.75" style="56" customWidth="1"/>
    <col min="8" max="8" width="9" style="14"/>
    <col min="9" max="11" width="12.875" style="14" customWidth="1"/>
    <col min="12" max="254" width="9" style="2"/>
    <col min="255" max="255" width="30.75" style="2" customWidth="1"/>
    <col min="256" max="256" width="28" style="2" customWidth="1"/>
    <col min="257" max="259" width="9.75" style="2" customWidth="1"/>
    <col min="260" max="264" width="9" style="2"/>
    <col min="265" max="267" width="9.75" style="2" customWidth="1"/>
    <col min="268" max="510" width="9" style="2"/>
    <col min="511" max="511" width="30.75" style="2" customWidth="1"/>
    <col min="512" max="512" width="28" style="2" customWidth="1"/>
    <col min="513" max="515" width="9.75" style="2" customWidth="1"/>
    <col min="516" max="520" width="9" style="2"/>
    <col min="521" max="523" width="9.75" style="2" customWidth="1"/>
    <col min="524" max="766" width="9" style="2"/>
    <col min="767" max="767" width="30.75" style="2" customWidth="1"/>
    <col min="768" max="768" width="28" style="2" customWidth="1"/>
    <col min="769" max="771" width="9.75" style="2" customWidth="1"/>
    <col min="772" max="776" width="9" style="2"/>
    <col min="777" max="779" width="9.75" style="2" customWidth="1"/>
    <col min="780" max="1022" width="9" style="2"/>
    <col min="1023" max="1023" width="30.75" style="2" customWidth="1"/>
    <col min="1024" max="1024" width="28" style="2" customWidth="1"/>
    <col min="1025" max="1027" width="9.75" style="2" customWidth="1"/>
    <col min="1028" max="1032" width="9" style="2"/>
    <col min="1033" max="1035" width="9.75" style="2" customWidth="1"/>
    <col min="1036" max="1278" width="9" style="2"/>
    <col min="1279" max="1279" width="30.75" style="2" customWidth="1"/>
    <col min="1280" max="1280" width="28" style="2" customWidth="1"/>
    <col min="1281" max="1283" width="9.75" style="2" customWidth="1"/>
    <col min="1284" max="1288" width="9" style="2"/>
    <col min="1289" max="1291" width="9.75" style="2" customWidth="1"/>
    <col min="1292" max="1534" width="9" style="2"/>
    <col min="1535" max="1535" width="30.75" style="2" customWidth="1"/>
    <col min="1536" max="1536" width="28" style="2" customWidth="1"/>
    <col min="1537" max="1539" width="9.75" style="2" customWidth="1"/>
    <col min="1540" max="1544" width="9" style="2"/>
    <col min="1545" max="1547" width="9.75" style="2" customWidth="1"/>
    <col min="1548" max="1790" width="9" style="2"/>
    <col min="1791" max="1791" width="30.75" style="2" customWidth="1"/>
    <col min="1792" max="1792" width="28" style="2" customWidth="1"/>
    <col min="1793" max="1795" width="9.75" style="2" customWidth="1"/>
    <col min="1796" max="1800" width="9" style="2"/>
    <col min="1801" max="1803" width="9.75" style="2" customWidth="1"/>
    <col min="1804" max="2046" width="9" style="2"/>
    <col min="2047" max="2047" width="30.75" style="2" customWidth="1"/>
    <col min="2048" max="2048" width="28" style="2" customWidth="1"/>
    <col min="2049" max="2051" width="9.75" style="2" customWidth="1"/>
    <col min="2052" max="2056" width="9" style="2"/>
    <col min="2057" max="2059" width="9.75" style="2" customWidth="1"/>
    <col min="2060" max="2302" width="9" style="2"/>
    <col min="2303" max="2303" width="30.75" style="2" customWidth="1"/>
    <col min="2304" max="2304" width="28" style="2" customWidth="1"/>
    <col min="2305" max="2307" width="9.75" style="2" customWidth="1"/>
    <col min="2308" max="2312" width="9" style="2"/>
    <col min="2313" max="2315" width="9.75" style="2" customWidth="1"/>
    <col min="2316" max="2558" width="9" style="2"/>
    <col min="2559" max="2559" width="30.75" style="2" customWidth="1"/>
    <col min="2560" max="2560" width="28" style="2" customWidth="1"/>
    <col min="2561" max="2563" width="9.75" style="2" customWidth="1"/>
    <col min="2564" max="2568" width="9" style="2"/>
    <col min="2569" max="2571" width="9.75" style="2" customWidth="1"/>
    <col min="2572" max="2814" width="9" style="2"/>
    <col min="2815" max="2815" width="30.75" style="2" customWidth="1"/>
    <col min="2816" max="2816" width="28" style="2" customWidth="1"/>
    <col min="2817" max="2819" width="9.75" style="2" customWidth="1"/>
    <col min="2820" max="2824" width="9" style="2"/>
    <col min="2825" max="2827" width="9.75" style="2" customWidth="1"/>
    <col min="2828" max="3070" width="9" style="2"/>
    <col min="3071" max="3071" width="30.75" style="2" customWidth="1"/>
    <col min="3072" max="3072" width="28" style="2" customWidth="1"/>
    <col min="3073" max="3075" width="9.75" style="2" customWidth="1"/>
    <col min="3076" max="3080" width="9" style="2"/>
    <col min="3081" max="3083" width="9.75" style="2" customWidth="1"/>
    <col min="3084" max="3326" width="9" style="2"/>
    <col min="3327" max="3327" width="30.75" style="2" customWidth="1"/>
    <col min="3328" max="3328" width="28" style="2" customWidth="1"/>
    <col min="3329" max="3331" width="9.75" style="2" customWidth="1"/>
    <col min="3332" max="3336" width="9" style="2"/>
    <col min="3337" max="3339" width="9.75" style="2" customWidth="1"/>
    <col min="3340" max="3582" width="9" style="2"/>
    <col min="3583" max="3583" width="30.75" style="2" customWidth="1"/>
    <col min="3584" max="3584" width="28" style="2" customWidth="1"/>
    <col min="3585" max="3587" width="9.75" style="2" customWidth="1"/>
    <col min="3588" max="3592" width="9" style="2"/>
    <col min="3593" max="3595" width="9.75" style="2" customWidth="1"/>
    <col min="3596" max="3838" width="9" style="2"/>
    <col min="3839" max="3839" width="30.75" style="2" customWidth="1"/>
    <col min="3840" max="3840" width="28" style="2" customWidth="1"/>
    <col min="3841" max="3843" width="9.75" style="2" customWidth="1"/>
    <col min="3844" max="3848" width="9" style="2"/>
    <col min="3849" max="3851" width="9.75" style="2" customWidth="1"/>
    <col min="3852" max="4094" width="9" style="2"/>
    <col min="4095" max="4095" width="30.75" style="2" customWidth="1"/>
    <col min="4096" max="4096" width="28" style="2" customWidth="1"/>
    <col min="4097" max="4099" width="9.75" style="2" customWidth="1"/>
    <col min="4100" max="4104" width="9" style="2"/>
    <col min="4105" max="4107" width="9.75" style="2" customWidth="1"/>
    <col min="4108" max="4350" width="9" style="2"/>
    <col min="4351" max="4351" width="30.75" style="2" customWidth="1"/>
    <col min="4352" max="4352" width="28" style="2" customWidth="1"/>
    <col min="4353" max="4355" width="9.75" style="2" customWidth="1"/>
    <col min="4356" max="4360" width="9" style="2"/>
    <col min="4361" max="4363" width="9.75" style="2" customWidth="1"/>
    <col min="4364" max="4606" width="9" style="2"/>
    <col min="4607" max="4607" width="30.75" style="2" customWidth="1"/>
    <col min="4608" max="4608" width="28" style="2" customWidth="1"/>
    <col min="4609" max="4611" width="9.75" style="2" customWidth="1"/>
    <col min="4612" max="4616" width="9" style="2"/>
    <col min="4617" max="4619" width="9.75" style="2" customWidth="1"/>
    <col min="4620" max="4862" width="9" style="2"/>
    <col min="4863" max="4863" width="30.75" style="2" customWidth="1"/>
    <col min="4864" max="4864" width="28" style="2" customWidth="1"/>
    <col min="4865" max="4867" width="9.75" style="2" customWidth="1"/>
    <col min="4868" max="4872" width="9" style="2"/>
    <col min="4873" max="4875" width="9.75" style="2" customWidth="1"/>
    <col min="4876" max="5118" width="9" style="2"/>
    <col min="5119" max="5119" width="30.75" style="2" customWidth="1"/>
    <col min="5120" max="5120" width="28" style="2" customWidth="1"/>
    <col min="5121" max="5123" width="9.75" style="2" customWidth="1"/>
    <col min="5124" max="5128" width="9" style="2"/>
    <col min="5129" max="5131" width="9.75" style="2" customWidth="1"/>
    <col min="5132" max="5374" width="9" style="2"/>
    <col min="5375" max="5375" width="30.75" style="2" customWidth="1"/>
    <col min="5376" max="5376" width="28" style="2" customWidth="1"/>
    <col min="5377" max="5379" width="9.75" style="2" customWidth="1"/>
    <col min="5380" max="5384" width="9" style="2"/>
    <col min="5385" max="5387" width="9.75" style="2" customWidth="1"/>
    <col min="5388" max="5630" width="9" style="2"/>
    <col min="5631" max="5631" width="30.75" style="2" customWidth="1"/>
    <col min="5632" max="5632" width="28" style="2" customWidth="1"/>
    <col min="5633" max="5635" width="9.75" style="2" customWidth="1"/>
    <col min="5636" max="5640" width="9" style="2"/>
    <col min="5641" max="5643" width="9.75" style="2" customWidth="1"/>
    <col min="5644" max="5886" width="9" style="2"/>
    <col min="5887" max="5887" width="30.75" style="2" customWidth="1"/>
    <col min="5888" max="5888" width="28" style="2" customWidth="1"/>
    <col min="5889" max="5891" width="9.75" style="2" customWidth="1"/>
    <col min="5892" max="5896" width="9" style="2"/>
    <col min="5897" max="5899" width="9.75" style="2" customWidth="1"/>
    <col min="5900" max="6142" width="9" style="2"/>
    <col min="6143" max="6143" width="30.75" style="2" customWidth="1"/>
    <col min="6144" max="6144" width="28" style="2" customWidth="1"/>
    <col min="6145" max="6147" width="9.75" style="2" customWidth="1"/>
    <col min="6148" max="6152" width="9" style="2"/>
    <col min="6153" max="6155" width="9.75" style="2" customWidth="1"/>
    <col min="6156" max="6398" width="9" style="2"/>
    <col min="6399" max="6399" width="30.75" style="2" customWidth="1"/>
    <col min="6400" max="6400" width="28" style="2" customWidth="1"/>
    <col min="6401" max="6403" width="9.75" style="2" customWidth="1"/>
    <col min="6404" max="6408" width="9" style="2"/>
    <col min="6409" max="6411" width="9.75" style="2" customWidth="1"/>
    <col min="6412" max="6654" width="9" style="2"/>
    <col min="6655" max="6655" width="30.75" style="2" customWidth="1"/>
    <col min="6656" max="6656" width="28" style="2" customWidth="1"/>
    <col min="6657" max="6659" width="9.75" style="2" customWidth="1"/>
    <col min="6660" max="6664" width="9" style="2"/>
    <col min="6665" max="6667" width="9.75" style="2" customWidth="1"/>
    <col min="6668" max="6910" width="9" style="2"/>
    <col min="6911" max="6911" width="30.75" style="2" customWidth="1"/>
    <col min="6912" max="6912" width="28" style="2" customWidth="1"/>
    <col min="6913" max="6915" width="9.75" style="2" customWidth="1"/>
    <col min="6916" max="6920" width="9" style="2"/>
    <col min="6921" max="6923" width="9.75" style="2" customWidth="1"/>
    <col min="6924" max="7166" width="9" style="2"/>
    <col min="7167" max="7167" width="30.75" style="2" customWidth="1"/>
    <col min="7168" max="7168" width="28" style="2" customWidth="1"/>
    <col min="7169" max="7171" width="9.75" style="2" customWidth="1"/>
    <col min="7172" max="7176" width="9" style="2"/>
    <col min="7177" max="7179" width="9.75" style="2" customWidth="1"/>
    <col min="7180" max="7422" width="9" style="2"/>
    <col min="7423" max="7423" width="30.75" style="2" customWidth="1"/>
    <col min="7424" max="7424" width="28" style="2" customWidth="1"/>
    <col min="7425" max="7427" width="9.75" style="2" customWidth="1"/>
    <col min="7428" max="7432" width="9" style="2"/>
    <col min="7433" max="7435" width="9.75" style="2" customWidth="1"/>
    <col min="7436" max="7678" width="9" style="2"/>
    <col min="7679" max="7679" width="30.75" style="2" customWidth="1"/>
    <col min="7680" max="7680" width="28" style="2" customWidth="1"/>
    <col min="7681" max="7683" width="9.75" style="2" customWidth="1"/>
    <col min="7684" max="7688" width="9" style="2"/>
    <col min="7689" max="7691" width="9.75" style="2" customWidth="1"/>
    <col min="7692" max="7934" width="9" style="2"/>
    <col min="7935" max="7935" width="30.75" style="2" customWidth="1"/>
    <col min="7936" max="7936" width="28" style="2" customWidth="1"/>
    <col min="7937" max="7939" width="9.75" style="2" customWidth="1"/>
    <col min="7940" max="7944" width="9" style="2"/>
    <col min="7945" max="7947" width="9.75" style="2" customWidth="1"/>
    <col min="7948" max="8190" width="9" style="2"/>
    <col min="8191" max="8191" width="30.75" style="2" customWidth="1"/>
    <col min="8192" max="8192" width="28" style="2" customWidth="1"/>
    <col min="8193" max="8195" width="9.75" style="2" customWidth="1"/>
    <col min="8196" max="8200" width="9" style="2"/>
    <col min="8201" max="8203" width="9.75" style="2" customWidth="1"/>
    <col min="8204" max="8446" width="9" style="2"/>
    <col min="8447" max="8447" width="30.75" style="2" customWidth="1"/>
    <col min="8448" max="8448" width="28" style="2" customWidth="1"/>
    <col min="8449" max="8451" width="9.75" style="2" customWidth="1"/>
    <col min="8452" max="8456" width="9" style="2"/>
    <col min="8457" max="8459" width="9.75" style="2" customWidth="1"/>
    <col min="8460" max="8702" width="9" style="2"/>
    <col min="8703" max="8703" width="30.75" style="2" customWidth="1"/>
    <col min="8704" max="8704" width="28" style="2" customWidth="1"/>
    <col min="8705" max="8707" width="9.75" style="2" customWidth="1"/>
    <col min="8708" max="8712" width="9" style="2"/>
    <col min="8713" max="8715" width="9.75" style="2" customWidth="1"/>
    <col min="8716" max="8958" width="9" style="2"/>
    <col min="8959" max="8959" width="30.75" style="2" customWidth="1"/>
    <col min="8960" max="8960" width="28" style="2" customWidth="1"/>
    <col min="8961" max="8963" width="9.75" style="2" customWidth="1"/>
    <col min="8964" max="8968" width="9" style="2"/>
    <col min="8969" max="8971" width="9.75" style="2" customWidth="1"/>
    <col min="8972" max="9214" width="9" style="2"/>
    <col min="9215" max="9215" width="30.75" style="2" customWidth="1"/>
    <col min="9216" max="9216" width="28" style="2" customWidth="1"/>
    <col min="9217" max="9219" width="9.75" style="2" customWidth="1"/>
    <col min="9220" max="9224" width="9" style="2"/>
    <col min="9225" max="9227" width="9.75" style="2" customWidth="1"/>
    <col min="9228" max="9470" width="9" style="2"/>
    <col min="9471" max="9471" width="30.75" style="2" customWidth="1"/>
    <col min="9472" max="9472" width="28" style="2" customWidth="1"/>
    <col min="9473" max="9475" width="9.75" style="2" customWidth="1"/>
    <col min="9476" max="9480" width="9" style="2"/>
    <col min="9481" max="9483" width="9.75" style="2" customWidth="1"/>
    <col min="9484" max="9726" width="9" style="2"/>
    <col min="9727" max="9727" width="30.75" style="2" customWidth="1"/>
    <col min="9728" max="9728" width="28" style="2" customWidth="1"/>
    <col min="9729" max="9731" width="9.75" style="2" customWidth="1"/>
    <col min="9732" max="9736" width="9" style="2"/>
    <col min="9737" max="9739" width="9.75" style="2" customWidth="1"/>
    <col min="9740" max="9982" width="9" style="2"/>
    <col min="9983" max="9983" width="30.75" style="2" customWidth="1"/>
    <col min="9984" max="9984" width="28" style="2" customWidth="1"/>
    <col min="9985" max="9987" width="9.75" style="2" customWidth="1"/>
    <col min="9988" max="9992" width="9" style="2"/>
    <col min="9993" max="9995" width="9.75" style="2" customWidth="1"/>
    <col min="9996" max="10238" width="9" style="2"/>
    <col min="10239" max="10239" width="30.75" style="2" customWidth="1"/>
    <col min="10240" max="10240" width="28" style="2" customWidth="1"/>
    <col min="10241" max="10243" width="9.75" style="2" customWidth="1"/>
    <col min="10244" max="10248" width="9" style="2"/>
    <col min="10249" max="10251" width="9.75" style="2" customWidth="1"/>
    <col min="10252" max="10494" width="9" style="2"/>
    <col min="10495" max="10495" width="30.75" style="2" customWidth="1"/>
    <col min="10496" max="10496" width="28" style="2" customWidth="1"/>
    <col min="10497" max="10499" width="9.75" style="2" customWidth="1"/>
    <col min="10500" max="10504" width="9" style="2"/>
    <col min="10505" max="10507" width="9.75" style="2" customWidth="1"/>
    <col min="10508" max="10750" width="9" style="2"/>
    <col min="10751" max="10751" width="30.75" style="2" customWidth="1"/>
    <col min="10752" max="10752" width="28" style="2" customWidth="1"/>
    <col min="10753" max="10755" width="9.75" style="2" customWidth="1"/>
    <col min="10756" max="10760" width="9" style="2"/>
    <col min="10761" max="10763" width="9.75" style="2" customWidth="1"/>
    <col min="10764" max="11006" width="9" style="2"/>
    <col min="11007" max="11007" width="30.75" style="2" customWidth="1"/>
    <col min="11008" max="11008" width="28" style="2" customWidth="1"/>
    <col min="11009" max="11011" width="9.75" style="2" customWidth="1"/>
    <col min="11012" max="11016" width="9" style="2"/>
    <col min="11017" max="11019" width="9.75" style="2" customWidth="1"/>
    <col min="11020" max="11262" width="9" style="2"/>
    <col min="11263" max="11263" width="30.75" style="2" customWidth="1"/>
    <col min="11264" max="11264" width="28" style="2" customWidth="1"/>
    <col min="11265" max="11267" width="9.75" style="2" customWidth="1"/>
    <col min="11268" max="11272" width="9" style="2"/>
    <col min="11273" max="11275" width="9.75" style="2" customWidth="1"/>
    <col min="11276" max="11518" width="9" style="2"/>
    <col min="11519" max="11519" width="30.75" style="2" customWidth="1"/>
    <col min="11520" max="11520" width="28" style="2" customWidth="1"/>
    <col min="11521" max="11523" width="9.75" style="2" customWidth="1"/>
    <col min="11524" max="11528" width="9" style="2"/>
    <col min="11529" max="11531" width="9.75" style="2" customWidth="1"/>
    <col min="11532" max="11774" width="9" style="2"/>
    <col min="11775" max="11775" width="30.75" style="2" customWidth="1"/>
    <col min="11776" max="11776" width="28" style="2" customWidth="1"/>
    <col min="11777" max="11779" width="9.75" style="2" customWidth="1"/>
    <col min="11780" max="11784" width="9" style="2"/>
    <col min="11785" max="11787" width="9.75" style="2" customWidth="1"/>
    <col min="11788" max="12030" width="9" style="2"/>
    <col min="12031" max="12031" width="30.75" style="2" customWidth="1"/>
    <col min="12032" max="12032" width="28" style="2" customWidth="1"/>
    <col min="12033" max="12035" width="9.75" style="2" customWidth="1"/>
    <col min="12036" max="12040" width="9" style="2"/>
    <col min="12041" max="12043" width="9.75" style="2" customWidth="1"/>
    <col min="12044" max="12286" width="9" style="2"/>
    <col min="12287" max="12287" width="30.75" style="2" customWidth="1"/>
    <col min="12288" max="12288" width="28" style="2" customWidth="1"/>
    <col min="12289" max="12291" width="9.75" style="2" customWidth="1"/>
    <col min="12292" max="12296" width="9" style="2"/>
    <col min="12297" max="12299" width="9.75" style="2" customWidth="1"/>
    <col min="12300" max="12542" width="9" style="2"/>
    <col min="12543" max="12543" width="30.75" style="2" customWidth="1"/>
    <col min="12544" max="12544" width="28" style="2" customWidth="1"/>
    <col min="12545" max="12547" width="9.75" style="2" customWidth="1"/>
    <col min="12548" max="12552" width="9" style="2"/>
    <col min="12553" max="12555" width="9.75" style="2" customWidth="1"/>
    <col min="12556" max="12798" width="9" style="2"/>
    <col min="12799" max="12799" width="30.75" style="2" customWidth="1"/>
    <col min="12800" max="12800" width="28" style="2" customWidth="1"/>
    <col min="12801" max="12803" width="9.75" style="2" customWidth="1"/>
    <col min="12804" max="12808" width="9" style="2"/>
    <col min="12809" max="12811" width="9.75" style="2" customWidth="1"/>
    <col min="12812" max="13054" width="9" style="2"/>
    <col min="13055" max="13055" width="30.75" style="2" customWidth="1"/>
    <col min="13056" max="13056" width="28" style="2" customWidth="1"/>
    <col min="13057" max="13059" width="9.75" style="2" customWidth="1"/>
    <col min="13060" max="13064" width="9" style="2"/>
    <col min="13065" max="13067" width="9.75" style="2" customWidth="1"/>
    <col min="13068" max="13310" width="9" style="2"/>
    <col min="13311" max="13311" width="30.75" style="2" customWidth="1"/>
    <col min="13312" max="13312" width="28" style="2" customWidth="1"/>
    <col min="13313" max="13315" width="9.75" style="2" customWidth="1"/>
    <col min="13316" max="13320" width="9" style="2"/>
    <col min="13321" max="13323" width="9.75" style="2" customWidth="1"/>
    <col min="13324" max="13566" width="9" style="2"/>
    <col min="13567" max="13567" width="30.75" style="2" customWidth="1"/>
    <col min="13568" max="13568" width="28" style="2" customWidth="1"/>
    <col min="13569" max="13571" width="9.75" style="2" customWidth="1"/>
    <col min="13572" max="13576" width="9" style="2"/>
    <col min="13577" max="13579" width="9.75" style="2" customWidth="1"/>
    <col min="13580" max="13822" width="9" style="2"/>
    <col min="13823" max="13823" width="30.75" style="2" customWidth="1"/>
    <col min="13824" max="13824" width="28" style="2" customWidth="1"/>
    <col min="13825" max="13827" width="9.75" style="2" customWidth="1"/>
    <col min="13828" max="13832" width="9" style="2"/>
    <col min="13833" max="13835" width="9.75" style="2" customWidth="1"/>
    <col min="13836" max="14078" width="9" style="2"/>
    <col min="14079" max="14079" width="30.75" style="2" customWidth="1"/>
    <col min="14080" max="14080" width="28" style="2" customWidth="1"/>
    <col min="14081" max="14083" width="9.75" style="2" customWidth="1"/>
    <col min="14084" max="14088" width="9" style="2"/>
    <col min="14089" max="14091" width="9.75" style="2" customWidth="1"/>
    <col min="14092" max="14334" width="9" style="2"/>
    <col min="14335" max="14335" width="30.75" style="2" customWidth="1"/>
    <col min="14336" max="14336" width="28" style="2" customWidth="1"/>
    <col min="14337" max="14339" width="9.75" style="2" customWidth="1"/>
    <col min="14340" max="14344" width="9" style="2"/>
    <col min="14345" max="14347" width="9.75" style="2" customWidth="1"/>
    <col min="14348" max="14590" width="9" style="2"/>
    <col min="14591" max="14591" width="30.75" style="2" customWidth="1"/>
    <col min="14592" max="14592" width="28" style="2" customWidth="1"/>
    <col min="14593" max="14595" width="9.75" style="2" customWidth="1"/>
    <col min="14596" max="14600" width="9" style="2"/>
    <col min="14601" max="14603" width="9.75" style="2" customWidth="1"/>
    <col min="14604" max="14846" width="9" style="2"/>
    <col min="14847" max="14847" width="30.75" style="2" customWidth="1"/>
    <col min="14848" max="14848" width="28" style="2" customWidth="1"/>
    <col min="14849" max="14851" width="9.75" style="2" customWidth="1"/>
    <col min="14852" max="14856" width="9" style="2"/>
    <col min="14857" max="14859" width="9.75" style="2" customWidth="1"/>
    <col min="14860" max="15102" width="9" style="2"/>
    <col min="15103" max="15103" width="30.75" style="2" customWidth="1"/>
    <col min="15104" max="15104" width="28" style="2" customWidth="1"/>
    <col min="15105" max="15107" width="9.75" style="2" customWidth="1"/>
    <col min="15108" max="15112" width="9" style="2"/>
    <col min="15113" max="15115" width="9.75" style="2" customWidth="1"/>
    <col min="15116" max="15358" width="9" style="2"/>
    <col min="15359" max="15359" width="30.75" style="2" customWidth="1"/>
    <col min="15360" max="15360" width="28" style="2" customWidth="1"/>
    <col min="15361" max="15363" width="9.75" style="2" customWidth="1"/>
    <col min="15364" max="15368" width="9" style="2"/>
    <col min="15369" max="15371" width="9.75" style="2" customWidth="1"/>
    <col min="15372" max="15614" width="9" style="2"/>
    <col min="15615" max="15615" width="30.75" style="2" customWidth="1"/>
    <col min="15616" max="15616" width="28" style="2" customWidth="1"/>
    <col min="15617" max="15619" width="9.75" style="2" customWidth="1"/>
    <col min="15620" max="15624" width="9" style="2"/>
    <col min="15625" max="15627" width="9.75" style="2" customWidth="1"/>
    <col min="15628" max="15870" width="9" style="2"/>
    <col min="15871" max="15871" width="30.75" style="2" customWidth="1"/>
    <col min="15872" max="15872" width="28" style="2" customWidth="1"/>
    <col min="15873" max="15875" width="9.75" style="2" customWidth="1"/>
    <col min="15876" max="15880" width="9" style="2"/>
    <col min="15881" max="15883" width="9.75" style="2" customWidth="1"/>
    <col min="15884" max="16126" width="9" style="2"/>
    <col min="16127" max="16127" width="30.75" style="2" customWidth="1"/>
    <col min="16128" max="16128" width="28" style="2" customWidth="1"/>
    <col min="16129" max="16131" width="9.75" style="2" customWidth="1"/>
    <col min="16132" max="16136" width="9" style="2"/>
    <col min="16137" max="16139" width="9.75" style="2" customWidth="1"/>
    <col min="16140" max="16380" width="9" style="2"/>
    <col min="16381" max="16384" width="9" style="2" customWidth="1"/>
  </cols>
  <sheetData>
    <row r="1" spans="1:11" s="3" customFormat="1" ht="42" customHeight="1" x14ac:dyDescent="0.25">
      <c r="A1" s="11"/>
      <c r="B1" s="11"/>
      <c r="C1" s="11"/>
      <c r="D1" s="11"/>
      <c r="E1" s="201" t="s">
        <v>1818</v>
      </c>
      <c r="F1" s="201"/>
      <c r="G1" s="201"/>
      <c r="I1" s="14"/>
      <c r="J1" s="14"/>
      <c r="K1" s="14"/>
    </row>
    <row r="2" spans="1:11" ht="19.899999999999999" customHeight="1" x14ac:dyDescent="0.25">
      <c r="C2" s="8"/>
      <c r="D2" s="8"/>
      <c r="E2" s="54"/>
      <c r="F2" s="54"/>
      <c r="G2" s="54"/>
    </row>
    <row r="3" spans="1:11" ht="19.899999999999999" customHeight="1" x14ac:dyDescent="0.25">
      <c r="A3" s="204" t="s">
        <v>1414</v>
      </c>
      <c r="B3" s="204"/>
      <c r="C3" s="204"/>
      <c r="D3" s="204"/>
      <c r="E3" s="204"/>
      <c r="F3" s="204"/>
      <c r="G3" s="204"/>
    </row>
    <row r="4" spans="1:11" ht="19.899999999999999" customHeight="1" x14ac:dyDescent="0.25">
      <c r="C4" s="8"/>
      <c r="D4" s="8"/>
      <c r="E4" s="54"/>
      <c r="F4" s="54"/>
      <c r="G4" s="54"/>
    </row>
    <row r="5" spans="1:11" ht="19.899999999999999" customHeight="1" x14ac:dyDescent="0.25">
      <c r="C5" s="8"/>
      <c r="D5" s="8"/>
      <c r="E5" s="54"/>
      <c r="F5" s="54"/>
      <c r="G5" s="54" t="s">
        <v>34</v>
      </c>
    </row>
    <row r="6" spans="1:11" ht="34.9" customHeight="1" x14ac:dyDescent="0.25">
      <c r="A6" s="49" t="s">
        <v>15</v>
      </c>
      <c r="B6" s="49" t="s">
        <v>36</v>
      </c>
      <c r="C6" s="49" t="s">
        <v>35</v>
      </c>
      <c r="D6" s="49" t="s">
        <v>182</v>
      </c>
      <c r="E6" s="49" t="s">
        <v>18</v>
      </c>
      <c r="F6" s="49" t="s">
        <v>19</v>
      </c>
      <c r="G6" s="49" t="s">
        <v>20</v>
      </c>
    </row>
    <row r="7" spans="1:11" ht="34.9" customHeight="1" x14ac:dyDescent="0.25">
      <c r="A7" s="200" t="s">
        <v>16</v>
      </c>
      <c r="B7" s="200"/>
      <c r="C7" s="200"/>
      <c r="D7" s="200"/>
      <c r="E7" s="55">
        <f>E8+E15+E24+E28+E59+E66+E84+E99+E142+E167+E177+E189+E194+E223+E239+E243+E245+E273</f>
        <v>501602897</v>
      </c>
      <c r="F7" s="55">
        <f>F8+F15+F24+F28+F59+F66+F84+F99+F142+F167+F177+F189+F194+F223+F239+F243+F245+F273</f>
        <v>693759875</v>
      </c>
      <c r="G7" s="55">
        <f>G8+G15+G24+G28+G59+G66+G84+G99+G142+G167+G177+G189+G194+G223+G239+G243+G245+G273</f>
        <v>905272577</v>
      </c>
      <c r="I7" s="56"/>
      <c r="J7" s="56"/>
      <c r="K7" s="56"/>
    </row>
    <row r="8" spans="1:11" ht="34.9" customHeight="1" x14ac:dyDescent="0.25">
      <c r="A8" s="203" t="s">
        <v>1015</v>
      </c>
      <c r="B8" s="203"/>
      <c r="C8" s="203"/>
      <c r="D8" s="203"/>
      <c r="E8" s="57">
        <v>1051357</v>
      </c>
      <c r="F8" s="57">
        <v>1028941</v>
      </c>
      <c r="G8" s="57">
        <v>654191</v>
      </c>
    </row>
    <row r="9" spans="1:11" ht="34.9" customHeight="1" x14ac:dyDescent="0.25">
      <c r="A9" s="62" t="s">
        <v>0</v>
      </c>
      <c r="B9" s="62" t="s">
        <v>95</v>
      </c>
      <c r="C9" s="58" t="s">
        <v>96</v>
      </c>
      <c r="D9" s="58" t="s">
        <v>1862</v>
      </c>
      <c r="E9" s="59">
        <v>300000</v>
      </c>
      <c r="F9" s="59">
        <v>200000</v>
      </c>
      <c r="G9" s="59">
        <v>200000</v>
      </c>
      <c r="I9" s="56"/>
      <c r="J9" s="56"/>
      <c r="K9" s="56"/>
    </row>
    <row r="10" spans="1:11" ht="45" x14ac:dyDescent="0.25">
      <c r="A10" s="62" t="s">
        <v>1</v>
      </c>
      <c r="B10" s="62" t="s">
        <v>463</v>
      </c>
      <c r="C10" s="58" t="s">
        <v>464</v>
      </c>
      <c r="D10" s="58" t="s">
        <v>1862</v>
      </c>
      <c r="E10" s="59">
        <v>212544</v>
      </c>
      <c r="F10" s="59">
        <v>285632</v>
      </c>
      <c r="G10" s="59">
        <v>215000</v>
      </c>
    </row>
    <row r="11" spans="1:11" ht="34.9" customHeight="1" x14ac:dyDescent="0.25">
      <c r="A11" s="62" t="s">
        <v>2</v>
      </c>
      <c r="B11" s="62" t="s">
        <v>565</v>
      </c>
      <c r="C11" s="58" t="s">
        <v>566</v>
      </c>
      <c r="D11" s="58" t="s">
        <v>1862</v>
      </c>
      <c r="E11" s="59">
        <v>109720</v>
      </c>
      <c r="F11" s="59">
        <v>129460</v>
      </c>
      <c r="G11" s="59">
        <v>79460</v>
      </c>
    </row>
    <row r="12" spans="1:11" ht="34.9" customHeight="1" x14ac:dyDescent="0.25">
      <c r="A12" s="62" t="s">
        <v>3</v>
      </c>
      <c r="B12" s="62" t="s">
        <v>625</v>
      </c>
      <c r="C12" s="58" t="s">
        <v>626</v>
      </c>
      <c r="D12" s="58" t="s">
        <v>1898</v>
      </c>
      <c r="E12" s="59">
        <v>126631</v>
      </c>
      <c r="F12" s="59">
        <v>111319</v>
      </c>
      <c r="G12" s="59">
        <v>111319</v>
      </c>
      <c r="I12" s="56"/>
      <c r="J12" s="56"/>
      <c r="K12" s="56"/>
    </row>
    <row r="13" spans="1:11" ht="34.9" customHeight="1" x14ac:dyDescent="0.25">
      <c r="A13" s="62" t="s">
        <v>4</v>
      </c>
      <c r="B13" s="62" t="s">
        <v>133</v>
      </c>
      <c r="C13" s="58" t="s">
        <v>166</v>
      </c>
      <c r="D13" s="58" t="s">
        <v>1862</v>
      </c>
      <c r="E13" s="59">
        <v>262118</v>
      </c>
      <c r="F13" s="59">
        <v>254118</v>
      </c>
      <c r="G13" s="59">
        <v>0</v>
      </c>
    </row>
    <row r="14" spans="1:11" ht="34.9" customHeight="1" x14ac:dyDescent="0.25">
      <c r="A14" s="62" t="s">
        <v>5</v>
      </c>
      <c r="B14" s="62" t="s">
        <v>136</v>
      </c>
      <c r="C14" s="58" t="s">
        <v>169</v>
      </c>
      <c r="D14" s="58" t="s">
        <v>1862</v>
      </c>
      <c r="E14" s="59">
        <v>40344</v>
      </c>
      <c r="F14" s="59">
        <v>48412</v>
      </c>
      <c r="G14" s="59">
        <v>48412</v>
      </c>
    </row>
    <row r="15" spans="1:11" ht="34.9" customHeight="1" x14ac:dyDescent="0.25">
      <c r="A15" s="203" t="s">
        <v>1016</v>
      </c>
      <c r="B15" s="203"/>
      <c r="C15" s="203"/>
      <c r="D15" s="203"/>
      <c r="E15" s="57">
        <v>447155</v>
      </c>
      <c r="F15" s="57">
        <v>105872</v>
      </c>
      <c r="G15" s="57">
        <v>130872</v>
      </c>
    </row>
    <row r="16" spans="1:11" ht="34.9" customHeight="1" x14ac:dyDescent="0.25">
      <c r="A16" s="62" t="s">
        <v>10</v>
      </c>
      <c r="B16" s="62" t="s">
        <v>93</v>
      </c>
      <c r="C16" s="58" t="s">
        <v>94</v>
      </c>
      <c r="D16" s="58" t="s">
        <v>1891</v>
      </c>
      <c r="E16" s="59">
        <v>15572</v>
      </c>
      <c r="F16" s="59">
        <v>15572</v>
      </c>
      <c r="G16" s="59">
        <v>15572</v>
      </c>
    </row>
    <row r="17" spans="1:7" ht="34.9" customHeight="1" x14ac:dyDescent="0.25">
      <c r="A17" s="62" t="s">
        <v>21</v>
      </c>
      <c r="B17" s="62" t="s">
        <v>134</v>
      </c>
      <c r="C17" s="58" t="s">
        <v>167</v>
      </c>
      <c r="D17" s="58" t="s">
        <v>1891</v>
      </c>
      <c r="E17" s="59">
        <v>14360</v>
      </c>
      <c r="F17" s="59">
        <v>0</v>
      </c>
      <c r="G17" s="59">
        <v>0</v>
      </c>
    </row>
    <row r="18" spans="1:7" ht="34.9" customHeight="1" x14ac:dyDescent="0.25">
      <c r="A18" s="62" t="s">
        <v>22</v>
      </c>
      <c r="B18" s="62" t="s">
        <v>135</v>
      </c>
      <c r="C18" s="58" t="s">
        <v>168</v>
      </c>
      <c r="D18" s="58" t="s">
        <v>1891</v>
      </c>
      <c r="E18" s="59">
        <v>32354</v>
      </c>
      <c r="F18" s="59">
        <v>28950</v>
      </c>
      <c r="G18" s="59">
        <v>28950</v>
      </c>
    </row>
    <row r="19" spans="1:7" ht="34.9" customHeight="1" x14ac:dyDescent="0.25">
      <c r="A19" s="62" t="s">
        <v>23</v>
      </c>
      <c r="B19" s="62" t="s">
        <v>589</v>
      </c>
      <c r="C19" s="58" t="s">
        <v>590</v>
      </c>
      <c r="D19" s="58" t="s">
        <v>1891</v>
      </c>
      <c r="E19" s="59">
        <v>34154</v>
      </c>
      <c r="F19" s="59">
        <v>32150</v>
      </c>
      <c r="G19" s="59">
        <v>32150</v>
      </c>
    </row>
    <row r="20" spans="1:7" ht="34.9" customHeight="1" x14ac:dyDescent="0.25">
      <c r="A20" s="62" t="s">
        <v>24</v>
      </c>
      <c r="B20" s="62" t="s">
        <v>591</v>
      </c>
      <c r="C20" s="58" t="s">
        <v>592</v>
      </c>
      <c r="D20" s="58" t="s">
        <v>1891</v>
      </c>
      <c r="E20" s="59">
        <v>290400</v>
      </c>
      <c r="F20" s="59">
        <v>24200</v>
      </c>
      <c r="G20" s="59">
        <v>24200</v>
      </c>
    </row>
    <row r="21" spans="1:7" ht="34.9" customHeight="1" x14ac:dyDescent="0.25">
      <c r="A21" s="62" t="s">
        <v>25</v>
      </c>
      <c r="B21" s="62" t="s">
        <v>659</v>
      </c>
      <c r="C21" s="58" t="s">
        <v>660</v>
      </c>
      <c r="D21" s="58" t="s">
        <v>1891</v>
      </c>
      <c r="E21" s="59">
        <v>32315</v>
      </c>
      <c r="F21" s="59">
        <v>0</v>
      </c>
      <c r="G21" s="59">
        <v>0</v>
      </c>
    </row>
    <row r="22" spans="1:7" ht="34.9" customHeight="1" x14ac:dyDescent="0.25">
      <c r="A22" s="62" t="s">
        <v>26</v>
      </c>
      <c r="B22" s="62" t="s">
        <v>661</v>
      </c>
      <c r="C22" s="58" t="s">
        <v>662</v>
      </c>
      <c r="D22" s="58" t="s">
        <v>1891</v>
      </c>
      <c r="E22" s="59">
        <v>3000</v>
      </c>
      <c r="F22" s="59">
        <v>5000</v>
      </c>
      <c r="G22" s="59">
        <v>5000</v>
      </c>
    </row>
    <row r="23" spans="1:7" ht="34.9" customHeight="1" x14ac:dyDescent="0.25">
      <c r="A23" s="62" t="s">
        <v>27</v>
      </c>
      <c r="B23" s="62" t="s">
        <v>663</v>
      </c>
      <c r="C23" s="58" t="s">
        <v>664</v>
      </c>
      <c r="D23" s="58" t="s">
        <v>1891</v>
      </c>
      <c r="E23" s="59">
        <v>25000</v>
      </c>
      <c r="F23" s="59">
        <v>0</v>
      </c>
      <c r="G23" s="59">
        <v>25000</v>
      </c>
    </row>
    <row r="24" spans="1:7" ht="34.9" customHeight="1" x14ac:dyDescent="0.25">
      <c r="A24" s="203" t="s">
        <v>1017</v>
      </c>
      <c r="B24" s="203"/>
      <c r="C24" s="203"/>
      <c r="D24" s="203"/>
      <c r="E24" s="57">
        <v>2254215</v>
      </c>
      <c r="F24" s="57">
        <v>2673215</v>
      </c>
      <c r="G24" s="57">
        <v>2673215</v>
      </c>
    </row>
    <row r="25" spans="1:7" ht="34.9" customHeight="1" x14ac:dyDescent="0.25">
      <c r="A25" s="62" t="s">
        <v>28</v>
      </c>
      <c r="B25" s="62" t="s">
        <v>75</v>
      </c>
      <c r="C25" s="58" t="s">
        <v>76</v>
      </c>
      <c r="D25" s="58" t="s">
        <v>1858</v>
      </c>
      <c r="E25" s="59">
        <v>584500</v>
      </c>
      <c r="F25" s="59">
        <v>584500</v>
      </c>
      <c r="G25" s="59">
        <v>584500</v>
      </c>
    </row>
    <row r="26" spans="1:7" ht="34.9" customHeight="1" x14ac:dyDescent="0.25">
      <c r="A26" s="62" t="s">
        <v>29</v>
      </c>
      <c r="B26" s="62" t="s">
        <v>387</v>
      </c>
      <c r="C26" s="58" t="s">
        <v>389</v>
      </c>
      <c r="D26" s="58" t="s">
        <v>1842</v>
      </c>
      <c r="E26" s="59">
        <v>274000</v>
      </c>
      <c r="F26" s="59">
        <v>274000</v>
      </c>
      <c r="G26" s="59">
        <v>274000</v>
      </c>
    </row>
    <row r="27" spans="1:7" ht="34.9" customHeight="1" x14ac:dyDescent="0.25">
      <c r="A27" s="62" t="s">
        <v>30</v>
      </c>
      <c r="B27" s="62" t="s">
        <v>390</v>
      </c>
      <c r="C27" s="58" t="s">
        <v>391</v>
      </c>
      <c r="D27" s="58" t="s">
        <v>1843</v>
      </c>
      <c r="E27" s="59">
        <v>1395715</v>
      </c>
      <c r="F27" s="59">
        <v>1814715</v>
      </c>
      <c r="G27" s="59">
        <v>1814715</v>
      </c>
    </row>
    <row r="28" spans="1:7" ht="34.9" customHeight="1" x14ac:dyDescent="0.25">
      <c r="A28" s="203" t="s">
        <v>1829</v>
      </c>
      <c r="B28" s="203"/>
      <c r="C28" s="203"/>
      <c r="D28" s="203"/>
      <c r="E28" s="57">
        <v>31026333</v>
      </c>
      <c r="F28" s="57">
        <v>78849509</v>
      </c>
      <c r="G28" s="57">
        <v>99296287</v>
      </c>
    </row>
    <row r="29" spans="1:7" ht="34.9" customHeight="1" x14ac:dyDescent="0.25">
      <c r="A29" s="62" t="s">
        <v>31</v>
      </c>
      <c r="B29" s="62" t="s">
        <v>65</v>
      </c>
      <c r="C29" s="58" t="s">
        <v>66</v>
      </c>
      <c r="D29" s="58" t="s">
        <v>199</v>
      </c>
      <c r="E29" s="59">
        <v>3160324</v>
      </c>
      <c r="F29" s="59">
        <v>8667481</v>
      </c>
      <c r="G29" s="59">
        <v>13091844</v>
      </c>
    </row>
    <row r="30" spans="1:7" ht="34.9" customHeight="1" x14ac:dyDescent="0.25">
      <c r="A30" s="62" t="s">
        <v>789</v>
      </c>
      <c r="B30" s="62" t="s">
        <v>398</v>
      </c>
      <c r="C30" s="58" t="s">
        <v>399</v>
      </c>
      <c r="D30" s="58" t="s">
        <v>400</v>
      </c>
      <c r="E30" s="59">
        <v>2306069</v>
      </c>
      <c r="F30" s="59">
        <v>2205081</v>
      </c>
      <c r="G30" s="59">
        <v>2187966</v>
      </c>
    </row>
    <row r="31" spans="1:7" ht="34.9" customHeight="1" x14ac:dyDescent="0.25">
      <c r="A31" s="62" t="s">
        <v>790</v>
      </c>
      <c r="B31" s="62" t="s">
        <v>369</v>
      </c>
      <c r="C31" s="58" t="s">
        <v>370</v>
      </c>
      <c r="D31" s="58" t="s">
        <v>371</v>
      </c>
      <c r="E31" s="59">
        <v>229913</v>
      </c>
      <c r="F31" s="59">
        <v>199913</v>
      </c>
      <c r="G31" s="59">
        <v>199913</v>
      </c>
    </row>
    <row r="32" spans="1:7" ht="50.45" customHeight="1" x14ac:dyDescent="0.25">
      <c r="A32" s="62" t="s">
        <v>791</v>
      </c>
      <c r="B32" s="62" t="s">
        <v>372</v>
      </c>
      <c r="C32" s="58" t="s">
        <v>373</v>
      </c>
      <c r="D32" s="58" t="s">
        <v>374</v>
      </c>
      <c r="E32" s="59">
        <v>1444432</v>
      </c>
      <c r="F32" s="59">
        <v>7570596</v>
      </c>
      <c r="G32" s="59">
        <v>6978825</v>
      </c>
    </row>
    <row r="33" spans="1:7" ht="34.9" customHeight="1" x14ac:dyDescent="0.25">
      <c r="A33" s="62" t="s">
        <v>792</v>
      </c>
      <c r="B33" s="62" t="s">
        <v>474</v>
      </c>
      <c r="C33" s="58" t="s">
        <v>475</v>
      </c>
      <c r="D33" s="58" t="s">
        <v>476</v>
      </c>
      <c r="E33" s="59">
        <v>2547855</v>
      </c>
      <c r="F33" s="59">
        <v>0</v>
      </c>
      <c r="G33" s="59">
        <v>0</v>
      </c>
    </row>
    <row r="34" spans="1:7" ht="45" x14ac:dyDescent="0.25">
      <c r="A34" s="62" t="s">
        <v>793</v>
      </c>
      <c r="B34" s="62" t="s">
        <v>378</v>
      </c>
      <c r="C34" s="58" t="s">
        <v>379</v>
      </c>
      <c r="D34" s="58" t="s">
        <v>380</v>
      </c>
      <c r="E34" s="59">
        <v>615785</v>
      </c>
      <c r="F34" s="59">
        <v>1572201</v>
      </c>
      <c r="G34" s="59">
        <v>2162853</v>
      </c>
    </row>
    <row r="35" spans="1:7" ht="92.25" customHeight="1" x14ac:dyDescent="0.25">
      <c r="A35" s="62" t="s">
        <v>37</v>
      </c>
      <c r="B35" s="62" t="s">
        <v>117</v>
      </c>
      <c r="C35" s="58" t="s">
        <v>403</v>
      </c>
      <c r="D35" s="58" t="s">
        <v>1833</v>
      </c>
      <c r="E35" s="59">
        <v>1843178</v>
      </c>
      <c r="F35" s="59">
        <v>3686050</v>
      </c>
      <c r="G35" s="59">
        <v>3684896</v>
      </c>
    </row>
    <row r="36" spans="1:7" ht="48.6" customHeight="1" x14ac:dyDescent="0.25">
      <c r="A36" s="62" t="s">
        <v>794</v>
      </c>
      <c r="B36" s="62" t="s">
        <v>446</v>
      </c>
      <c r="C36" s="58" t="s">
        <v>447</v>
      </c>
      <c r="D36" s="58" t="s">
        <v>374</v>
      </c>
      <c r="E36" s="59">
        <v>207457</v>
      </c>
      <c r="F36" s="59">
        <v>0</v>
      </c>
      <c r="G36" s="59">
        <v>0</v>
      </c>
    </row>
    <row r="37" spans="1:7" ht="34.9" customHeight="1" x14ac:dyDescent="0.25">
      <c r="A37" s="62" t="s">
        <v>795</v>
      </c>
      <c r="B37" s="62" t="s">
        <v>448</v>
      </c>
      <c r="C37" s="58" t="s">
        <v>449</v>
      </c>
      <c r="D37" s="58" t="s">
        <v>450</v>
      </c>
      <c r="E37" s="59">
        <v>894605</v>
      </c>
      <c r="F37" s="59">
        <v>903472</v>
      </c>
      <c r="G37" s="59">
        <v>1215142</v>
      </c>
    </row>
    <row r="38" spans="1:7" ht="45" x14ac:dyDescent="0.25">
      <c r="A38" s="62" t="s">
        <v>796</v>
      </c>
      <c r="B38" s="62" t="s">
        <v>408</v>
      </c>
      <c r="C38" s="58" t="s">
        <v>409</v>
      </c>
      <c r="D38" s="58" t="s">
        <v>374</v>
      </c>
      <c r="E38" s="59">
        <v>552021</v>
      </c>
      <c r="F38" s="59">
        <v>1691334</v>
      </c>
      <c r="G38" s="59">
        <v>2160263</v>
      </c>
    </row>
    <row r="39" spans="1:7" ht="45" x14ac:dyDescent="0.25">
      <c r="A39" s="62" t="s">
        <v>797</v>
      </c>
      <c r="B39" s="62" t="s">
        <v>502</v>
      </c>
      <c r="C39" s="58" t="s">
        <v>503</v>
      </c>
      <c r="D39" s="58" t="s">
        <v>374</v>
      </c>
      <c r="E39" s="59">
        <v>1495000</v>
      </c>
      <c r="F39" s="59">
        <v>6264989</v>
      </c>
      <c r="G39" s="59">
        <v>10067898</v>
      </c>
    </row>
    <row r="40" spans="1:7" ht="34.9" customHeight="1" x14ac:dyDescent="0.25">
      <c r="A40" s="62" t="s">
        <v>798</v>
      </c>
      <c r="B40" s="62" t="s">
        <v>504</v>
      </c>
      <c r="C40" s="58" t="s">
        <v>505</v>
      </c>
      <c r="D40" s="58" t="s">
        <v>506</v>
      </c>
      <c r="E40" s="59">
        <v>63739</v>
      </c>
      <c r="F40" s="59">
        <v>81987</v>
      </c>
      <c r="G40" s="59">
        <v>290999</v>
      </c>
    </row>
    <row r="41" spans="1:7" ht="34.9" customHeight="1" x14ac:dyDescent="0.25">
      <c r="A41" s="62" t="s">
        <v>799</v>
      </c>
      <c r="B41" s="62" t="s">
        <v>571</v>
      </c>
      <c r="C41" s="58" t="s">
        <v>572</v>
      </c>
      <c r="D41" s="58" t="s">
        <v>509</v>
      </c>
      <c r="E41" s="59">
        <v>1816207</v>
      </c>
      <c r="F41" s="59">
        <v>1816207</v>
      </c>
      <c r="G41" s="59">
        <v>2076207</v>
      </c>
    </row>
    <row r="42" spans="1:7" ht="34.9" customHeight="1" x14ac:dyDescent="0.25">
      <c r="A42" s="62" t="s">
        <v>800</v>
      </c>
      <c r="B42" s="62" t="s">
        <v>512</v>
      </c>
      <c r="C42" s="58" t="s">
        <v>513</v>
      </c>
      <c r="D42" s="58" t="s">
        <v>514</v>
      </c>
      <c r="E42" s="59">
        <v>0</v>
      </c>
      <c r="F42" s="59">
        <v>325805</v>
      </c>
      <c r="G42" s="59">
        <v>325805</v>
      </c>
    </row>
    <row r="43" spans="1:7" ht="34.9" customHeight="1" x14ac:dyDescent="0.25">
      <c r="A43" s="62" t="s">
        <v>801</v>
      </c>
      <c r="B43" s="62" t="s">
        <v>573</v>
      </c>
      <c r="C43" s="58" t="s">
        <v>574</v>
      </c>
      <c r="D43" s="58" t="s">
        <v>509</v>
      </c>
      <c r="E43" s="59">
        <v>1800000</v>
      </c>
      <c r="F43" s="59">
        <v>1800000</v>
      </c>
      <c r="G43" s="59">
        <v>2300000</v>
      </c>
    </row>
    <row r="44" spans="1:7" ht="34.9" customHeight="1" x14ac:dyDescent="0.25">
      <c r="A44" s="62" t="s">
        <v>802</v>
      </c>
      <c r="B44" s="62" t="s">
        <v>507</v>
      </c>
      <c r="C44" s="58" t="s">
        <v>508</v>
      </c>
      <c r="D44" s="58" t="s">
        <v>509</v>
      </c>
      <c r="E44" s="59">
        <v>3409200</v>
      </c>
      <c r="F44" s="59">
        <v>3755000</v>
      </c>
      <c r="G44" s="59">
        <v>6678000</v>
      </c>
    </row>
    <row r="45" spans="1:7" ht="34.9" customHeight="1" x14ac:dyDescent="0.25">
      <c r="A45" s="62" t="s">
        <v>803</v>
      </c>
      <c r="B45" s="62" t="s">
        <v>515</v>
      </c>
      <c r="C45" s="58" t="s">
        <v>516</v>
      </c>
      <c r="D45" s="58" t="s">
        <v>517</v>
      </c>
      <c r="E45" s="59">
        <v>65266</v>
      </c>
      <c r="F45" s="59">
        <v>61428</v>
      </c>
      <c r="G45" s="59">
        <v>62128</v>
      </c>
    </row>
    <row r="46" spans="1:7" ht="34.9" customHeight="1" x14ac:dyDescent="0.25">
      <c r="A46" s="62" t="s">
        <v>804</v>
      </c>
      <c r="B46" s="62" t="s">
        <v>497</v>
      </c>
      <c r="C46" s="58" t="s">
        <v>498</v>
      </c>
      <c r="D46" s="58" t="s">
        <v>499</v>
      </c>
      <c r="E46" s="59">
        <v>57000</v>
      </c>
      <c r="F46" s="59">
        <v>0</v>
      </c>
      <c r="G46" s="59">
        <v>0</v>
      </c>
    </row>
    <row r="47" spans="1:7" ht="34.9" customHeight="1" x14ac:dyDescent="0.25">
      <c r="A47" s="62" t="s">
        <v>805</v>
      </c>
      <c r="B47" s="62" t="s">
        <v>679</v>
      </c>
      <c r="C47" s="58" t="s">
        <v>680</v>
      </c>
      <c r="D47" s="58" t="s">
        <v>499</v>
      </c>
      <c r="E47" s="59">
        <v>50000</v>
      </c>
      <c r="F47" s="59">
        <v>50000</v>
      </c>
      <c r="G47" s="59">
        <v>50000</v>
      </c>
    </row>
    <row r="48" spans="1:7" ht="34.9" customHeight="1" x14ac:dyDescent="0.25">
      <c r="A48" s="62" t="s">
        <v>806</v>
      </c>
      <c r="B48" s="62" t="s">
        <v>629</v>
      </c>
      <c r="C48" s="58" t="s">
        <v>630</v>
      </c>
      <c r="D48" s="58" t="s">
        <v>631</v>
      </c>
      <c r="E48" s="59">
        <v>120000</v>
      </c>
      <c r="F48" s="59">
        <v>120000</v>
      </c>
      <c r="G48" s="59">
        <v>120000</v>
      </c>
    </row>
    <row r="49" spans="1:7" ht="34.9" customHeight="1" x14ac:dyDescent="0.25">
      <c r="A49" s="62" t="s">
        <v>807</v>
      </c>
      <c r="B49" s="62" t="s">
        <v>575</v>
      </c>
      <c r="C49" s="58" t="s">
        <v>576</v>
      </c>
      <c r="D49" s="58" t="s">
        <v>509</v>
      </c>
      <c r="E49" s="59">
        <v>4810000</v>
      </c>
      <c r="F49" s="59">
        <v>10085438</v>
      </c>
      <c r="G49" s="59">
        <v>14415508</v>
      </c>
    </row>
    <row r="50" spans="1:7" ht="34.9" customHeight="1" x14ac:dyDescent="0.25">
      <c r="A50" s="62" t="s">
        <v>808</v>
      </c>
      <c r="B50" s="62" t="s">
        <v>577</v>
      </c>
      <c r="C50" s="58" t="s">
        <v>578</v>
      </c>
      <c r="D50" s="58" t="s">
        <v>514</v>
      </c>
      <c r="E50" s="59">
        <v>1336395</v>
      </c>
      <c r="F50" s="59">
        <v>2964332</v>
      </c>
      <c r="G50" s="59">
        <v>3079353</v>
      </c>
    </row>
    <row r="51" spans="1:7" ht="34.9" customHeight="1" x14ac:dyDescent="0.25">
      <c r="A51" s="62" t="s">
        <v>809</v>
      </c>
      <c r="B51" s="62" t="s">
        <v>681</v>
      </c>
      <c r="C51" s="58" t="s">
        <v>682</v>
      </c>
      <c r="D51" s="58" t="s">
        <v>683</v>
      </c>
      <c r="E51" s="59">
        <v>394887</v>
      </c>
      <c r="F51" s="59">
        <v>405687</v>
      </c>
      <c r="G51" s="59">
        <v>405687</v>
      </c>
    </row>
    <row r="52" spans="1:7" ht="34.9" customHeight="1" x14ac:dyDescent="0.25">
      <c r="A52" s="62" t="s">
        <v>810</v>
      </c>
      <c r="B52" s="62" t="s">
        <v>632</v>
      </c>
      <c r="C52" s="58" t="s">
        <v>633</v>
      </c>
      <c r="D52" s="58" t="s">
        <v>476</v>
      </c>
      <c r="E52" s="59">
        <v>1010000</v>
      </c>
      <c r="F52" s="59">
        <v>2782508</v>
      </c>
      <c r="G52" s="59">
        <v>2200000</v>
      </c>
    </row>
    <row r="53" spans="1:7" ht="34.9" customHeight="1" x14ac:dyDescent="0.25">
      <c r="A53" s="62" t="s">
        <v>811</v>
      </c>
      <c r="B53" s="62" t="s">
        <v>579</v>
      </c>
      <c r="C53" s="58" t="s">
        <v>580</v>
      </c>
      <c r="D53" s="58" t="s">
        <v>509</v>
      </c>
      <c r="E53" s="59">
        <v>650000</v>
      </c>
      <c r="F53" s="59">
        <v>400000</v>
      </c>
      <c r="G53" s="59">
        <v>570000</v>
      </c>
    </row>
    <row r="54" spans="1:7" ht="34.9" customHeight="1" x14ac:dyDescent="0.25">
      <c r="A54" s="62" t="s">
        <v>812</v>
      </c>
      <c r="B54" s="62" t="s">
        <v>771</v>
      </c>
      <c r="C54" s="58" t="s">
        <v>772</v>
      </c>
      <c r="D54" s="58" t="s">
        <v>499</v>
      </c>
      <c r="E54" s="59">
        <v>100000</v>
      </c>
      <c r="F54" s="59">
        <v>500000</v>
      </c>
      <c r="G54" s="59">
        <v>300000</v>
      </c>
    </row>
    <row r="55" spans="1:7" ht="34.9" customHeight="1" x14ac:dyDescent="0.25">
      <c r="A55" s="62" t="s">
        <v>813</v>
      </c>
      <c r="B55" s="62" t="s">
        <v>510</v>
      </c>
      <c r="C55" s="58" t="s">
        <v>511</v>
      </c>
      <c r="D55" s="58" t="s">
        <v>509</v>
      </c>
      <c r="E55" s="59">
        <v>0</v>
      </c>
      <c r="F55" s="59">
        <v>5950000</v>
      </c>
      <c r="G55" s="59">
        <v>6090000</v>
      </c>
    </row>
    <row r="56" spans="1:7" ht="34.9" customHeight="1" x14ac:dyDescent="0.25">
      <c r="A56" s="62" t="s">
        <v>814</v>
      </c>
      <c r="B56" s="62" t="s">
        <v>634</v>
      </c>
      <c r="C56" s="58" t="s">
        <v>635</v>
      </c>
      <c r="D56" s="58" t="s">
        <v>499</v>
      </c>
      <c r="E56" s="59">
        <v>47000</v>
      </c>
      <c r="F56" s="59">
        <v>110000</v>
      </c>
      <c r="G56" s="59">
        <v>103000</v>
      </c>
    </row>
    <row r="57" spans="1:7" ht="34.9" customHeight="1" x14ac:dyDescent="0.25">
      <c r="A57" s="62" t="s">
        <v>815</v>
      </c>
      <c r="B57" s="62" t="s">
        <v>581</v>
      </c>
      <c r="C57" s="58" t="s">
        <v>582</v>
      </c>
      <c r="D57" s="58" t="s">
        <v>509</v>
      </c>
      <c r="E57" s="59">
        <v>0</v>
      </c>
      <c r="F57" s="59">
        <v>7440000</v>
      </c>
      <c r="G57" s="59">
        <v>10870000</v>
      </c>
    </row>
    <row r="58" spans="1:7" ht="34.9" customHeight="1" x14ac:dyDescent="0.25">
      <c r="A58" s="62" t="s">
        <v>816</v>
      </c>
      <c r="B58" s="62" t="s">
        <v>583</v>
      </c>
      <c r="C58" s="58" t="s">
        <v>584</v>
      </c>
      <c r="D58" s="58" t="s">
        <v>509</v>
      </c>
      <c r="E58" s="59">
        <v>0</v>
      </c>
      <c r="F58" s="59">
        <v>7440000</v>
      </c>
      <c r="G58" s="59">
        <v>7610000</v>
      </c>
    </row>
    <row r="59" spans="1:7" ht="34.9" customHeight="1" x14ac:dyDescent="0.25">
      <c r="A59" s="203" t="s">
        <v>1018</v>
      </c>
      <c r="B59" s="203"/>
      <c r="C59" s="203"/>
      <c r="D59" s="203"/>
      <c r="E59" s="57">
        <v>8212158</v>
      </c>
      <c r="F59" s="57">
        <v>4561149</v>
      </c>
      <c r="G59" s="57">
        <v>4327245</v>
      </c>
    </row>
    <row r="60" spans="1:7" ht="34.9" customHeight="1" x14ac:dyDescent="0.25">
      <c r="A60" s="62" t="s">
        <v>817</v>
      </c>
      <c r="B60" s="62" t="s">
        <v>87</v>
      </c>
      <c r="C60" s="58" t="s">
        <v>88</v>
      </c>
      <c r="D60" s="58" t="s">
        <v>1998</v>
      </c>
      <c r="E60" s="59">
        <v>3779170</v>
      </c>
      <c r="F60" s="59">
        <v>233904</v>
      </c>
      <c r="G60" s="59">
        <v>0</v>
      </c>
    </row>
    <row r="61" spans="1:7" ht="34.9" customHeight="1" x14ac:dyDescent="0.25">
      <c r="A61" s="62" t="s">
        <v>818</v>
      </c>
      <c r="B61" s="62" t="s">
        <v>123</v>
      </c>
      <c r="C61" s="58" t="s">
        <v>158</v>
      </c>
      <c r="D61" s="58" t="s">
        <v>1998</v>
      </c>
      <c r="E61" s="59">
        <v>1962230</v>
      </c>
      <c r="F61" s="59">
        <v>1962230</v>
      </c>
      <c r="G61" s="59">
        <v>1962230</v>
      </c>
    </row>
    <row r="62" spans="1:7" ht="34.9" customHeight="1" x14ac:dyDescent="0.25">
      <c r="A62" s="62" t="s">
        <v>819</v>
      </c>
      <c r="B62" s="62" t="s">
        <v>500</v>
      </c>
      <c r="C62" s="58" t="s">
        <v>501</v>
      </c>
      <c r="D62" s="58" t="s">
        <v>386</v>
      </c>
      <c r="E62" s="59">
        <v>780671</v>
      </c>
      <c r="F62" s="59">
        <v>637234</v>
      </c>
      <c r="G62" s="59">
        <v>637234</v>
      </c>
    </row>
    <row r="63" spans="1:7" ht="34.9" customHeight="1" x14ac:dyDescent="0.25">
      <c r="A63" s="62" t="s">
        <v>820</v>
      </c>
      <c r="B63" s="62" t="s">
        <v>383</v>
      </c>
      <c r="C63" s="58" t="s">
        <v>385</v>
      </c>
      <c r="D63" s="58" t="s">
        <v>386</v>
      </c>
      <c r="E63" s="59">
        <v>480000</v>
      </c>
      <c r="F63" s="59">
        <v>480000</v>
      </c>
      <c r="G63" s="59">
        <v>480000</v>
      </c>
    </row>
    <row r="64" spans="1:7" ht="34.9" customHeight="1" x14ac:dyDescent="0.25">
      <c r="A64" s="62" t="s">
        <v>821</v>
      </c>
      <c r="B64" s="62" t="s">
        <v>414</v>
      </c>
      <c r="C64" s="58" t="s">
        <v>415</v>
      </c>
      <c r="D64" s="58" t="s">
        <v>416</v>
      </c>
      <c r="E64" s="59">
        <v>738450</v>
      </c>
      <c r="F64" s="59">
        <v>735930</v>
      </c>
      <c r="G64" s="59">
        <v>735930</v>
      </c>
    </row>
    <row r="65" spans="1:7" ht="34.9" customHeight="1" x14ac:dyDescent="0.25">
      <c r="A65" s="62" t="s">
        <v>822</v>
      </c>
      <c r="B65" s="62" t="s">
        <v>529</v>
      </c>
      <c r="C65" s="58" t="s">
        <v>530</v>
      </c>
      <c r="D65" s="58" t="s">
        <v>386</v>
      </c>
      <c r="E65" s="59">
        <v>471637</v>
      </c>
      <c r="F65" s="59">
        <v>511851</v>
      </c>
      <c r="G65" s="59">
        <v>511851</v>
      </c>
    </row>
    <row r="66" spans="1:7" ht="34.9" customHeight="1" x14ac:dyDescent="0.25">
      <c r="A66" s="203" t="s">
        <v>1019</v>
      </c>
      <c r="B66" s="203"/>
      <c r="C66" s="203"/>
      <c r="D66" s="203"/>
      <c r="E66" s="57">
        <v>56031881</v>
      </c>
      <c r="F66" s="57">
        <v>62599585</v>
      </c>
      <c r="G66" s="57">
        <v>64835245</v>
      </c>
    </row>
    <row r="67" spans="1:7" ht="34.9" customHeight="1" x14ac:dyDescent="0.25">
      <c r="A67" s="62" t="s">
        <v>823</v>
      </c>
      <c r="B67" s="62" t="s">
        <v>83</v>
      </c>
      <c r="C67" s="58" t="s">
        <v>84</v>
      </c>
      <c r="D67" s="58" t="s">
        <v>1868</v>
      </c>
      <c r="E67" s="59">
        <v>28986970</v>
      </c>
      <c r="F67" s="59">
        <v>43942970</v>
      </c>
      <c r="G67" s="59">
        <v>50112970</v>
      </c>
    </row>
    <row r="68" spans="1:7" ht="34.9" customHeight="1" x14ac:dyDescent="0.25">
      <c r="A68" s="62" t="s">
        <v>824</v>
      </c>
      <c r="B68" s="62" t="s">
        <v>531</v>
      </c>
      <c r="C68" s="58" t="s">
        <v>532</v>
      </c>
      <c r="D68" s="58" t="s">
        <v>1875</v>
      </c>
      <c r="E68" s="59">
        <v>39963</v>
      </c>
      <c r="F68" s="59">
        <v>38963</v>
      </c>
      <c r="G68" s="59">
        <v>38963</v>
      </c>
    </row>
    <row r="69" spans="1:7" ht="34.9" customHeight="1" x14ac:dyDescent="0.25">
      <c r="A69" s="62" t="s">
        <v>825</v>
      </c>
      <c r="B69" s="62" t="s">
        <v>119</v>
      </c>
      <c r="C69" s="58" t="s">
        <v>442</v>
      </c>
      <c r="D69" s="58" t="s">
        <v>443</v>
      </c>
      <c r="E69" s="59">
        <v>380590</v>
      </c>
      <c r="F69" s="59">
        <v>420708</v>
      </c>
      <c r="G69" s="59">
        <v>420708</v>
      </c>
    </row>
    <row r="70" spans="1:7" ht="34.9" customHeight="1" x14ac:dyDescent="0.25">
      <c r="A70" s="62" t="s">
        <v>826</v>
      </c>
      <c r="B70" s="62" t="s">
        <v>520</v>
      </c>
      <c r="C70" s="58" t="s">
        <v>521</v>
      </c>
      <c r="D70" s="58" t="s">
        <v>1875</v>
      </c>
      <c r="E70" s="59">
        <v>10063272</v>
      </c>
      <c r="F70" s="59">
        <v>10059272</v>
      </c>
      <c r="G70" s="59">
        <v>10059272</v>
      </c>
    </row>
    <row r="71" spans="1:7" ht="34.9" customHeight="1" x14ac:dyDescent="0.25">
      <c r="A71" s="62" t="s">
        <v>827</v>
      </c>
      <c r="B71" s="62" t="s">
        <v>533</v>
      </c>
      <c r="C71" s="58" t="s">
        <v>534</v>
      </c>
      <c r="D71" s="58" t="s">
        <v>443</v>
      </c>
      <c r="E71" s="59">
        <v>4289660</v>
      </c>
      <c r="F71" s="59">
        <v>1285660</v>
      </c>
      <c r="G71" s="59">
        <v>0</v>
      </c>
    </row>
    <row r="72" spans="1:7" ht="34.9" customHeight="1" x14ac:dyDescent="0.25">
      <c r="A72" s="62" t="s">
        <v>828</v>
      </c>
      <c r="B72" s="62" t="s">
        <v>381</v>
      </c>
      <c r="C72" s="58" t="s">
        <v>382</v>
      </c>
      <c r="D72" s="58" t="s">
        <v>1841</v>
      </c>
      <c r="E72" s="59">
        <v>86000</v>
      </c>
      <c r="F72" s="59">
        <v>86000</v>
      </c>
      <c r="G72" s="59">
        <v>86000</v>
      </c>
    </row>
    <row r="73" spans="1:7" ht="34.9" customHeight="1" x14ac:dyDescent="0.25">
      <c r="A73" s="62" t="s">
        <v>829</v>
      </c>
      <c r="B73" s="62" t="s">
        <v>569</v>
      </c>
      <c r="C73" s="58" t="s">
        <v>570</v>
      </c>
      <c r="D73" s="58" t="s">
        <v>1868</v>
      </c>
      <c r="E73" s="59">
        <v>88334</v>
      </c>
      <c r="F73" s="59">
        <v>82634</v>
      </c>
      <c r="G73" s="59">
        <v>82634</v>
      </c>
    </row>
    <row r="74" spans="1:7" ht="34.9" customHeight="1" x14ac:dyDescent="0.25">
      <c r="A74" s="62" t="s">
        <v>830</v>
      </c>
      <c r="B74" s="62" t="s">
        <v>392</v>
      </c>
      <c r="C74" s="58" t="s">
        <v>393</v>
      </c>
      <c r="D74" s="58" t="s">
        <v>1844</v>
      </c>
      <c r="E74" s="59">
        <v>830000</v>
      </c>
      <c r="F74" s="59">
        <v>1675606</v>
      </c>
      <c r="G74" s="59">
        <v>845606</v>
      </c>
    </row>
    <row r="75" spans="1:7" ht="34.9" customHeight="1" x14ac:dyDescent="0.25">
      <c r="A75" s="62" t="s">
        <v>831</v>
      </c>
      <c r="B75" s="62" t="s">
        <v>148</v>
      </c>
      <c r="C75" s="58" t="s">
        <v>176</v>
      </c>
      <c r="D75" s="58" t="s">
        <v>1907</v>
      </c>
      <c r="E75" s="59">
        <v>120500</v>
      </c>
      <c r="F75" s="59">
        <v>100000</v>
      </c>
      <c r="G75" s="59">
        <v>273000</v>
      </c>
    </row>
    <row r="76" spans="1:7" ht="34.9" customHeight="1" x14ac:dyDescent="0.25">
      <c r="A76" s="62" t="s">
        <v>832</v>
      </c>
      <c r="B76" s="62" t="s">
        <v>599</v>
      </c>
      <c r="C76" s="58" t="s">
        <v>600</v>
      </c>
      <c r="D76" s="58" t="s">
        <v>1894</v>
      </c>
      <c r="E76" s="59">
        <v>206203</v>
      </c>
      <c r="F76" s="59">
        <v>203878</v>
      </c>
      <c r="G76" s="59">
        <v>213048</v>
      </c>
    </row>
    <row r="77" spans="1:7" ht="34.9" customHeight="1" x14ac:dyDescent="0.25">
      <c r="A77" s="62" t="s">
        <v>833</v>
      </c>
      <c r="B77" s="62" t="s">
        <v>712</v>
      </c>
      <c r="C77" s="58" t="s">
        <v>713</v>
      </c>
      <c r="D77" s="58" t="s">
        <v>1868</v>
      </c>
      <c r="E77" s="59">
        <v>44830</v>
      </c>
      <c r="F77" s="59">
        <v>42830</v>
      </c>
      <c r="G77" s="59">
        <v>42830</v>
      </c>
    </row>
    <row r="78" spans="1:7" ht="60" x14ac:dyDescent="0.25">
      <c r="A78" s="62" t="s">
        <v>834</v>
      </c>
      <c r="B78" s="62" t="s">
        <v>691</v>
      </c>
      <c r="C78" s="58" t="s">
        <v>692</v>
      </c>
      <c r="D78" s="58" t="s">
        <v>1909</v>
      </c>
      <c r="E78" s="59">
        <v>59146</v>
      </c>
      <c r="F78" s="59">
        <v>54644</v>
      </c>
      <c r="G78" s="59">
        <v>53794</v>
      </c>
    </row>
    <row r="79" spans="1:7" ht="34.9" customHeight="1" x14ac:dyDescent="0.25">
      <c r="A79" s="62" t="s">
        <v>835</v>
      </c>
      <c r="B79" s="62" t="s">
        <v>720</v>
      </c>
      <c r="C79" s="58" t="s">
        <v>721</v>
      </c>
      <c r="D79" s="58" t="s">
        <v>1918</v>
      </c>
      <c r="E79" s="59">
        <v>2500000</v>
      </c>
      <c r="F79" s="59">
        <v>2500000</v>
      </c>
      <c r="G79" s="59">
        <v>2500000</v>
      </c>
    </row>
    <row r="80" spans="1:7" ht="34.9" customHeight="1" x14ac:dyDescent="0.25">
      <c r="A80" s="62" t="s">
        <v>836</v>
      </c>
      <c r="B80" s="62" t="s">
        <v>440</v>
      </c>
      <c r="C80" s="58" t="s">
        <v>441</v>
      </c>
      <c r="D80" s="58" t="s">
        <v>1841</v>
      </c>
      <c r="E80" s="59">
        <v>511000</v>
      </c>
      <c r="F80" s="59">
        <v>0</v>
      </c>
      <c r="G80" s="59">
        <v>0</v>
      </c>
    </row>
    <row r="81" spans="1:11" ht="45" x14ac:dyDescent="0.25">
      <c r="A81" s="62" t="s">
        <v>837</v>
      </c>
      <c r="B81" s="62" t="s">
        <v>747</v>
      </c>
      <c r="C81" s="58" t="s">
        <v>748</v>
      </c>
      <c r="D81" s="58" t="s">
        <v>1918</v>
      </c>
      <c r="E81" s="59">
        <v>7680000</v>
      </c>
      <c r="F81" s="59">
        <v>2000000</v>
      </c>
      <c r="G81" s="59">
        <v>0</v>
      </c>
    </row>
    <row r="82" spans="1:11" ht="60" x14ac:dyDescent="0.25">
      <c r="A82" s="62" t="s">
        <v>838</v>
      </c>
      <c r="B82" s="62" t="s">
        <v>779</v>
      </c>
      <c r="C82" s="58" t="s">
        <v>780</v>
      </c>
      <c r="D82" s="58" t="s">
        <v>1924</v>
      </c>
      <c r="E82" s="59">
        <v>110420</v>
      </c>
      <c r="F82" s="59">
        <v>106420</v>
      </c>
      <c r="G82" s="59">
        <v>106420</v>
      </c>
    </row>
    <row r="83" spans="1:11" ht="34.9" customHeight="1" x14ac:dyDescent="0.25">
      <c r="A83" s="62" t="s">
        <v>839</v>
      </c>
      <c r="B83" s="62" t="s">
        <v>781</v>
      </c>
      <c r="C83" s="58" t="s">
        <v>782</v>
      </c>
      <c r="D83" s="58" t="s">
        <v>783</v>
      </c>
      <c r="E83" s="59">
        <v>34993</v>
      </c>
      <c r="F83" s="59">
        <v>0</v>
      </c>
      <c r="G83" s="59">
        <v>0</v>
      </c>
    </row>
    <row r="84" spans="1:11" ht="34.9" customHeight="1" x14ac:dyDescent="0.25">
      <c r="A84" s="203" t="s">
        <v>1020</v>
      </c>
      <c r="B84" s="203"/>
      <c r="C84" s="203"/>
      <c r="D84" s="203"/>
      <c r="E84" s="57">
        <v>27338597</v>
      </c>
      <c r="F84" s="57">
        <v>35370817</v>
      </c>
      <c r="G84" s="57">
        <v>35056185</v>
      </c>
      <c r="K84" s="2"/>
    </row>
    <row r="85" spans="1:11" ht="34.9" customHeight="1" x14ac:dyDescent="0.25">
      <c r="A85" s="62" t="s">
        <v>840</v>
      </c>
      <c r="B85" s="62" t="s">
        <v>81</v>
      </c>
      <c r="C85" s="58" t="s">
        <v>82</v>
      </c>
      <c r="D85" s="193" t="s">
        <v>1831</v>
      </c>
      <c r="E85" s="59">
        <v>13613081</v>
      </c>
      <c r="F85" s="59">
        <v>14660164</v>
      </c>
      <c r="G85" s="59">
        <v>19039247</v>
      </c>
    </row>
    <row r="86" spans="1:11" ht="34.9" customHeight="1" x14ac:dyDescent="0.25">
      <c r="A86" s="62" t="s">
        <v>841</v>
      </c>
      <c r="B86" s="62" t="s">
        <v>563</v>
      </c>
      <c r="C86" s="58" t="s">
        <v>564</v>
      </c>
      <c r="D86" s="58" t="s">
        <v>1378</v>
      </c>
      <c r="E86" s="59">
        <v>66975</v>
      </c>
      <c r="F86" s="59">
        <v>65775</v>
      </c>
      <c r="G86" s="59">
        <v>65775</v>
      </c>
    </row>
    <row r="87" spans="1:11" ht="34.9" customHeight="1" x14ac:dyDescent="0.25">
      <c r="A87" s="62" t="s">
        <v>842</v>
      </c>
      <c r="B87" s="62" t="s">
        <v>547</v>
      </c>
      <c r="C87" s="58" t="s">
        <v>548</v>
      </c>
      <c r="D87" s="58" t="s">
        <v>1378</v>
      </c>
      <c r="E87" s="59">
        <v>97914</v>
      </c>
      <c r="F87" s="59">
        <v>90114</v>
      </c>
      <c r="G87" s="59">
        <v>90114</v>
      </c>
    </row>
    <row r="88" spans="1:11" ht="34.9" customHeight="1" x14ac:dyDescent="0.25">
      <c r="A88" s="62" t="s">
        <v>843</v>
      </c>
      <c r="B88" s="62" t="s">
        <v>654</v>
      </c>
      <c r="C88" s="58" t="s">
        <v>655</v>
      </c>
      <c r="D88" s="58" t="s">
        <v>1957</v>
      </c>
      <c r="E88" s="59">
        <v>242000</v>
      </c>
      <c r="F88" s="59">
        <v>205700</v>
      </c>
      <c r="G88" s="59">
        <v>181500</v>
      </c>
    </row>
    <row r="89" spans="1:11" ht="34.9" customHeight="1" x14ac:dyDescent="0.25">
      <c r="A89" s="62" t="s">
        <v>844</v>
      </c>
      <c r="B89" s="62" t="s">
        <v>146</v>
      </c>
      <c r="C89" s="58" t="s">
        <v>658</v>
      </c>
      <c r="D89" s="58" t="s">
        <v>1407</v>
      </c>
      <c r="E89" s="59">
        <v>495303</v>
      </c>
      <c r="F89" s="59">
        <v>0</v>
      </c>
      <c r="G89" s="59">
        <v>0</v>
      </c>
    </row>
    <row r="90" spans="1:11" ht="34.9" customHeight="1" x14ac:dyDescent="0.25">
      <c r="A90" s="62" t="s">
        <v>845</v>
      </c>
      <c r="B90" s="62" t="s">
        <v>118</v>
      </c>
      <c r="C90" s="58" t="s">
        <v>436</v>
      </c>
      <c r="D90" s="58" t="s">
        <v>1375</v>
      </c>
      <c r="E90" s="59">
        <v>6886012</v>
      </c>
      <c r="F90" s="59">
        <v>11899886</v>
      </c>
      <c r="G90" s="59">
        <v>7987581</v>
      </c>
    </row>
    <row r="91" spans="1:11" ht="45" x14ac:dyDescent="0.25">
      <c r="A91" s="62" t="s">
        <v>1406</v>
      </c>
      <c r="B91" s="62" t="s">
        <v>595</v>
      </c>
      <c r="C91" s="58" t="s">
        <v>596</v>
      </c>
      <c r="D91" s="194" t="s">
        <v>1375</v>
      </c>
      <c r="E91" s="59">
        <v>158850</v>
      </c>
      <c r="F91" s="59">
        <v>158850</v>
      </c>
      <c r="G91" s="59">
        <v>158850</v>
      </c>
    </row>
    <row r="92" spans="1:11" ht="34.9" customHeight="1" x14ac:dyDescent="0.25">
      <c r="A92" s="62" t="s">
        <v>847</v>
      </c>
      <c r="B92" s="62" t="s">
        <v>636</v>
      </c>
      <c r="C92" s="58" t="s">
        <v>637</v>
      </c>
      <c r="D92" s="194" t="s">
        <v>1375</v>
      </c>
      <c r="E92" s="59">
        <v>905328</v>
      </c>
      <c r="F92" s="59">
        <v>995153</v>
      </c>
      <c r="G92" s="59">
        <v>995153</v>
      </c>
    </row>
    <row r="93" spans="1:11" ht="34.9" customHeight="1" x14ac:dyDescent="0.25">
      <c r="A93" s="62" t="s">
        <v>848</v>
      </c>
      <c r="B93" s="62" t="s">
        <v>140</v>
      </c>
      <c r="C93" s="58" t="s">
        <v>172</v>
      </c>
      <c r="D93" s="194" t="s">
        <v>1375</v>
      </c>
      <c r="E93" s="59">
        <v>1806458</v>
      </c>
      <c r="F93" s="59">
        <v>4284480</v>
      </c>
      <c r="G93" s="59">
        <v>3527270</v>
      </c>
    </row>
    <row r="94" spans="1:11" ht="34.9" customHeight="1" x14ac:dyDescent="0.25">
      <c r="A94" s="62" t="s">
        <v>849</v>
      </c>
      <c r="B94" s="62" t="s">
        <v>154</v>
      </c>
      <c r="C94" s="58" t="s">
        <v>180</v>
      </c>
      <c r="D94" s="58" t="s">
        <v>1378</v>
      </c>
      <c r="E94" s="59">
        <v>16920</v>
      </c>
      <c r="F94" s="59">
        <v>5476</v>
      </c>
      <c r="G94" s="59">
        <v>5476</v>
      </c>
    </row>
    <row r="95" spans="1:11" ht="34.9" customHeight="1" x14ac:dyDescent="0.25">
      <c r="A95" s="62" t="s">
        <v>850</v>
      </c>
      <c r="B95" s="62" t="s">
        <v>737</v>
      </c>
      <c r="C95" s="58" t="s">
        <v>738</v>
      </c>
      <c r="D95" s="58" t="s">
        <v>1375</v>
      </c>
      <c r="E95" s="59">
        <v>32126</v>
      </c>
      <c r="F95" s="59">
        <v>2249</v>
      </c>
      <c r="G95" s="59">
        <v>2249</v>
      </c>
    </row>
    <row r="96" spans="1:11" ht="34.9" customHeight="1" x14ac:dyDescent="0.25">
      <c r="A96" s="62" t="s">
        <v>851</v>
      </c>
      <c r="B96" s="62" t="s">
        <v>739</v>
      </c>
      <c r="C96" s="58" t="s">
        <v>740</v>
      </c>
      <c r="D96" s="58" t="s">
        <v>1958</v>
      </c>
      <c r="E96" s="59">
        <v>49567</v>
      </c>
      <c r="F96" s="59">
        <v>37507</v>
      </c>
      <c r="G96" s="59">
        <v>37507</v>
      </c>
    </row>
    <row r="97" spans="1:7" ht="34.9" customHeight="1" x14ac:dyDescent="0.25">
      <c r="A97" s="62" t="s">
        <v>852</v>
      </c>
      <c r="B97" s="62" t="s">
        <v>743</v>
      </c>
      <c r="C97" s="58" t="s">
        <v>744</v>
      </c>
      <c r="D97" s="193" t="s">
        <v>1831</v>
      </c>
      <c r="E97" s="59">
        <v>2885503</v>
      </c>
      <c r="F97" s="59">
        <v>2885503</v>
      </c>
      <c r="G97" s="59">
        <v>2885503</v>
      </c>
    </row>
    <row r="98" spans="1:7" ht="34.9" customHeight="1" x14ac:dyDescent="0.25">
      <c r="A98" s="62" t="s">
        <v>853</v>
      </c>
      <c r="B98" s="62" t="s">
        <v>138</v>
      </c>
      <c r="C98" s="58" t="s">
        <v>171</v>
      </c>
      <c r="D98" s="58" t="s">
        <v>1961</v>
      </c>
      <c r="E98" s="59">
        <v>82560</v>
      </c>
      <c r="F98" s="59">
        <v>79960</v>
      </c>
      <c r="G98" s="59">
        <v>79960</v>
      </c>
    </row>
    <row r="99" spans="1:7" ht="34.9" customHeight="1" x14ac:dyDescent="0.25">
      <c r="A99" s="203" t="s">
        <v>1021</v>
      </c>
      <c r="B99" s="203"/>
      <c r="C99" s="203"/>
      <c r="D99" s="203"/>
      <c r="E99" s="57">
        <v>56716234</v>
      </c>
      <c r="F99" s="57">
        <v>45294065</v>
      </c>
      <c r="G99" s="57">
        <v>45525441</v>
      </c>
    </row>
    <row r="100" spans="1:7" ht="67.900000000000006" customHeight="1" x14ac:dyDescent="0.25">
      <c r="A100" s="62" t="s">
        <v>854</v>
      </c>
      <c r="B100" s="62" t="s">
        <v>91</v>
      </c>
      <c r="C100" s="58" t="s">
        <v>92</v>
      </c>
      <c r="D100" s="58" t="s">
        <v>1992</v>
      </c>
      <c r="E100" s="59">
        <v>5160999</v>
      </c>
      <c r="F100" s="59">
        <v>5160999</v>
      </c>
      <c r="G100" s="59">
        <v>5160999</v>
      </c>
    </row>
    <row r="101" spans="1:7" ht="48" customHeight="1" x14ac:dyDescent="0.25">
      <c r="A101" s="62" t="s">
        <v>855</v>
      </c>
      <c r="B101" s="62" t="s">
        <v>124</v>
      </c>
      <c r="C101" s="58" t="s">
        <v>159</v>
      </c>
      <c r="D101" s="58" t="s">
        <v>1870</v>
      </c>
      <c r="E101" s="59">
        <v>372663</v>
      </c>
      <c r="F101" s="59">
        <v>389913</v>
      </c>
      <c r="G101" s="59">
        <v>877413</v>
      </c>
    </row>
    <row r="102" spans="1:7" ht="34.9" customHeight="1" x14ac:dyDescent="0.25">
      <c r="A102" s="62" t="s">
        <v>856</v>
      </c>
      <c r="B102" s="62" t="s">
        <v>726</v>
      </c>
      <c r="C102" s="58" t="s">
        <v>727</v>
      </c>
      <c r="D102" s="58" t="s">
        <v>728</v>
      </c>
      <c r="E102" s="59">
        <v>1487570</v>
      </c>
      <c r="F102" s="59">
        <v>2538768</v>
      </c>
      <c r="G102" s="59">
        <v>2538768</v>
      </c>
    </row>
    <row r="103" spans="1:7" ht="34.9" customHeight="1" x14ac:dyDescent="0.25">
      <c r="A103" s="62" t="s">
        <v>857</v>
      </c>
      <c r="B103" s="62" t="s">
        <v>489</v>
      </c>
      <c r="C103" s="58" t="s">
        <v>490</v>
      </c>
      <c r="D103" s="58" t="s">
        <v>1855</v>
      </c>
      <c r="E103" s="59">
        <v>1300000</v>
      </c>
      <c r="F103" s="59">
        <v>0</v>
      </c>
      <c r="G103" s="59">
        <v>0</v>
      </c>
    </row>
    <row r="104" spans="1:7" ht="55.15" customHeight="1" x14ac:dyDescent="0.25">
      <c r="A104" s="62" t="s">
        <v>858</v>
      </c>
      <c r="B104" s="62" t="s">
        <v>567</v>
      </c>
      <c r="C104" s="58" t="s">
        <v>568</v>
      </c>
      <c r="D104" s="58" t="s">
        <v>1890</v>
      </c>
      <c r="E104" s="59">
        <v>20734993</v>
      </c>
      <c r="F104" s="59">
        <v>12580196</v>
      </c>
      <c r="G104" s="59">
        <v>13479643</v>
      </c>
    </row>
    <row r="105" spans="1:7" ht="45" x14ac:dyDescent="0.25">
      <c r="A105" s="62" t="s">
        <v>859</v>
      </c>
      <c r="B105" s="62" t="s">
        <v>687</v>
      </c>
      <c r="C105" s="58" t="s">
        <v>688</v>
      </c>
      <c r="D105" s="58" t="s">
        <v>1906</v>
      </c>
      <c r="E105" s="59">
        <v>322267</v>
      </c>
      <c r="F105" s="59">
        <v>301628</v>
      </c>
      <c r="G105" s="59">
        <v>301628</v>
      </c>
    </row>
    <row r="106" spans="1:7" ht="34.9" customHeight="1" x14ac:dyDescent="0.25">
      <c r="A106" s="62" t="s">
        <v>860</v>
      </c>
      <c r="B106" s="62" t="s">
        <v>537</v>
      </c>
      <c r="C106" s="58" t="s">
        <v>538</v>
      </c>
      <c r="D106" s="58" t="s">
        <v>1881</v>
      </c>
      <c r="E106" s="59">
        <v>337674</v>
      </c>
      <c r="F106" s="59">
        <v>312002</v>
      </c>
      <c r="G106" s="59">
        <v>312002</v>
      </c>
    </row>
    <row r="107" spans="1:7" ht="34.9" customHeight="1" x14ac:dyDescent="0.25">
      <c r="A107" s="62" t="s">
        <v>861</v>
      </c>
      <c r="B107" s="62" t="s">
        <v>404</v>
      </c>
      <c r="C107" s="58" t="s">
        <v>405</v>
      </c>
      <c r="D107" s="58" t="s">
        <v>1845</v>
      </c>
      <c r="E107" s="59">
        <v>8474583</v>
      </c>
      <c r="F107" s="59">
        <v>8474583</v>
      </c>
      <c r="G107" s="59">
        <v>8553077</v>
      </c>
    </row>
    <row r="108" spans="1:7" ht="34.9" customHeight="1" x14ac:dyDescent="0.25">
      <c r="A108" s="62" t="s">
        <v>862</v>
      </c>
      <c r="B108" s="62" t="s">
        <v>394</v>
      </c>
      <c r="C108" s="58" t="s">
        <v>395</v>
      </c>
      <c r="D108" s="58" t="s">
        <v>1845</v>
      </c>
      <c r="E108" s="59">
        <v>688000</v>
      </c>
      <c r="F108" s="59">
        <v>2672000</v>
      </c>
      <c r="G108" s="59">
        <v>4740000</v>
      </c>
    </row>
    <row r="109" spans="1:7" ht="34.9" customHeight="1" x14ac:dyDescent="0.25">
      <c r="A109" s="62" t="s">
        <v>863</v>
      </c>
      <c r="B109" s="62" t="s">
        <v>665</v>
      </c>
      <c r="C109" s="58" t="s">
        <v>666</v>
      </c>
      <c r="D109" s="58" t="s">
        <v>1895</v>
      </c>
      <c r="E109" s="59">
        <v>964924</v>
      </c>
      <c r="F109" s="59">
        <v>0</v>
      </c>
      <c r="G109" s="59">
        <v>0</v>
      </c>
    </row>
    <row r="110" spans="1:7" ht="49.9" customHeight="1" x14ac:dyDescent="0.25">
      <c r="A110" s="62" t="s">
        <v>864</v>
      </c>
      <c r="B110" s="62" t="s">
        <v>689</v>
      </c>
      <c r="C110" s="58" t="s">
        <v>690</v>
      </c>
      <c r="D110" s="58" t="s">
        <v>1908</v>
      </c>
      <c r="E110" s="59">
        <v>4032542</v>
      </c>
      <c r="F110" s="59">
        <v>3928869</v>
      </c>
      <c r="G110" s="59">
        <v>2143777</v>
      </c>
    </row>
    <row r="111" spans="1:7" ht="34.9" customHeight="1" x14ac:dyDescent="0.25">
      <c r="A111" s="62" t="s">
        <v>865</v>
      </c>
      <c r="B111" s="62" t="s">
        <v>693</v>
      </c>
      <c r="C111" s="58" t="s">
        <v>694</v>
      </c>
      <c r="D111" s="58" t="s">
        <v>1999</v>
      </c>
      <c r="E111" s="59">
        <v>306758</v>
      </c>
      <c r="F111" s="59">
        <v>358806</v>
      </c>
      <c r="G111" s="59">
        <v>358356</v>
      </c>
    </row>
    <row r="112" spans="1:7" ht="60" x14ac:dyDescent="0.25">
      <c r="A112" s="62" t="s">
        <v>866</v>
      </c>
      <c r="B112" s="62" t="s">
        <v>601</v>
      </c>
      <c r="C112" s="58" t="s">
        <v>602</v>
      </c>
      <c r="D112" s="58" t="s">
        <v>1895</v>
      </c>
      <c r="E112" s="59">
        <v>212052</v>
      </c>
      <c r="F112" s="59">
        <v>21205</v>
      </c>
      <c r="G112" s="59">
        <v>21205</v>
      </c>
    </row>
    <row r="113" spans="1:7" ht="52.15" customHeight="1" x14ac:dyDescent="0.25">
      <c r="A113" s="62" t="s">
        <v>867</v>
      </c>
      <c r="B113" s="62" t="s">
        <v>603</v>
      </c>
      <c r="C113" s="58" t="s">
        <v>604</v>
      </c>
      <c r="D113" s="58" t="s">
        <v>1895</v>
      </c>
      <c r="E113" s="59">
        <v>110461</v>
      </c>
      <c r="F113" s="59">
        <v>0</v>
      </c>
      <c r="G113" s="59">
        <v>0</v>
      </c>
    </row>
    <row r="114" spans="1:7" ht="34.9" customHeight="1" x14ac:dyDescent="0.25">
      <c r="A114" s="62" t="s">
        <v>868</v>
      </c>
      <c r="B114" s="62" t="s">
        <v>139</v>
      </c>
      <c r="C114" s="58" t="s">
        <v>605</v>
      </c>
      <c r="D114" s="58" t="s">
        <v>2000</v>
      </c>
      <c r="E114" s="59">
        <v>167107</v>
      </c>
      <c r="F114" s="59">
        <v>167107</v>
      </c>
      <c r="G114" s="59">
        <v>167107</v>
      </c>
    </row>
    <row r="115" spans="1:7" ht="34.9" customHeight="1" x14ac:dyDescent="0.25">
      <c r="A115" s="62" t="s">
        <v>869</v>
      </c>
      <c r="B115" s="62" t="s">
        <v>427</v>
      </c>
      <c r="C115" s="58" t="s">
        <v>428</v>
      </c>
      <c r="D115" s="58" t="s">
        <v>1855</v>
      </c>
      <c r="E115" s="59">
        <v>73146</v>
      </c>
      <c r="F115" s="59">
        <v>73146</v>
      </c>
      <c r="G115" s="59">
        <v>73146</v>
      </c>
    </row>
    <row r="116" spans="1:7" ht="34.9" customHeight="1" x14ac:dyDescent="0.25">
      <c r="A116" s="62" t="s">
        <v>870</v>
      </c>
      <c r="B116" s="62" t="s">
        <v>606</v>
      </c>
      <c r="C116" s="58" t="s">
        <v>607</v>
      </c>
      <c r="D116" s="58" t="s">
        <v>2001</v>
      </c>
      <c r="E116" s="59">
        <v>144529</v>
      </c>
      <c r="F116" s="59">
        <v>144529</v>
      </c>
      <c r="G116" s="59">
        <v>144529</v>
      </c>
    </row>
    <row r="117" spans="1:7" ht="34.9" customHeight="1" x14ac:dyDescent="0.25">
      <c r="A117" s="62" t="s">
        <v>871</v>
      </c>
      <c r="B117" s="62" t="s">
        <v>127</v>
      </c>
      <c r="C117" s="58" t="s">
        <v>528</v>
      </c>
      <c r="D117" s="58" t="s">
        <v>1879</v>
      </c>
      <c r="E117" s="59">
        <v>34000</v>
      </c>
      <c r="F117" s="59">
        <v>4000</v>
      </c>
      <c r="G117" s="59">
        <v>4000</v>
      </c>
    </row>
    <row r="118" spans="1:7" ht="45" x14ac:dyDescent="0.25">
      <c r="A118" s="62">
        <v>103</v>
      </c>
      <c r="B118" s="62" t="s">
        <v>412</v>
      </c>
      <c r="C118" s="58" t="s">
        <v>413</v>
      </c>
      <c r="D118" s="58" t="s">
        <v>2002</v>
      </c>
      <c r="E118" s="59">
        <v>122350</v>
      </c>
      <c r="F118" s="59">
        <v>80000</v>
      </c>
      <c r="G118" s="59">
        <v>80000</v>
      </c>
    </row>
    <row r="119" spans="1:7" ht="42.6" customHeight="1" x14ac:dyDescent="0.25">
      <c r="A119" s="62">
        <f>A118+1</f>
        <v>104</v>
      </c>
      <c r="B119" s="62" t="s">
        <v>608</v>
      </c>
      <c r="C119" s="58" t="s">
        <v>609</v>
      </c>
      <c r="D119" s="58" t="s">
        <v>1895</v>
      </c>
      <c r="E119" s="59">
        <v>47732</v>
      </c>
      <c r="F119" s="59">
        <v>0</v>
      </c>
      <c r="G119" s="59">
        <v>0</v>
      </c>
    </row>
    <row r="120" spans="1:7" ht="34.9" customHeight="1" x14ac:dyDescent="0.25">
      <c r="A120" s="62">
        <f t="shared" ref="A120:A141" si="0">A119+1</f>
        <v>105</v>
      </c>
      <c r="B120" s="62" t="s">
        <v>620</v>
      </c>
      <c r="C120" s="58" t="s">
        <v>621</v>
      </c>
      <c r="D120" s="58" t="s">
        <v>1895</v>
      </c>
      <c r="E120" s="59">
        <v>90417</v>
      </c>
      <c r="F120" s="59">
        <v>42354</v>
      </c>
      <c r="G120" s="59">
        <v>42354</v>
      </c>
    </row>
    <row r="121" spans="1:7" ht="34.9" customHeight="1" x14ac:dyDescent="0.25">
      <c r="A121" s="62">
        <f t="shared" si="0"/>
        <v>106</v>
      </c>
      <c r="B121" s="62" t="s">
        <v>675</v>
      </c>
      <c r="C121" s="58" t="s">
        <v>676</v>
      </c>
      <c r="D121" s="58" t="s">
        <v>1905</v>
      </c>
      <c r="E121" s="59">
        <v>2359313</v>
      </c>
      <c r="F121" s="59">
        <v>1771697</v>
      </c>
      <c r="G121" s="59">
        <v>1664697</v>
      </c>
    </row>
    <row r="122" spans="1:7" ht="51.6" customHeight="1" x14ac:dyDescent="0.25">
      <c r="A122" s="62">
        <f t="shared" si="0"/>
        <v>107</v>
      </c>
      <c r="B122" s="62" t="s">
        <v>695</v>
      </c>
      <c r="C122" s="58" t="s">
        <v>696</v>
      </c>
      <c r="D122" s="58" t="s">
        <v>1895</v>
      </c>
      <c r="E122" s="59">
        <v>233108</v>
      </c>
      <c r="F122" s="59">
        <v>233108</v>
      </c>
      <c r="G122" s="59">
        <v>233108</v>
      </c>
    </row>
    <row r="123" spans="1:7" ht="45" x14ac:dyDescent="0.25">
      <c r="A123" s="62">
        <f t="shared" si="0"/>
        <v>108</v>
      </c>
      <c r="B123" s="62" t="s">
        <v>650</v>
      </c>
      <c r="C123" s="58" t="s">
        <v>1903</v>
      </c>
      <c r="D123" s="58" t="s">
        <v>1895</v>
      </c>
      <c r="E123" s="59">
        <v>100734</v>
      </c>
      <c r="F123" s="59">
        <v>9710</v>
      </c>
      <c r="G123" s="59">
        <v>9710</v>
      </c>
    </row>
    <row r="124" spans="1:7" ht="34.9" customHeight="1" x14ac:dyDescent="0.25">
      <c r="A124" s="62">
        <f t="shared" si="0"/>
        <v>109</v>
      </c>
      <c r="B124" s="62" t="s">
        <v>697</v>
      </c>
      <c r="C124" s="58" t="s">
        <v>698</v>
      </c>
      <c r="D124" s="58" t="s">
        <v>1895</v>
      </c>
      <c r="E124" s="59">
        <v>46176</v>
      </c>
      <c r="F124" s="59">
        <v>46176</v>
      </c>
      <c r="G124" s="59">
        <v>46176</v>
      </c>
    </row>
    <row r="125" spans="1:7" ht="34.9" customHeight="1" x14ac:dyDescent="0.25">
      <c r="A125" s="62">
        <f t="shared" si="0"/>
        <v>110</v>
      </c>
      <c r="B125" s="62" t="s">
        <v>677</v>
      </c>
      <c r="C125" s="58" t="s">
        <v>678</v>
      </c>
      <c r="D125" s="58" t="s">
        <v>1895</v>
      </c>
      <c r="E125" s="59">
        <v>1152000</v>
      </c>
      <c r="F125" s="59">
        <v>1152000</v>
      </c>
      <c r="G125" s="59">
        <v>1152000</v>
      </c>
    </row>
    <row r="126" spans="1:7" ht="34.9" customHeight="1" x14ac:dyDescent="0.25">
      <c r="A126" s="62">
        <f t="shared" si="0"/>
        <v>111</v>
      </c>
      <c r="B126" s="62" t="s">
        <v>145</v>
      </c>
      <c r="C126" s="58" t="s">
        <v>651</v>
      </c>
      <c r="D126" s="58" t="s">
        <v>1895</v>
      </c>
      <c r="E126" s="59">
        <v>1845060</v>
      </c>
      <c r="F126" s="59">
        <v>65037</v>
      </c>
      <c r="G126" s="59">
        <v>65037</v>
      </c>
    </row>
    <row r="127" spans="1:7" ht="34.9" customHeight="1" x14ac:dyDescent="0.25">
      <c r="A127" s="62">
        <f t="shared" si="0"/>
        <v>112</v>
      </c>
      <c r="B127" s="62" t="s">
        <v>652</v>
      </c>
      <c r="C127" s="58" t="s">
        <v>653</v>
      </c>
      <c r="D127" s="58" t="s">
        <v>1895</v>
      </c>
      <c r="E127" s="59">
        <v>2000000</v>
      </c>
      <c r="F127" s="59">
        <v>2000000</v>
      </c>
      <c r="G127" s="59">
        <v>300000</v>
      </c>
    </row>
    <row r="128" spans="1:7" ht="34.9" customHeight="1" x14ac:dyDescent="0.25">
      <c r="A128" s="62">
        <f t="shared" si="0"/>
        <v>113</v>
      </c>
      <c r="B128" s="62" t="s">
        <v>612</v>
      </c>
      <c r="C128" s="58" t="s">
        <v>613</v>
      </c>
      <c r="D128" s="58" t="s">
        <v>1895</v>
      </c>
      <c r="E128" s="59">
        <v>190000</v>
      </c>
      <c r="F128" s="59">
        <v>380000</v>
      </c>
      <c r="G128" s="59">
        <v>715129</v>
      </c>
    </row>
    <row r="129" spans="1:7" ht="45" x14ac:dyDescent="0.25">
      <c r="A129" s="62">
        <f t="shared" si="0"/>
        <v>114</v>
      </c>
      <c r="B129" s="62" t="s">
        <v>699</v>
      </c>
      <c r="C129" s="58" t="s">
        <v>1912</v>
      </c>
      <c r="D129" s="58" t="s">
        <v>1895</v>
      </c>
      <c r="E129" s="59">
        <v>94500</v>
      </c>
      <c r="F129" s="59">
        <v>94500</v>
      </c>
      <c r="G129" s="59">
        <v>0</v>
      </c>
    </row>
    <row r="130" spans="1:7" ht="34.9" customHeight="1" x14ac:dyDescent="0.25">
      <c r="A130" s="62">
        <f t="shared" si="0"/>
        <v>115</v>
      </c>
      <c r="B130" s="62" t="s">
        <v>622</v>
      </c>
      <c r="C130" s="58" t="s">
        <v>623</v>
      </c>
      <c r="D130" s="58" t="s">
        <v>1855</v>
      </c>
      <c r="E130" s="59">
        <v>263402</v>
      </c>
      <c r="F130" s="59">
        <v>263402</v>
      </c>
      <c r="G130" s="59">
        <v>263402</v>
      </c>
    </row>
    <row r="131" spans="1:7" ht="34.9" customHeight="1" x14ac:dyDescent="0.25">
      <c r="A131" s="62">
        <f t="shared" si="0"/>
        <v>116</v>
      </c>
      <c r="B131" s="62" t="s">
        <v>757</v>
      </c>
      <c r="C131" s="58" t="s">
        <v>758</v>
      </c>
      <c r="D131" s="58" t="s">
        <v>1855</v>
      </c>
      <c r="E131" s="59">
        <v>97357</v>
      </c>
      <c r="F131" s="59">
        <v>109127</v>
      </c>
      <c r="G131" s="59">
        <v>103807</v>
      </c>
    </row>
    <row r="132" spans="1:7" ht="34.9" customHeight="1" x14ac:dyDescent="0.25">
      <c r="A132" s="62">
        <f t="shared" si="0"/>
        <v>117</v>
      </c>
      <c r="B132" s="62" t="s">
        <v>700</v>
      </c>
      <c r="C132" s="58" t="s">
        <v>701</v>
      </c>
      <c r="D132" s="58" t="s">
        <v>1855</v>
      </c>
      <c r="E132" s="59">
        <v>109374</v>
      </c>
      <c r="F132" s="59">
        <v>272374</v>
      </c>
      <c r="G132" s="59">
        <v>367604</v>
      </c>
    </row>
    <row r="133" spans="1:7" ht="48.6" customHeight="1" x14ac:dyDescent="0.25">
      <c r="A133" s="62">
        <f t="shared" si="0"/>
        <v>118</v>
      </c>
      <c r="B133" s="62" t="s">
        <v>518</v>
      </c>
      <c r="C133" s="58" t="s">
        <v>519</v>
      </c>
      <c r="D133" s="58" t="s">
        <v>2003</v>
      </c>
      <c r="E133" s="59">
        <v>120437</v>
      </c>
      <c r="F133" s="59">
        <v>117692</v>
      </c>
      <c r="G133" s="59">
        <v>117692</v>
      </c>
    </row>
    <row r="134" spans="1:7" ht="34.9" customHeight="1" x14ac:dyDescent="0.25">
      <c r="A134" s="62">
        <f t="shared" si="0"/>
        <v>119</v>
      </c>
      <c r="B134" s="62" t="s">
        <v>702</v>
      </c>
      <c r="C134" s="58" t="s">
        <v>703</v>
      </c>
      <c r="D134" s="58" t="s">
        <v>1913</v>
      </c>
      <c r="E134" s="59">
        <v>596553</v>
      </c>
      <c r="F134" s="59">
        <v>596553</v>
      </c>
      <c r="G134" s="59">
        <v>596553</v>
      </c>
    </row>
    <row r="135" spans="1:7" ht="34.9" customHeight="1" x14ac:dyDescent="0.25">
      <c r="A135" s="62">
        <f t="shared" si="0"/>
        <v>120</v>
      </c>
      <c r="B135" s="62" t="s">
        <v>704</v>
      </c>
      <c r="C135" s="58" t="s">
        <v>705</v>
      </c>
      <c r="D135" s="58" t="s">
        <v>1913</v>
      </c>
      <c r="E135" s="59">
        <v>94624</v>
      </c>
      <c r="F135" s="59">
        <v>94624</v>
      </c>
      <c r="G135" s="59">
        <v>94624</v>
      </c>
    </row>
    <row r="136" spans="1:7" ht="34.9" customHeight="1" x14ac:dyDescent="0.25">
      <c r="A136" s="62">
        <f t="shared" si="0"/>
        <v>121</v>
      </c>
      <c r="B136" s="62" t="s">
        <v>706</v>
      </c>
      <c r="C136" s="58" t="s">
        <v>1399</v>
      </c>
      <c r="D136" s="58" t="s">
        <v>1995</v>
      </c>
      <c r="E136" s="59">
        <v>751768</v>
      </c>
      <c r="F136" s="59">
        <v>668802</v>
      </c>
      <c r="G136" s="59">
        <v>628740</v>
      </c>
    </row>
    <row r="137" spans="1:7" ht="34.9" customHeight="1" x14ac:dyDescent="0.25">
      <c r="A137" s="62">
        <f t="shared" si="0"/>
        <v>122</v>
      </c>
      <c r="B137" s="62" t="s">
        <v>151</v>
      </c>
      <c r="C137" s="58" t="s">
        <v>178</v>
      </c>
      <c r="D137" s="58" t="s">
        <v>1879</v>
      </c>
      <c r="E137" s="59">
        <v>345000</v>
      </c>
      <c r="F137" s="59">
        <v>45000</v>
      </c>
      <c r="G137" s="59">
        <v>45000</v>
      </c>
    </row>
    <row r="138" spans="1:7" ht="51.75" customHeight="1" x14ac:dyDescent="0.25">
      <c r="A138" s="62">
        <f t="shared" si="0"/>
        <v>123</v>
      </c>
      <c r="B138" s="62" t="s">
        <v>777</v>
      </c>
      <c r="C138" s="58" t="s">
        <v>1925</v>
      </c>
      <c r="D138" s="58" t="s">
        <v>1879</v>
      </c>
      <c r="E138" s="59">
        <v>79146</v>
      </c>
      <c r="F138" s="59">
        <v>79146</v>
      </c>
      <c r="G138" s="59">
        <v>79146</v>
      </c>
    </row>
    <row r="139" spans="1:7" ht="34.9" customHeight="1" x14ac:dyDescent="0.25">
      <c r="A139" s="62">
        <f t="shared" si="0"/>
        <v>124</v>
      </c>
      <c r="B139" s="62" t="s">
        <v>751</v>
      </c>
      <c r="C139" s="58" t="s">
        <v>752</v>
      </c>
      <c r="D139" s="58" t="s">
        <v>1879</v>
      </c>
      <c r="E139" s="59">
        <v>44988</v>
      </c>
      <c r="F139" s="59">
        <v>0</v>
      </c>
      <c r="G139" s="59">
        <v>0</v>
      </c>
    </row>
    <row r="140" spans="1:7" ht="82.5" customHeight="1" x14ac:dyDescent="0.25">
      <c r="A140" s="62">
        <f t="shared" si="0"/>
        <v>125</v>
      </c>
      <c r="B140" s="62" t="s">
        <v>753</v>
      </c>
      <c r="C140" s="58" t="s">
        <v>2006</v>
      </c>
      <c r="D140" s="58" t="s">
        <v>1959</v>
      </c>
      <c r="E140" s="59">
        <v>0</v>
      </c>
      <c r="F140" s="59">
        <v>0</v>
      </c>
      <c r="G140" s="59">
        <v>0</v>
      </c>
    </row>
    <row r="141" spans="1:7" ht="34.9" customHeight="1" x14ac:dyDescent="0.25">
      <c r="A141" s="62">
        <f t="shared" si="0"/>
        <v>126</v>
      </c>
      <c r="B141" s="62" t="s">
        <v>614</v>
      </c>
      <c r="C141" s="58" t="s">
        <v>615</v>
      </c>
      <c r="D141" s="58" t="s">
        <v>1879</v>
      </c>
      <c r="E141" s="59">
        <v>1007927</v>
      </c>
      <c r="F141" s="59">
        <v>45012</v>
      </c>
      <c r="G141" s="59">
        <v>45012</v>
      </c>
    </row>
    <row r="142" spans="1:7" ht="34.9" customHeight="1" x14ac:dyDescent="0.25">
      <c r="A142" s="203" t="s">
        <v>1022</v>
      </c>
      <c r="B142" s="203"/>
      <c r="C142" s="203"/>
      <c r="D142" s="203"/>
      <c r="E142" s="57">
        <v>94317967</v>
      </c>
      <c r="F142" s="57">
        <v>142147866</v>
      </c>
      <c r="G142" s="57">
        <v>201493785</v>
      </c>
    </row>
    <row r="143" spans="1:7" ht="53.45" customHeight="1" x14ac:dyDescent="0.25">
      <c r="A143" s="62">
        <f>127</f>
        <v>127</v>
      </c>
      <c r="B143" s="62" t="s">
        <v>89</v>
      </c>
      <c r="C143" s="58" t="s">
        <v>90</v>
      </c>
      <c r="D143" s="58" t="s">
        <v>1884</v>
      </c>
      <c r="E143" s="59">
        <v>9993066</v>
      </c>
      <c r="F143" s="59">
        <v>45259725</v>
      </c>
      <c r="G143" s="59">
        <v>98050751</v>
      </c>
    </row>
    <row r="144" spans="1:7" ht="47.45" customHeight="1" x14ac:dyDescent="0.25">
      <c r="A144" s="62">
        <f>A143+1</f>
        <v>128</v>
      </c>
      <c r="B144" s="62" t="s">
        <v>141</v>
      </c>
      <c r="C144" s="58" t="s">
        <v>624</v>
      </c>
      <c r="D144" s="58" t="s">
        <v>1954</v>
      </c>
      <c r="E144" s="59">
        <v>2338144</v>
      </c>
      <c r="F144" s="59">
        <v>4576990</v>
      </c>
      <c r="G144" s="59">
        <v>5051182</v>
      </c>
    </row>
    <row r="145" spans="1:7" ht="34.9" customHeight="1" x14ac:dyDescent="0.25">
      <c r="A145" s="62">
        <f t="shared" ref="A145:A166" si="1">A144+1</f>
        <v>129</v>
      </c>
      <c r="B145" s="62" t="s">
        <v>431</v>
      </c>
      <c r="C145" s="58" t="s">
        <v>432</v>
      </c>
      <c r="D145" s="58" t="s">
        <v>1857</v>
      </c>
      <c r="E145" s="59">
        <v>21387286</v>
      </c>
      <c r="F145" s="59">
        <v>27581825</v>
      </c>
      <c r="G145" s="59">
        <v>32785000</v>
      </c>
    </row>
    <row r="146" spans="1:7" ht="51" customHeight="1" x14ac:dyDescent="0.25">
      <c r="A146" s="62">
        <f t="shared" si="1"/>
        <v>130</v>
      </c>
      <c r="B146" s="62" t="s">
        <v>130</v>
      </c>
      <c r="C146" s="58" t="s">
        <v>163</v>
      </c>
      <c r="D146" s="58" t="s">
        <v>2004</v>
      </c>
      <c r="E146" s="59">
        <v>30339657</v>
      </c>
      <c r="F146" s="59">
        <v>30339657</v>
      </c>
      <c r="G146" s="59">
        <v>30339657</v>
      </c>
    </row>
    <row r="147" spans="1:7" ht="34.9" customHeight="1" x14ac:dyDescent="0.25">
      <c r="A147" s="62">
        <f t="shared" si="1"/>
        <v>131</v>
      </c>
      <c r="B147" s="62" t="s">
        <v>425</v>
      </c>
      <c r="C147" s="58" t="s">
        <v>426</v>
      </c>
      <c r="D147" s="58" t="s">
        <v>1854</v>
      </c>
      <c r="E147" s="59">
        <v>650400</v>
      </c>
      <c r="F147" s="59">
        <v>650400</v>
      </c>
      <c r="G147" s="59">
        <v>650400</v>
      </c>
    </row>
    <row r="148" spans="1:7" ht="34.9" customHeight="1" x14ac:dyDescent="0.25">
      <c r="A148" s="62">
        <f t="shared" si="1"/>
        <v>132</v>
      </c>
      <c r="B148" s="62" t="s">
        <v>419</v>
      </c>
      <c r="C148" s="58" t="s">
        <v>420</v>
      </c>
      <c r="D148" s="58" t="s">
        <v>1846</v>
      </c>
      <c r="E148" s="59">
        <v>501170</v>
      </c>
      <c r="F148" s="59">
        <v>530470</v>
      </c>
      <c r="G148" s="59">
        <v>626470</v>
      </c>
    </row>
    <row r="149" spans="1:7" ht="34.9" customHeight="1" x14ac:dyDescent="0.25">
      <c r="A149" s="62">
        <f t="shared" si="1"/>
        <v>133</v>
      </c>
      <c r="B149" s="62" t="s">
        <v>535</v>
      </c>
      <c r="C149" s="58" t="s">
        <v>536</v>
      </c>
      <c r="D149" s="58" t="s">
        <v>1926</v>
      </c>
      <c r="E149" s="59">
        <v>6261000</v>
      </c>
      <c r="F149" s="59">
        <v>6261000</v>
      </c>
      <c r="G149" s="59">
        <v>6261000</v>
      </c>
    </row>
    <row r="150" spans="1:7" ht="34.9" customHeight="1" x14ac:dyDescent="0.25">
      <c r="A150" s="62">
        <f t="shared" si="1"/>
        <v>134</v>
      </c>
      <c r="B150" s="62" t="s">
        <v>483</v>
      </c>
      <c r="C150" s="58" t="s">
        <v>484</v>
      </c>
      <c r="D150" s="58" t="s">
        <v>1927</v>
      </c>
      <c r="E150" s="59">
        <v>2878386</v>
      </c>
      <c r="F150" s="59">
        <v>2878386</v>
      </c>
      <c r="G150" s="59">
        <v>2878386</v>
      </c>
    </row>
    <row r="151" spans="1:7" ht="34.9" customHeight="1" x14ac:dyDescent="0.25">
      <c r="A151" s="62">
        <f t="shared" si="1"/>
        <v>135</v>
      </c>
      <c r="B151" s="62" t="s">
        <v>429</v>
      </c>
      <c r="C151" s="58" t="s">
        <v>430</v>
      </c>
      <c r="D151" s="58" t="s">
        <v>1856</v>
      </c>
      <c r="E151" s="59">
        <v>251919</v>
      </c>
      <c r="F151" s="59">
        <v>232522</v>
      </c>
      <c r="G151" s="59">
        <v>232522</v>
      </c>
    </row>
    <row r="152" spans="1:7" ht="34.9" customHeight="1" x14ac:dyDescent="0.25">
      <c r="A152" s="62">
        <f t="shared" si="1"/>
        <v>136</v>
      </c>
      <c r="B152" s="62" t="s">
        <v>131</v>
      </c>
      <c r="C152" s="58" t="s">
        <v>164</v>
      </c>
      <c r="D152" s="58" t="s">
        <v>1928</v>
      </c>
      <c r="E152" s="59">
        <v>5428800</v>
      </c>
      <c r="F152" s="59">
        <v>5428800</v>
      </c>
      <c r="G152" s="59">
        <v>5428800</v>
      </c>
    </row>
    <row r="153" spans="1:7" ht="34.9" customHeight="1" x14ac:dyDescent="0.25">
      <c r="A153" s="62">
        <f t="shared" si="1"/>
        <v>137</v>
      </c>
      <c r="B153" s="62" t="s">
        <v>526</v>
      </c>
      <c r="C153" s="58" t="s">
        <v>527</v>
      </c>
      <c r="D153" s="58" t="s">
        <v>1878</v>
      </c>
      <c r="E153" s="59">
        <v>965200</v>
      </c>
      <c r="F153" s="59">
        <v>983900</v>
      </c>
      <c r="G153" s="59">
        <v>1019000</v>
      </c>
    </row>
    <row r="154" spans="1:7" ht="34.9" customHeight="1" x14ac:dyDescent="0.25">
      <c r="A154" s="62">
        <f t="shared" si="1"/>
        <v>138</v>
      </c>
      <c r="B154" s="62" t="s">
        <v>741</v>
      </c>
      <c r="C154" s="58" t="s">
        <v>742</v>
      </c>
      <c r="D154" s="58" t="s">
        <v>1919</v>
      </c>
      <c r="E154" s="59">
        <v>119865</v>
      </c>
      <c r="F154" s="59">
        <v>119865</v>
      </c>
      <c r="G154" s="59">
        <v>119865</v>
      </c>
    </row>
    <row r="155" spans="1:7" ht="49.15" customHeight="1" x14ac:dyDescent="0.25">
      <c r="A155" s="62">
        <f t="shared" si="1"/>
        <v>139</v>
      </c>
      <c r="B155" s="62" t="s">
        <v>472</v>
      </c>
      <c r="C155" s="58" t="s">
        <v>473</v>
      </c>
      <c r="D155" s="58" t="s">
        <v>1929</v>
      </c>
      <c r="E155" s="59">
        <v>255084</v>
      </c>
      <c r="F155" s="59">
        <v>1020336</v>
      </c>
      <c r="G155" s="59">
        <v>1530504</v>
      </c>
    </row>
    <row r="156" spans="1:7" ht="34.9" customHeight="1" x14ac:dyDescent="0.25">
      <c r="A156" s="62">
        <f t="shared" si="1"/>
        <v>140</v>
      </c>
      <c r="B156" s="62" t="s">
        <v>457</v>
      </c>
      <c r="C156" s="58" t="s">
        <v>458</v>
      </c>
      <c r="D156" s="58" t="s">
        <v>1849</v>
      </c>
      <c r="E156" s="59">
        <v>4000000</v>
      </c>
      <c r="F156" s="59">
        <v>7000000</v>
      </c>
      <c r="G156" s="59">
        <v>7000000</v>
      </c>
    </row>
    <row r="157" spans="1:7" ht="34.9" customHeight="1" x14ac:dyDescent="0.25">
      <c r="A157" s="62">
        <f t="shared" si="1"/>
        <v>141</v>
      </c>
      <c r="B157" s="62" t="s">
        <v>410</v>
      </c>
      <c r="C157" s="58" t="s">
        <v>411</v>
      </c>
      <c r="D157" s="58" t="s">
        <v>1849</v>
      </c>
      <c r="E157" s="59">
        <v>20000</v>
      </c>
      <c r="F157" s="59">
        <v>160000</v>
      </c>
      <c r="G157" s="59">
        <v>160000</v>
      </c>
    </row>
    <row r="158" spans="1:7" ht="34.9" customHeight="1" x14ac:dyDescent="0.25">
      <c r="A158" s="62">
        <f t="shared" si="1"/>
        <v>142</v>
      </c>
      <c r="B158" s="62" t="s">
        <v>121</v>
      </c>
      <c r="C158" s="58" t="s">
        <v>156</v>
      </c>
      <c r="D158" s="58" t="s">
        <v>1865</v>
      </c>
      <c r="E158" s="59">
        <v>0</v>
      </c>
      <c r="F158" s="59">
        <v>50000</v>
      </c>
      <c r="G158" s="59">
        <v>231258</v>
      </c>
    </row>
    <row r="159" spans="1:7" ht="34.9" customHeight="1" x14ac:dyDescent="0.25">
      <c r="A159" s="62">
        <f t="shared" si="1"/>
        <v>143</v>
      </c>
      <c r="B159" s="62" t="s">
        <v>669</v>
      </c>
      <c r="C159" s="58" t="s">
        <v>670</v>
      </c>
      <c r="D159" s="58" t="s">
        <v>1962</v>
      </c>
      <c r="E159" s="59">
        <v>300000</v>
      </c>
      <c r="F159" s="59">
        <v>300000</v>
      </c>
      <c r="G159" s="59">
        <v>300000</v>
      </c>
    </row>
    <row r="160" spans="1:7" ht="34.9" customHeight="1" x14ac:dyDescent="0.25">
      <c r="A160" s="62">
        <f t="shared" si="1"/>
        <v>144</v>
      </c>
      <c r="B160" s="62" t="s">
        <v>396</v>
      </c>
      <c r="C160" s="58" t="s">
        <v>397</v>
      </c>
      <c r="D160" s="58" t="s">
        <v>1846</v>
      </c>
      <c r="E160" s="59">
        <v>179000</v>
      </c>
      <c r="F160" s="59">
        <v>176000</v>
      </c>
      <c r="G160" s="59">
        <v>181000</v>
      </c>
    </row>
    <row r="161" spans="1:7" ht="34.9" customHeight="1" x14ac:dyDescent="0.25">
      <c r="A161" s="62">
        <f t="shared" si="1"/>
        <v>145</v>
      </c>
      <c r="B161" s="62" t="s">
        <v>421</v>
      </c>
      <c r="C161" s="58" t="s">
        <v>422</v>
      </c>
      <c r="D161" s="58" t="s">
        <v>1852</v>
      </c>
      <c r="E161" s="59">
        <v>2000000</v>
      </c>
      <c r="F161" s="59">
        <v>2000000</v>
      </c>
      <c r="G161" s="59">
        <v>2000000</v>
      </c>
    </row>
    <row r="162" spans="1:7" ht="34.9" customHeight="1" x14ac:dyDescent="0.25">
      <c r="A162" s="62">
        <f t="shared" si="1"/>
        <v>146</v>
      </c>
      <c r="B162" s="62" t="s">
        <v>755</v>
      </c>
      <c r="C162" s="58" t="s">
        <v>756</v>
      </c>
      <c r="D162" s="58" t="s">
        <v>1960</v>
      </c>
      <c r="E162" s="59">
        <v>65000</v>
      </c>
      <c r="F162" s="59">
        <v>70000</v>
      </c>
      <c r="G162" s="59">
        <v>70000</v>
      </c>
    </row>
    <row r="163" spans="1:7" ht="34.9" customHeight="1" x14ac:dyDescent="0.25">
      <c r="A163" s="62">
        <f t="shared" si="1"/>
        <v>147</v>
      </c>
      <c r="B163" s="62" t="s">
        <v>764</v>
      </c>
      <c r="C163" s="58" t="s">
        <v>765</v>
      </c>
      <c r="D163" s="58" t="s">
        <v>1923</v>
      </c>
      <c r="E163" s="59">
        <v>300000</v>
      </c>
      <c r="F163" s="59">
        <v>350000</v>
      </c>
      <c r="G163" s="59">
        <v>400000</v>
      </c>
    </row>
    <row r="164" spans="1:7" ht="34.9" customHeight="1" x14ac:dyDescent="0.25">
      <c r="A164" s="62">
        <f t="shared" si="1"/>
        <v>148</v>
      </c>
      <c r="B164" s="62" t="s">
        <v>749</v>
      </c>
      <c r="C164" s="58" t="s">
        <v>750</v>
      </c>
      <c r="D164" s="58" t="s">
        <v>1920</v>
      </c>
      <c r="E164" s="59">
        <v>83990</v>
      </c>
      <c r="F164" s="59">
        <v>77990</v>
      </c>
      <c r="G164" s="59">
        <v>77990</v>
      </c>
    </row>
    <row r="165" spans="1:7" ht="48" customHeight="1" x14ac:dyDescent="0.25">
      <c r="A165" s="62">
        <f t="shared" si="1"/>
        <v>149</v>
      </c>
      <c r="B165" s="62" t="s">
        <v>144</v>
      </c>
      <c r="C165" s="58" t="s">
        <v>175</v>
      </c>
      <c r="D165" s="58" t="s">
        <v>2005</v>
      </c>
      <c r="E165" s="59">
        <v>5600000</v>
      </c>
      <c r="F165" s="59">
        <v>5600000</v>
      </c>
      <c r="G165" s="59">
        <v>5600000</v>
      </c>
    </row>
    <row r="166" spans="1:7" ht="34.9" customHeight="1" x14ac:dyDescent="0.25">
      <c r="A166" s="62">
        <f t="shared" si="1"/>
        <v>150</v>
      </c>
      <c r="B166" s="62" t="s">
        <v>423</v>
      </c>
      <c r="C166" s="58" t="s">
        <v>424</v>
      </c>
      <c r="D166" s="58" t="s">
        <v>1853</v>
      </c>
      <c r="E166" s="59">
        <v>400000</v>
      </c>
      <c r="F166" s="59">
        <v>500000</v>
      </c>
      <c r="G166" s="59">
        <v>500000</v>
      </c>
    </row>
    <row r="167" spans="1:7" ht="34.9" customHeight="1" x14ac:dyDescent="0.25">
      <c r="A167" s="203" t="s">
        <v>1023</v>
      </c>
      <c r="B167" s="203"/>
      <c r="C167" s="203"/>
      <c r="D167" s="203"/>
      <c r="E167" s="57">
        <v>12940435</v>
      </c>
      <c r="F167" s="57">
        <v>12775979</v>
      </c>
      <c r="G167" s="57">
        <v>12446585</v>
      </c>
    </row>
    <row r="168" spans="1:7" ht="34.9" customHeight="1" x14ac:dyDescent="0.25">
      <c r="A168" s="62">
        <f>151</f>
        <v>151</v>
      </c>
      <c r="B168" s="62" t="s">
        <v>97</v>
      </c>
      <c r="C168" s="58" t="s">
        <v>98</v>
      </c>
      <c r="D168" s="58" t="s">
        <v>1955</v>
      </c>
      <c r="E168" s="59">
        <v>2430395</v>
      </c>
      <c r="F168" s="59">
        <v>1845038</v>
      </c>
      <c r="G168" s="59">
        <v>1595195</v>
      </c>
    </row>
    <row r="169" spans="1:7" ht="48" customHeight="1" x14ac:dyDescent="0.25">
      <c r="A169" s="62">
        <f>A168+1</f>
        <v>152</v>
      </c>
      <c r="B169" s="62" t="s">
        <v>551</v>
      </c>
      <c r="C169" s="58" t="s">
        <v>552</v>
      </c>
      <c r="D169" s="58" t="s">
        <v>1963</v>
      </c>
      <c r="E169" s="59">
        <v>1630318</v>
      </c>
      <c r="F169" s="59">
        <v>1623658</v>
      </c>
      <c r="G169" s="59">
        <v>1605326</v>
      </c>
    </row>
    <row r="170" spans="1:7" ht="34.9" customHeight="1" x14ac:dyDescent="0.25">
      <c r="A170" s="62">
        <f t="shared" ref="A170:A176" si="2">A169+1</f>
        <v>153</v>
      </c>
      <c r="B170" s="62" t="s">
        <v>444</v>
      </c>
      <c r="C170" s="58" t="s">
        <v>445</v>
      </c>
      <c r="D170" s="58" t="s">
        <v>1964</v>
      </c>
      <c r="E170" s="59">
        <v>4914970</v>
      </c>
      <c r="F170" s="59">
        <v>4909085</v>
      </c>
      <c r="G170" s="59">
        <v>4786475</v>
      </c>
    </row>
    <row r="171" spans="1:7" ht="34.9" customHeight="1" x14ac:dyDescent="0.25">
      <c r="A171" s="62">
        <f t="shared" si="2"/>
        <v>154</v>
      </c>
      <c r="B171" s="62" t="s">
        <v>627</v>
      </c>
      <c r="C171" s="58" t="s">
        <v>628</v>
      </c>
      <c r="D171" s="58" t="s">
        <v>1965</v>
      </c>
      <c r="E171" s="59">
        <v>1137758</v>
      </c>
      <c r="F171" s="59">
        <v>994560</v>
      </c>
      <c r="G171" s="59">
        <v>1160248</v>
      </c>
    </row>
    <row r="172" spans="1:7" ht="34.9" customHeight="1" x14ac:dyDescent="0.25">
      <c r="A172" s="62">
        <f t="shared" si="2"/>
        <v>155</v>
      </c>
      <c r="B172" s="62" t="s">
        <v>481</v>
      </c>
      <c r="C172" s="58" t="s">
        <v>482</v>
      </c>
      <c r="D172" s="58" t="s">
        <v>1952</v>
      </c>
      <c r="E172" s="59">
        <v>976720</v>
      </c>
      <c r="F172" s="59">
        <v>956606</v>
      </c>
      <c r="G172" s="59">
        <v>953169</v>
      </c>
    </row>
    <row r="173" spans="1:7" ht="34.9" customHeight="1" x14ac:dyDescent="0.25">
      <c r="A173" s="62">
        <f t="shared" si="2"/>
        <v>156</v>
      </c>
      <c r="B173" s="62" t="s">
        <v>477</v>
      </c>
      <c r="C173" s="58" t="s">
        <v>478</v>
      </c>
      <c r="D173" s="58" t="s">
        <v>1951</v>
      </c>
      <c r="E173" s="59">
        <v>395640</v>
      </c>
      <c r="F173" s="59">
        <v>386240</v>
      </c>
      <c r="G173" s="59">
        <v>381140</v>
      </c>
    </row>
    <row r="174" spans="1:7" ht="34.9" customHeight="1" x14ac:dyDescent="0.25">
      <c r="A174" s="62">
        <f t="shared" si="2"/>
        <v>157</v>
      </c>
      <c r="B174" s="62" t="s">
        <v>142</v>
      </c>
      <c r="C174" s="58" t="s">
        <v>173</v>
      </c>
      <c r="D174" s="58" t="s">
        <v>1388</v>
      </c>
      <c r="E174" s="59">
        <v>926931</v>
      </c>
      <c r="F174" s="59">
        <v>1196167</v>
      </c>
      <c r="G174" s="59">
        <v>1465407</v>
      </c>
    </row>
    <row r="175" spans="1:7" ht="34.9" customHeight="1" x14ac:dyDescent="0.25">
      <c r="A175" s="62">
        <f t="shared" si="2"/>
        <v>158</v>
      </c>
      <c r="B175" s="62" t="s">
        <v>710</v>
      </c>
      <c r="C175" s="58" t="s">
        <v>711</v>
      </c>
      <c r="D175" s="58" t="s">
        <v>1955</v>
      </c>
      <c r="E175" s="59">
        <v>282138</v>
      </c>
      <c r="F175" s="59">
        <v>735998</v>
      </c>
      <c r="G175" s="59">
        <v>370998</v>
      </c>
    </row>
    <row r="176" spans="1:7" ht="34.9" customHeight="1" x14ac:dyDescent="0.25">
      <c r="A176" s="62">
        <f t="shared" si="2"/>
        <v>159</v>
      </c>
      <c r="B176" s="62" t="s">
        <v>153</v>
      </c>
      <c r="C176" s="58" t="s">
        <v>736</v>
      </c>
      <c r="D176" s="58" t="s">
        <v>1378</v>
      </c>
      <c r="E176" s="59">
        <v>245565</v>
      </c>
      <c r="F176" s="59">
        <v>128627</v>
      </c>
      <c r="G176" s="59">
        <v>128627</v>
      </c>
    </row>
    <row r="177" spans="1:7" ht="34.9" customHeight="1" x14ac:dyDescent="0.25">
      <c r="A177" s="203" t="s">
        <v>1024</v>
      </c>
      <c r="B177" s="203"/>
      <c r="C177" s="203"/>
      <c r="D177" s="203"/>
      <c r="E177" s="57">
        <v>33993571</v>
      </c>
      <c r="F177" s="57">
        <v>61908084</v>
      </c>
      <c r="G177" s="57">
        <v>91559084</v>
      </c>
    </row>
    <row r="178" spans="1:7" ht="34.9" customHeight="1" x14ac:dyDescent="0.25">
      <c r="A178" s="62">
        <f>160</f>
        <v>160</v>
      </c>
      <c r="B178" s="62" t="s">
        <v>69</v>
      </c>
      <c r="C178" s="58" t="s">
        <v>70</v>
      </c>
      <c r="D178" s="58" t="s">
        <v>1851</v>
      </c>
      <c r="E178" s="59">
        <v>28900000</v>
      </c>
      <c r="F178" s="59">
        <v>59600000</v>
      </c>
      <c r="G178" s="59">
        <v>90100000</v>
      </c>
    </row>
    <row r="179" spans="1:7" ht="34.9" customHeight="1" x14ac:dyDescent="0.25">
      <c r="A179" s="62">
        <f>A178+1</f>
        <v>161</v>
      </c>
      <c r="B179" s="62" t="s">
        <v>522</v>
      </c>
      <c r="C179" s="58" t="s">
        <v>523</v>
      </c>
      <c r="D179" s="58" t="s">
        <v>1876</v>
      </c>
      <c r="E179" s="59">
        <v>217717</v>
      </c>
      <c r="F179" s="59">
        <v>207817</v>
      </c>
      <c r="G179" s="59">
        <v>207817</v>
      </c>
    </row>
    <row r="180" spans="1:7" ht="34.9" customHeight="1" x14ac:dyDescent="0.25">
      <c r="A180" s="62">
        <f t="shared" ref="A180:A188" si="3">A179+1</f>
        <v>162</v>
      </c>
      <c r="B180" s="62" t="s">
        <v>524</v>
      </c>
      <c r="C180" s="58" t="s">
        <v>525</v>
      </c>
      <c r="D180" s="58" t="s">
        <v>1876</v>
      </c>
      <c r="E180" s="59">
        <v>37497</v>
      </c>
      <c r="F180" s="59">
        <v>35697</v>
      </c>
      <c r="G180" s="59">
        <v>35697</v>
      </c>
    </row>
    <row r="181" spans="1:7" ht="34.9" customHeight="1" x14ac:dyDescent="0.25">
      <c r="A181" s="62">
        <f t="shared" si="3"/>
        <v>163</v>
      </c>
      <c r="B181" s="62" t="s">
        <v>656</v>
      </c>
      <c r="C181" s="58" t="s">
        <v>657</v>
      </c>
      <c r="D181" s="58" t="s">
        <v>1904</v>
      </c>
      <c r="E181" s="59">
        <v>39026</v>
      </c>
      <c r="F181" s="59">
        <v>39026</v>
      </c>
      <c r="G181" s="59">
        <v>39026</v>
      </c>
    </row>
    <row r="182" spans="1:7" ht="34.9" customHeight="1" x14ac:dyDescent="0.25">
      <c r="A182" s="62">
        <f t="shared" si="3"/>
        <v>164</v>
      </c>
      <c r="B182" s="62" t="s">
        <v>585</v>
      </c>
      <c r="C182" s="58" t="s">
        <v>586</v>
      </c>
      <c r="D182" s="58" t="s">
        <v>195</v>
      </c>
      <c r="E182" s="59">
        <v>483556</v>
      </c>
      <c r="F182" s="59">
        <v>161561</v>
      </c>
      <c r="G182" s="59">
        <v>161561</v>
      </c>
    </row>
    <row r="183" spans="1:7" ht="34.9" customHeight="1" x14ac:dyDescent="0.25">
      <c r="A183" s="62">
        <f t="shared" si="3"/>
        <v>165</v>
      </c>
      <c r="B183" s="62" t="s">
        <v>616</v>
      </c>
      <c r="C183" s="58" t="s">
        <v>617</v>
      </c>
      <c r="D183" s="58" t="s">
        <v>195</v>
      </c>
      <c r="E183" s="59">
        <v>421683</v>
      </c>
      <c r="F183" s="59">
        <v>421683</v>
      </c>
      <c r="G183" s="59">
        <v>421683</v>
      </c>
    </row>
    <row r="184" spans="1:7" ht="34.9" customHeight="1" x14ac:dyDescent="0.25">
      <c r="A184" s="62">
        <f t="shared" si="3"/>
        <v>166</v>
      </c>
      <c r="B184" s="62" t="s">
        <v>597</v>
      </c>
      <c r="C184" s="58" t="s">
        <v>598</v>
      </c>
      <c r="D184" s="58" t="s">
        <v>195</v>
      </c>
      <c r="E184" s="59">
        <v>300000</v>
      </c>
      <c r="F184" s="59">
        <v>300000</v>
      </c>
      <c r="G184" s="59">
        <v>300000</v>
      </c>
    </row>
    <row r="185" spans="1:7" ht="34.9" customHeight="1" x14ac:dyDescent="0.25">
      <c r="A185" s="62">
        <f t="shared" si="3"/>
        <v>167</v>
      </c>
      <c r="B185" s="62" t="s">
        <v>137</v>
      </c>
      <c r="C185" s="58" t="s">
        <v>1893</v>
      </c>
      <c r="D185" s="58" t="s">
        <v>195</v>
      </c>
      <c r="E185" s="59">
        <v>1009352</v>
      </c>
      <c r="F185" s="59">
        <v>0</v>
      </c>
      <c r="G185" s="59">
        <v>0</v>
      </c>
    </row>
    <row r="186" spans="1:7" ht="34.9" customHeight="1" x14ac:dyDescent="0.25">
      <c r="A186" s="62">
        <f t="shared" si="3"/>
        <v>168</v>
      </c>
      <c r="B186" s="62" t="s">
        <v>559</v>
      </c>
      <c r="C186" s="58" t="s">
        <v>560</v>
      </c>
      <c r="D186" s="58" t="s">
        <v>195</v>
      </c>
      <c r="E186" s="59">
        <v>850000</v>
      </c>
      <c r="F186" s="59">
        <v>763000</v>
      </c>
      <c r="G186" s="59">
        <v>0</v>
      </c>
    </row>
    <row r="187" spans="1:7" ht="34.9" customHeight="1" x14ac:dyDescent="0.25">
      <c r="A187" s="62">
        <f t="shared" si="3"/>
        <v>169</v>
      </c>
      <c r="B187" s="62" t="s">
        <v>451</v>
      </c>
      <c r="C187" s="58" t="s">
        <v>452</v>
      </c>
      <c r="D187" s="58" t="s">
        <v>1859</v>
      </c>
      <c r="E187" s="59">
        <v>172740</v>
      </c>
      <c r="F187" s="59">
        <v>161300</v>
      </c>
      <c r="G187" s="59">
        <v>161300</v>
      </c>
    </row>
    <row r="188" spans="1:7" ht="34.9" customHeight="1" x14ac:dyDescent="0.25">
      <c r="A188" s="62">
        <f t="shared" si="3"/>
        <v>170</v>
      </c>
      <c r="B188" s="62" t="s">
        <v>149</v>
      </c>
      <c r="C188" s="58" t="s">
        <v>177</v>
      </c>
      <c r="D188" s="58" t="s">
        <v>195</v>
      </c>
      <c r="E188" s="59">
        <v>1562000</v>
      </c>
      <c r="F188" s="59">
        <v>218000</v>
      </c>
      <c r="G188" s="59">
        <v>132000</v>
      </c>
    </row>
    <row r="189" spans="1:7" ht="34.9" customHeight="1" x14ac:dyDescent="0.25">
      <c r="A189" s="203" t="s">
        <v>1025</v>
      </c>
      <c r="B189" s="203"/>
      <c r="C189" s="203"/>
      <c r="D189" s="203"/>
      <c r="E189" s="57">
        <v>47011926</v>
      </c>
      <c r="F189" s="57">
        <v>48744196</v>
      </c>
      <c r="G189" s="57">
        <v>48882344</v>
      </c>
    </row>
    <row r="190" spans="1:7" ht="34.9" customHeight="1" x14ac:dyDescent="0.25">
      <c r="A190" s="62">
        <f>171</f>
        <v>171</v>
      </c>
      <c r="B190" s="62" t="s">
        <v>85</v>
      </c>
      <c r="C190" s="58" t="s">
        <v>86</v>
      </c>
      <c r="D190" s="58" t="s">
        <v>1371</v>
      </c>
      <c r="E190" s="59">
        <v>9424894</v>
      </c>
      <c r="F190" s="59">
        <v>9853563</v>
      </c>
      <c r="G190" s="59">
        <v>10307431</v>
      </c>
    </row>
    <row r="191" spans="1:7" ht="34.9" customHeight="1" x14ac:dyDescent="0.25">
      <c r="A191" s="62">
        <f>A190+1</f>
        <v>172</v>
      </c>
      <c r="B191" s="62" t="s">
        <v>401</v>
      </c>
      <c r="C191" s="58" t="s">
        <v>402</v>
      </c>
      <c r="D191" s="58" t="s">
        <v>1948</v>
      </c>
      <c r="E191" s="59">
        <v>9805007</v>
      </c>
      <c r="F191" s="59">
        <v>11146130</v>
      </c>
      <c r="G191" s="59">
        <v>11146130</v>
      </c>
    </row>
    <row r="192" spans="1:7" ht="34.9" customHeight="1" x14ac:dyDescent="0.25">
      <c r="A192" s="62">
        <f t="shared" ref="A192:A193" si="4">A191+1</f>
        <v>173</v>
      </c>
      <c r="B192" s="62" t="s">
        <v>487</v>
      </c>
      <c r="C192" s="58" t="s">
        <v>488</v>
      </c>
      <c r="D192" s="58" t="s">
        <v>1966</v>
      </c>
      <c r="E192" s="59">
        <v>562173</v>
      </c>
      <c r="F192" s="59">
        <v>562173</v>
      </c>
      <c r="G192" s="59">
        <v>562173</v>
      </c>
    </row>
    <row r="193" spans="1:7" ht="52.15" customHeight="1" x14ac:dyDescent="0.25">
      <c r="A193" s="62">
        <f t="shared" si="4"/>
        <v>174</v>
      </c>
      <c r="B193" s="62" t="s">
        <v>375</v>
      </c>
      <c r="C193" s="58" t="s">
        <v>377</v>
      </c>
      <c r="D193" s="58" t="s">
        <v>1967</v>
      </c>
      <c r="E193" s="59">
        <v>27219852</v>
      </c>
      <c r="F193" s="59">
        <v>27182330</v>
      </c>
      <c r="G193" s="59">
        <v>26866610</v>
      </c>
    </row>
    <row r="194" spans="1:7" ht="34.9" customHeight="1" x14ac:dyDescent="0.25">
      <c r="A194" s="203" t="s">
        <v>1026</v>
      </c>
      <c r="B194" s="203"/>
      <c r="C194" s="203"/>
      <c r="D194" s="203"/>
      <c r="E194" s="57">
        <f>SUM(E195:E222)</f>
        <v>4302399</v>
      </c>
      <c r="F194" s="57">
        <f t="shared" ref="F194:G194" si="5">SUM(F195:F222)</f>
        <v>7067533</v>
      </c>
      <c r="G194" s="57">
        <f t="shared" si="5"/>
        <v>7397674</v>
      </c>
    </row>
    <row r="195" spans="1:7" ht="34.9" customHeight="1" x14ac:dyDescent="0.25">
      <c r="A195" s="62">
        <f>175</f>
        <v>175</v>
      </c>
      <c r="B195" s="62" t="s">
        <v>73</v>
      </c>
      <c r="C195" s="58" t="s">
        <v>74</v>
      </c>
      <c r="D195" s="58" t="s">
        <v>191</v>
      </c>
      <c r="E195" s="59">
        <v>356070</v>
      </c>
      <c r="F195" s="59">
        <v>944839</v>
      </c>
      <c r="G195" s="59">
        <v>940879</v>
      </c>
    </row>
    <row r="196" spans="1:7" ht="46.15" customHeight="1" x14ac:dyDescent="0.25">
      <c r="A196" s="62">
        <f>A195+1</f>
        <v>176</v>
      </c>
      <c r="B196" s="62" t="s">
        <v>461</v>
      </c>
      <c r="C196" s="58" t="s">
        <v>462</v>
      </c>
      <c r="D196" s="58" t="s">
        <v>439</v>
      </c>
      <c r="E196" s="59">
        <v>498903</v>
      </c>
      <c r="F196" s="59">
        <v>512665</v>
      </c>
      <c r="G196" s="59">
        <v>510965</v>
      </c>
    </row>
    <row r="197" spans="1:7" ht="45" x14ac:dyDescent="0.25">
      <c r="A197" s="62">
        <f t="shared" ref="A197:A222" si="6">A196+1</f>
        <v>177</v>
      </c>
      <c r="B197" s="62" t="s">
        <v>684</v>
      </c>
      <c r="C197" s="58" t="s">
        <v>685</v>
      </c>
      <c r="D197" s="58" t="s">
        <v>686</v>
      </c>
      <c r="E197" s="59">
        <v>493907</v>
      </c>
      <c r="F197" s="59">
        <v>812061</v>
      </c>
      <c r="G197" s="59">
        <v>1436655</v>
      </c>
    </row>
    <row r="198" spans="1:7" ht="34.9" customHeight="1" x14ac:dyDescent="0.25">
      <c r="A198" s="62">
        <f t="shared" si="6"/>
        <v>178</v>
      </c>
      <c r="B198" s="62" t="s">
        <v>729</v>
      </c>
      <c r="C198" s="58" t="s">
        <v>730</v>
      </c>
      <c r="D198" s="58" t="s">
        <v>731</v>
      </c>
      <c r="E198" s="59">
        <v>108115</v>
      </c>
      <c r="F198" s="59">
        <v>44339</v>
      </c>
      <c r="G198" s="59">
        <v>44339</v>
      </c>
    </row>
    <row r="199" spans="1:7" ht="34.9" customHeight="1" x14ac:dyDescent="0.25">
      <c r="A199" s="62">
        <f t="shared" si="6"/>
        <v>179</v>
      </c>
      <c r="B199" s="62" t="s">
        <v>593</v>
      </c>
      <c r="C199" s="58" t="s">
        <v>594</v>
      </c>
      <c r="D199" s="58" t="s">
        <v>191</v>
      </c>
      <c r="E199" s="59">
        <v>232378</v>
      </c>
      <c r="F199" s="59">
        <v>232378</v>
      </c>
      <c r="G199" s="59">
        <v>232378</v>
      </c>
    </row>
    <row r="200" spans="1:7" ht="34.9" customHeight="1" x14ac:dyDescent="0.25">
      <c r="A200" s="62">
        <f t="shared" si="6"/>
        <v>180</v>
      </c>
      <c r="B200" s="62" t="s">
        <v>553</v>
      </c>
      <c r="C200" s="58" t="s">
        <v>554</v>
      </c>
      <c r="D200" s="58" t="s">
        <v>555</v>
      </c>
      <c r="E200" s="59">
        <v>28094</v>
      </c>
      <c r="F200" s="59">
        <v>28094</v>
      </c>
      <c r="G200" s="59">
        <v>28094</v>
      </c>
    </row>
    <row r="201" spans="1:7" ht="34.9" customHeight="1" x14ac:dyDescent="0.25">
      <c r="A201" s="62">
        <f t="shared" si="6"/>
        <v>181</v>
      </c>
      <c r="B201" s="62" t="s">
        <v>125</v>
      </c>
      <c r="C201" s="58" t="s">
        <v>7</v>
      </c>
      <c r="D201" s="58" t="s">
        <v>191</v>
      </c>
      <c r="E201" s="59">
        <v>639100</v>
      </c>
      <c r="F201" s="59">
        <v>610600</v>
      </c>
      <c r="G201" s="59">
        <v>610600</v>
      </c>
    </row>
    <row r="202" spans="1:7" ht="34.9" customHeight="1" x14ac:dyDescent="0.25">
      <c r="A202" s="62">
        <f t="shared" si="6"/>
        <v>182</v>
      </c>
      <c r="B202" s="62" t="s">
        <v>734</v>
      </c>
      <c r="C202" s="58" t="s">
        <v>735</v>
      </c>
      <c r="D202" s="58" t="s">
        <v>558</v>
      </c>
      <c r="E202" s="59">
        <v>84873</v>
      </c>
      <c r="F202" s="59">
        <v>17923</v>
      </c>
      <c r="G202" s="59">
        <v>17923</v>
      </c>
    </row>
    <row r="203" spans="1:7" ht="34.9" customHeight="1" x14ac:dyDescent="0.25">
      <c r="A203" s="62">
        <f t="shared" si="6"/>
        <v>183</v>
      </c>
      <c r="B203" s="62" t="s">
        <v>469</v>
      </c>
      <c r="C203" s="58" t="s">
        <v>470</v>
      </c>
      <c r="D203" s="58" t="s">
        <v>471</v>
      </c>
      <c r="E203" s="59">
        <v>173140</v>
      </c>
      <c r="F203" s="59">
        <v>0</v>
      </c>
      <c r="G203" s="59">
        <v>0</v>
      </c>
    </row>
    <row r="204" spans="1:7" ht="34.9" customHeight="1" x14ac:dyDescent="0.25">
      <c r="A204" s="62">
        <f t="shared" si="6"/>
        <v>184</v>
      </c>
      <c r="B204" s="62" t="s">
        <v>759</v>
      </c>
      <c r="C204" s="58" t="s">
        <v>760</v>
      </c>
      <c r="D204" s="58" t="s">
        <v>761</v>
      </c>
      <c r="E204" s="59">
        <v>138435</v>
      </c>
      <c r="F204" s="59">
        <v>120165</v>
      </c>
      <c r="G204" s="59">
        <v>120165</v>
      </c>
    </row>
    <row r="205" spans="1:7" ht="34.9" customHeight="1" x14ac:dyDescent="0.25">
      <c r="A205" s="62">
        <f t="shared" si="6"/>
        <v>185</v>
      </c>
      <c r="B205" s="62" t="s">
        <v>716</v>
      </c>
      <c r="C205" s="58" t="s">
        <v>717</v>
      </c>
      <c r="D205" s="58" t="s">
        <v>193</v>
      </c>
      <c r="E205" s="59">
        <v>94142</v>
      </c>
      <c r="F205" s="59">
        <v>2103157</v>
      </c>
      <c r="G205" s="59">
        <v>1974595</v>
      </c>
    </row>
    <row r="206" spans="1:7" ht="34.9" customHeight="1" x14ac:dyDescent="0.25">
      <c r="A206" s="62">
        <f t="shared" si="6"/>
        <v>186</v>
      </c>
      <c r="B206" s="62" t="s">
        <v>485</v>
      </c>
      <c r="C206" s="58" t="s">
        <v>486</v>
      </c>
      <c r="D206" s="58" t="s">
        <v>193</v>
      </c>
      <c r="E206" s="59">
        <v>252728</v>
      </c>
      <c r="F206" s="59">
        <v>252728</v>
      </c>
      <c r="G206" s="59">
        <v>252728</v>
      </c>
    </row>
    <row r="207" spans="1:7" ht="34.9" customHeight="1" x14ac:dyDescent="0.25">
      <c r="A207" s="62">
        <f t="shared" si="6"/>
        <v>187</v>
      </c>
      <c r="B207" s="62" t="s">
        <v>556</v>
      </c>
      <c r="C207" s="58" t="s">
        <v>557</v>
      </c>
      <c r="D207" s="58" t="s">
        <v>558</v>
      </c>
      <c r="E207" s="59">
        <v>49368</v>
      </c>
      <c r="F207" s="59">
        <v>0</v>
      </c>
      <c r="G207" s="59">
        <v>0</v>
      </c>
    </row>
    <row r="208" spans="1:7" ht="34.9" customHeight="1" x14ac:dyDescent="0.25">
      <c r="A208" s="62">
        <f t="shared" si="6"/>
        <v>188</v>
      </c>
      <c r="B208" s="62" t="s">
        <v>147</v>
      </c>
      <c r="C208" s="58" t="s">
        <v>44</v>
      </c>
      <c r="D208" s="58" t="s">
        <v>185</v>
      </c>
      <c r="E208" s="59">
        <v>464377</v>
      </c>
      <c r="F208" s="59">
        <v>454377</v>
      </c>
      <c r="G208" s="59">
        <v>459604</v>
      </c>
    </row>
    <row r="209" spans="1:7" ht="34.9" customHeight="1" x14ac:dyDescent="0.25">
      <c r="A209" s="62">
        <f t="shared" si="6"/>
        <v>189</v>
      </c>
      <c r="B209" s="62" t="s">
        <v>155</v>
      </c>
      <c r="C209" s="58" t="s">
        <v>181</v>
      </c>
      <c r="D209" s="58" t="s">
        <v>193</v>
      </c>
      <c r="E209" s="59">
        <v>51227</v>
      </c>
      <c r="F209" s="59">
        <v>0</v>
      </c>
      <c r="G209" s="59">
        <v>0</v>
      </c>
    </row>
    <row r="210" spans="1:7" ht="34.9" customHeight="1" x14ac:dyDescent="0.25">
      <c r="A210" s="62">
        <f t="shared" si="6"/>
        <v>190</v>
      </c>
      <c r="B210" s="62" t="s">
        <v>667</v>
      </c>
      <c r="C210" s="58" t="s">
        <v>668</v>
      </c>
      <c r="D210" s="58" t="s">
        <v>193</v>
      </c>
      <c r="E210" s="59">
        <v>25000</v>
      </c>
      <c r="F210" s="59">
        <v>0</v>
      </c>
      <c r="G210" s="59">
        <v>0</v>
      </c>
    </row>
    <row r="211" spans="1:7" ht="34.9" customHeight="1" x14ac:dyDescent="0.25">
      <c r="A211" s="62">
        <f t="shared" si="6"/>
        <v>191</v>
      </c>
      <c r="B211" s="62" t="s">
        <v>671</v>
      </c>
      <c r="C211" s="58" t="s">
        <v>672</v>
      </c>
      <c r="D211" s="58" t="s">
        <v>191</v>
      </c>
      <c r="E211" s="59">
        <v>3981</v>
      </c>
      <c r="F211" s="59">
        <v>3981</v>
      </c>
      <c r="G211" s="59">
        <v>3981</v>
      </c>
    </row>
    <row r="212" spans="1:7" ht="34.9" customHeight="1" x14ac:dyDescent="0.25">
      <c r="A212" s="62">
        <f t="shared" si="6"/>
        <v>192</v>
      </c>
      <c r="B212" s="62" t="s">
        <v>714</v>
      </c>
      <c r="C212" s="58" t="s">
        <v>715</v>
      </c>
      <c r="D212" s="58" t="s">
        <v>439</v>
      </c>
      <c r="E212" s="59">
        <v>0</v>
      </c>
      <c r="F212" s="59">
        <v>146933</v>
      </c>
      <c r="G212" s="59">
        <v>133333</v>
      </c>
    </row>
    <row r="213" spans="1:7" ht="34.9" customHeight="1" x14ac:dyDescent="0.25">
      <c r="A213" s="62">
        <f t="shared" si="6"/>
        <v>193</v>
      </c>
      <c r="B213" s="62" t="s">
        <v>673</v>
      </c>
      <c r="C213" s="58" t="s">
        <v>674</v>
      </c>
      <c r="D213" s="58" t="s">
        <v>191</v>
      </c>
      <c r="E213" s="59">
        <v>0</v>
      </c>
      <c r="F213" s="59">
        <v>321600</v>
      </c>
      <c r="G213" s="59">
        <v>147461</v>
      </c>
    </row>
    <row r="214" spans="1:7" ht="34.9" customHeight="1" x14ac:dyDescent="0.25">
      <c r="A214" s="62">
        <f t="shared" si="6"/>
        <v>194</v>
      </c>
      <c r="B214" s="62" t="s">
        <v>610</v>
      </c>
      <c r="C214" s="58" t="s">
        <v>611</v>
      </c>
      <c r="D214" s="58" t="s">
        <v>191</v>
      </c>
      <c r="E214" s="59">
        <v>135730</v>
      </c>
      <c r="F214" s="59">
        <v>135730</v>
      </c>
      <c r="G214" s="59">
        <v>135730</v>
      </c>
    </row>
    <row r="215" spans="1:7" ht="34.9" customHeight="1" x14ac:dyDescent="0.25">
      <c r="A215" s="62">
        <f t="shared" si="6"/>
        <v>195</v>
      </c>
      <c r="B215" s="62" t="s">
        <v>128</v>
      </c>
      <c r="C215" s="58" t="s">
        <v>161</v>
      </c>
      <c r="D215" s="58" t="s">
        <v>191</v>
      </c>
      <c r="E215" s="59">
        <v>2000</v>
      </c>
      <c r="F215" s="59">
        <v>2000</v>
      </c>
      <c r="G215" s="59">
        <v>2000</v>
      </c>
    </row>
    <row r="216" spans="1:7" ht="34.9" customHeight="1" x14ac:dyDescent="0.25">
      <c r="A216" s="62">
        <f t="shared" si="6"/>
        <v>196</v>
      </c>
      <c r="B216" s="62" t="s">
        <v>437</v>
      </c>
      <c r="C216" s="58" t="s">
        <v>438</v>
      </c>
      <c r="D216" s="58" t="s">
        <v>439</v>
      </c>
      <c r="E216" s="59">
        <v>100000</v>
      </c>
      <c r="F216" s="59">
        <v>0</v>
      </c>
      <c r="G216" s="59">
        <v>0</v>
      </c>
    </row>
    <row r="217" spans="1:7" ht="34.9" customHeight="1" x14ac:dyDescent="0.25">
      <c r="A217" s="62">
        <f t="shared" si="6"/>
        <v>197</v>
      </c>
      <c r="B217" s="62" t="s">
        <v>745</v>
      </c>
      <c r="C217" s="58" t="s">
        <v>746</v>
      </c>
      <c r="D217" s="58" t="s">
        <v>471</v>
      </c>
      <c r="E217" s="59">
        <v>79581</v>
      </c>
      <c r="F217" s="59">
        <v>0</v>
      </c>
      <c r="G217" s="59">
        <v>0</v>
      </c>
    </row>
    <row r="218" spans="1:7" ht="34.9" customHeight="1" x14ac:dyDescent="0.25">
      <c r="A218" s="62">
        <f t="shared" si="6"/>
        <v>198</v>
      </c>
      <c r="B218" s="62" t="s">
        <v>150</v>
      </c>
      <c r="C218" s="58" t="s">
        <v>1911</v>
      </c>
      <c r="D218" s="58" t="s">
        <v>193</v>
      </c>
      <c r="E218" s="59">
        <v>80141</v>
      </c>
      <c r="F218" s="59">
        <v>117150</v>
      </c>
      <c r="G218" s="59">
        <v>123147</v>
      </c>
    </row>
    <row r="219" spans="1:7" ht="34.9" customHeight="1" x14ac:dyDescent="0.25">
      <c r="A219" s="190">
        <f t="shared" si="6"/>
        <v>199</v>
      </c>
      <c r="B219" s="190" t="s">
        <v>1027</v>
      </c>
      <c r="C219" s="191" t="s">
        <v>1028</v>
      </c>
      <c r="D219" s="191" t="s">
        <v>761</v>
      </c>
      <c r="E219" s="192">
        <v>53293</v>
      </c>
      <c r="F219" s="192">
        <v>34163</v>
      </c>
      <c r="G219" s="192">
        <v>34163</v>
      </c>
    </row>
    <row r="220" spans="1:7" ht="34.9" customHeight="1" x14ac:dyDescent="0.25">
      <c r="A220" s="190">
        <f t="shared" si="6"/>
        <v>200</v>
      </c>
      <c r="B220" s="190" t="s">
        <v>1029</v>
      </c>
      <c r="C220" s="191" t="s">
        <v>1030</v>
      </c>
      <c r="D220" s="191" t="s">
        <v>1031</v>
      </c>
      <c r="E220" s="192">
        <v>19998</v>
      </c>
      <c r="F220" s="192">
        <v>19898</v>
      </c>
      <c r="G220" s="192">
        <v>19898</v>
      </c>
    </row>
    <row r="221" spans="1:7" ht="34.9" customHeight="1" x14ac:dyDescent="0.25">
      <c r="A221" s="190">
        <f t="shared" si="6"/>
        <v>201</v>
      </c>
      <c r="B221" s="190" t="s">
        <v>1032</v>
      </c>
      <c r="C221" s="191" t="s">
        <v>1033</v>
      </c>
      <c r="D221" s="191" t="s">
        <v>1034</v>
      </c>
      <c r="E221" s="192">
        <v>21730</v>
      </c>
      <c r="F221" s="192">
        <v>36664</v>
      </c>
      <c r="G221" s="192">
        <v>52948</v>
      </c>
    </row>
    <row r="222" spans="1:7" ht="34.9" customHeight="1" x14ac:dyDescent="0.25">
      <c r="A222" s="190">
        <f t="shared" si="6"/>
        <v>202</v>
      </c>
      <c r="B222" s="190" t="s">
        <v>1035</v>
      </c>
      <c r="C222" s="191" t="s">
        <v>1036</v>
      </c>
      <c r="D222" s="191" t="s">
        <v>1037</v>
      </c>
      <c r="E222" s="192">
        <v>116088</v>
      </c>
      <c r="F222" s="192">
        <v>116088</v>
      </c>
      <c r="G222" s="192">
        <v>116088</v>
      </c>
    </row>
    <row r="223" spans="1:7" ht="34.9" customHeight="1" x14ac:dyDescent="0.25">
      <c r="A223" s="203" t="s">
        <v>1048</v>
      </c>
      <c r="B223" s="203"/>
      <c r="C223" s="203"/>
      <c r="D223" s="203"/>
      <c r="E223" s="57">
        <v>25474873</v>
      </c>
      <c r="F223" s="57">
        <v>36054390</v>
      </c>
      <c r="G223" s="57">
        <v>48704862</v>
      </c>
    </row>
    <row r="224" spans="1:7" ht="34.9" customHeight="1" x14ac:dyDescent="0.25">
      <c r="A224" s="62">
        <f>203</f>
        <v>203</v>
      </c>
      <c r="B224" s="62" t="s">
        <v>79</v>
      </c>
      <c r="C224" s="58" t="s">
        <v>80</v>
      </c>
      <c r="D224" s="58" t="s">
        <v>1860</v>
      </c>
      <c r="E224" s="59">
        <v>10046012</v>
      </c>
      <c r="F224" s="59">
        <v>20042112</v>
      </c>
      <c r="G224" s="59">
        <v>30042112</v>
      </c>
    </row>
    <row r="225" spans="1:7" ht="34.9" customHeight="1" x14ac:dyDescent="0.25">
      <c r="A225" s="62">
        <f>A224+1</f>
        <v>204</v>
      </c>
      <c r="B225" s="62" t="s">
        <v>708</v>
      </c>
      <c r="C225" s="58" t="s">
        <v>1914</v>
      </c>
      <c r="D225" s="58" t="s">
        <v>1915</v>
      </c>
      <c r="E225" s="59">
        <v>1770000</v>
      </c>
      <c r="F225" s="59">
        <v>3280000</v>
      </c>
      <c r="G225" s="59">
        <v>5290000</v>
      </c>
    </row>
    <row r="226" spans="1:7" ht="34.9" customHeight="1" x14ac:dyDescent="0.25">
      <c r="A226" s="62">
        <f t="shared" ref="A226:A238" si="7">A225+1</f>
        <v>205</v>
      </c>
      <c r="B226" s="62" t="s">
        <v>587</v>
      </c>
      <c r="C226" s="58" t="s">
        <v>588</v>
      </c>
      <c r="D226" s="58" t="s">
        <v>1892</v>
      </c>
      <c r="E226" s="59">
        <v>551950</v>
      </c>
      <c r="F226" s="59">
        <v>551950</v>
      </c>
      <c r="G226" s="59">
        <v>551950</v>
      </c>
    </row>
    <row r="227" spans="1:7" ht="34.9" customHeight="1" x14ac:dyDescent="0.25">
      <c r="A227" s="62">
        <f t="shared" si="7"/>
        <v>206</v>
      </c>
      <c r="B227" s="62" t="s">
        <v>433</v>
      </c>
      <c r="C227" s="58" t="s">
        <v>435</v>
      </c>
      <c r="D227" s="58" t="s">
        <v>1930</v>
      </c>
      <c r="E227" s="59">
        <v>681567</v>
      </c>
      <c r="F227" s="59">
        <v>713197</v>
      </c>
      <c r="G227" s="59">
        <v>726197</v>
      </c>
    </row>
    <row r="228" spans="1:7" ht="55.15" customHeight="1" x14ac:dyDescent="0.25">
      <c r="A228" s="62">
        <f t="shared" si="7"/>
        <v>207</v>
      </c>
      <c r="B228" s="62" t="s">
        <v>543</v>
      </c>
      <c r="C228" s="58" t="s">
        <v>544</v>
      </c>
      <c r="D228" s="58" t="s">
        <v>1931</v>
      </c>
      <c r="E228" s="59">
        <v>342656</v>
      </c>
      <c r="F228" s="59">
        <v>327767</v>
      </c>
      <c r="G228" s="59">
        <v>372767</v>
      </c>
    </row>
    <row r="229" spans="1:7" ht="49.15" customHeight="1" x14ac:dyDescent="0.25">
      <c r="A229" s="62">
        <f t="shared" si="7"/>
        <v>208</v>
      </c>
      <c r="B229" s="62" t="s">
        <v>618</v>
      </c>
      <c r="C229" s="58" t="s">
        <v>619</v>
      </c>
      <c r="D229" s="58" t="s">
        <v>1993</v>
      </c>
      <c r="E229" s="59">
        <v>4533168</v>
      </c>
      <c r="F229" s="59">
        <v>4289526</v>
      </c>
      <c r="G229" s="59">
        <v>5155532</v>
      </c>
    </row>
    <row r="230" spans="1:7" ht="34.9" customHeight="1" x14ac:dyDescent="0.25">
      <c r="A230" s="62">
        <f t="shared" si="7"/>
        <v>209</v>
      </c>
      <c r="B230" s="62" t="s">
        <v>152</v>
      </c>
      <c r="C230" s="58" t="s">
        <v>179</v>
      </c>
      <c r="D230" s="58" t="s">
        <v>1916</v>
      </c>
      <c r="E230" s="59">
        <v>117255</v>
      </c>
      <c r="F230" s="59">
        <v>248155</v>
      </c>
      <c r="G230" s="59">
        <v>68405</v>
      </c>
    </row>
    <row r="231" spans="1:7" ht="34.9" customHeight="1" x14ac:dyDescent="0.25">
      <c r="A231" s="62">
        <f t="shared" si="7"/>
        <v>210</v>
      </c>
      <c r="B231" s="62" t="s">
        <v>638</v>
      </c>
      <c r="C231" s="58" t="s">
        <v>639</v>
      </c>
      <c r="D231" s="58" t="s">
        <v>1892</v>
      </c>
      <c r="E231" s="59">
        <v>2592510</v>
      </c>
      <c r="F231" s="59">
        <v>1475510</v>
      </c>
      <c r="G231" s="59">
        <v>1375510</v>
      </c>
    </row>
    <row r="232" spans="1:7" ht="34.9" customHeight="1" x14ac:dyDescent="0.25">
      <c r="A232" s="62">
        <f t="shared" si="7"/>
        <v>211</v>
      </c>
      <c r="B232" s="62" t="s">
        <v>126</v>
      </c>
      <c r="C232" s="58" t="s">
        <v>160</v>
      </c>
      <c r="D232" s="58" t="s">
        <v>1877</v>
      </c>
      <c r="E232" s="59">
        <v>616570</v>
      </c>
      <c r="F232" s="59">
        <v>317555</v>
      </c>
      <c r="G232" s="59">
        <v>464269</v>
      </c>
    </row>
    <row r="233" spans="1:7" ht="34.9" customHeight="1" x14ac:dyDescent="0.25">
      <c r="A233" s="62">
        <f t="shared" si="7"/>
        <v>212</v>
      </c>
      <c r="B233" s="62" t="s">
        <v>640</v>
      </c>
      <c r="C233" s="58" t="s">
        <v>641</v>
      </c>
      <c r="D233" s="58" t="s">
        <v>1932</v>
      </c>
      <c r="E233" s="59">
        <v>502442</v>
      </c>
      <c r="F233" s="59">
        <v>1007382</v>
      </c>
      <c r="G233" s="59">
        <v>662382</v>
      </c>
    </row>
    <row r="234" spans="1:7" ht="40.5" customHeight="1" x14ac:dyDescent="0.25">
      <c r="A234" s="62">
        <f t="shared" si="7"/>
        <v>213</v>
      </c>
      <c r="B234" s="62" t="s">
        <v>718</v>
      </c>
      <c r="C234" s="58" t="s">
        <v>719</v>
      </c>
      <c r="D234" s="58" t="s">
        <v>1917</v>
      </c>
      <c r="E234" s="59">
        <v>2496804</v>
      </c>
      <c r="F234" s="59">
        <v>2113097</v>
      </c>
      <c r="G234" s="59">
        <v>2025099</v>
      </c>
    </row>
    <row r="235" spans="1:7" ht="34.9" customHeight="1" x14ac:dyDescent="0.25">
      <c r="A235" s="62">
        <f t="shared" si="7"/>
        <v>214</v>
      </c>
      <c r="B235" s="62" t="s">
        <v>642</v>
      </c>
      <c r="C235" s="58" t="s">
        <v>643</v>
      </c>
      <c r="D235" s="58" t="s">
        <v>1900</v>
      </c>
      <c r="E235" s="59">
        <v>64914</v>
      </c>
      <c r="F235" s="59">
        <v>65114</v>
      </c>
      <c r="G235" s="59">
        <v>67614</v>
      </c>
    </row>
    <row r="236" spans="1:7" ht="34.9" customHeight="1" x14ac:dyDescent="0.25">
      <c r="A236" s="62">
        <f t="shared" si="7"/>
        <v>215</v>
      </c>
      <c r="B236" s="62" t="s">
        <v>561</v>
      </c>
      <c r="C236" s="58" t="s">
        <v>562</v>
      </c>
      <c r="D236" s="58" t="s">
        <v>1877</v>
      </c>
      <c r="E236" s="59">
        <v>583025</v>
      </c>
      <c r="F236" s="59">
        <v>583025</v>
      </c>
      <c r="G236" s="59">
        <v>583025</v>
      </c>
    </row>
    <row r="237" spans="1:7" ht="34.9" customHeight="1" x14ac:dyDescent="0.25">
      <c r="A237" s="62">
        <f t="shared" si="7"/>
        <v>216</v>
      </c>
      <c r="B237" s="62" t="s">
        <v>646</v>
      </c>
      <c r="C237" s="58" t="s">
        <v>647</v>
      </c>
      <c r="D237" s="58" t="s">
        <v>1902</v>
      </c>
      <c r="E237" s="59">
        <v>176000</v>
      </c>
      <c r="F237" s="59">
        <v>440000</v>
      </c>
      <c r="G237" s="59">
        <v>520000</v>
      </c>
    </row>
    <row r="238" spans="1:7" ht="34.9" customHeight="1" x14ac:dyDescent="0.25">
      <c r="A238" s="62">
        <f t="shared" si="7"/>
        <v>217</v>
      </c>
      <c r="B238" s="62" t="s">
        <v>479</v>
      </c>
      <c r="C238" s="58" t="s">
        <v>480</v>
      </c>
      <c r="D238" s="58" t="s">
        <v>1860</v>
      </c>
      <c r="E238" s="59">
        <v>400000</v>
      </c>
      <c r="F238" s="59">
        <v>600000</v>
      </c>
      <c r="G238" s="59">
        <v>800000</v>
      </c>
    </row>
    <row r="239" spans="1:7" ht="34.9" customHeight="1" x14ac:dyDescent="0.25">
      <c r="A239" s="203" t="s">
        <v>1049</v>
      </c>
      <c r="B239" s="203"/>
      <c r="C239" s="203"/>
      <c r="D239" s="203"/>
      <c r="E239" s="57">
        <v>27931955</v>
      </c>
      <c r="F239" s="57">
        <v>37184538</v>
      </c>
      <c r="G239" s="57">
        <v>35910730</v>
      </c>
    </row>
    <row r="240" spans="1:7" ht="66" customHeight="1" x14ac:dyDescent="0.25">
      <c r="A240" s="62">
        <v>218</v>
      </c>
      <c r="B240" s="62" t="s">
        <v>71</v>
      </c>
      <c r="C240" s="58" t="s">
        <v>72</v>
      </c>
      <c r="D240" s="58" t="s">
        <v>1839</v>
      </c>
      <c r="E240" s="59">
        <v>23156184</v>
      </c>
      <c r="F240" s="59">
        <v>31470046</v>
      </c>
      <c r="G240" s="59">
        <v>29781217</v>
      </c>
    </row>
    <row r="241" spans="1:7" ht="75" x14ac:dyDescent="0.25">
      <c r="A241" s="62">
        <f>A240+1</f>
        <v>219</v>
      </c>
      <c r="B241" s="62" t="s">
        <v>417</v>
      </c>
      <c r="C241" s="58" t="s">
        <v>418</v>
      </c>
      <c r="D241" s="58" t="s">
        <v>1840</v>
      </c>
      <c r="E241" s="59">
        <v>3132960</v>
      </c>
      <c r="F241" s="59">
        <v>4083360</v>
      </c>
      <c r="G241" s="59">
        <v>4498360</v>
      </c>
    </row>
    <row r="242" spans="1:7" ht="60.6" customHeight="1" x14ac:dyDescent="0.25">
      <c r="A242" s="62">
        <f>A241+1</f>
        <v>220</v>
      </c>
      <c r="B242" s="62" t="s">
        <v>732</v>
      </c>
      <c r="C242" s="58" t="s">
        <v>733</v>
      </c>
      <c r="D242" s="58" t="s">
        <v>1835</v>
      </c>
      <c r="E242" s="59">
        <v>1642811</v>
      </c>
      <c r="F242" s="59">
        <v>1631132</v>
      </c>
      <c r="G242" s="59">
        <v>1631153</v>
      </c>
    </row>
    <row r="243" spans="1:7" ht="34.9" customHeight="1" x14ac:dyDescent="0.25">
      <c r="A243" s="203" t="s">
        <v>1051</v>
      </c>
      <c r="B243" s="203"/>
      <c r="C243" s="203"/>
      <c r="D243" s="203"/>
      <c r="E243" s="57">
        <v>161851</v>
      </c>
      <c r="F243" s="57">
        <v>139851</v>
      </c>
      <c r="G243" s="57">
        <v>139851</v>
      </c>
    </row>
    <row r="244" spans="1:7" ht="34.9" customHeight="1" x14ac:dyDescent="0.25">
      <c r="A244" s="62">
        <v>221</v>
      </c>
      <c r="B244" s="62" t="s">
        <v>77</v>
      </c>
      <c r="C244" s="58" t="s">
        <v>78</v>
      </c>
      <c r="D244" s="58" t="s">
        <v>1950</v>
      </c>
      <c r="E244" s="59">
        <v>161851</v>
      </c>
      <c r="F244" s="59">
        <v>139851</v>
      </c>
      <c r="G244" s="59">
        <v>139851</v>
      </c>
    </row>
    <row r="245" spans="1:7" ht="34.9" customHeight="1" x14ac:dyDescent="0.25">
      <c r="A245" s="203" t="s">
        <v>1060</v>
      </c>
      <c r="B245" s="203"/>
      <c r="C245" s="203"/>
      <c r="D245" s="203"/>
      <c r="E245" s="57">
        <v>72375912</v>
      </c>
      <c r="F245" s="57">
        <v>117254285</v>
      </c>
      <c r="G245" s="57">
        <v>206238981</v>
      </c>
    </row>
    <row r="246" spans="1:7" ht="30" x14ac:dyDescent="0.25">
      <c r="A246" s="62">
        <f>222</f>
        <v>222</v>
      </c>
      <c r="B246" s="62" t="s">
        <v>67</v>
      </c>
      <c r="C246" s="58" t="s">
        <v>68</v>
      </c>
      <c r="D246" s="58" t="s">
        <v>1847</v>
      </c>
      <c r="E246" s="59">
        <v>341966</v>
      </c>
      <c r="F246" s="59">
        <v>198458</v>
      </c>
      <c r="G246" s="59">
        <v>108458</v>
      </c>
    </row>
    <row r="247" spans="1:7" ht="67.150000000000006" customHeight="1" x14ac:dyDescent="0.25">
      <c r="A247" s="62">
        <f>A246+1</f>
        <v>223</v>
      </c>
      <c r="B247" s="62" t="s">
        <v>129</v>
      </c>
      <c r="C247" s="58" t="s">
        <v>162</v>
      </c>
      <c r="D247" s="58" t="s">
        <v>1885</v>
      </c>
      <c r="E247" s="59">
        <v>24900083</v>
      </c>
      <c r="F247" s="59">
        <v>41428386</v>
      </c>
      <c r="G247" s="59">
        <v>66512628</v>
      </c>
    </row>
    <row r="248" spans="1:7" ht="34.9" customHeight="1" x14ac:dyDescent="0.25">
      <c r="A248" s="62">
        <f t="shared" ref="A248:A272" si="8">A247+1</f>
        <v>224</v>
      </c>
      <c r="B248" s="62" t="s">
        <v>132</v>
      </c>
      <c r="C248" s="58" t="s">
        <v>165</v>
      </c>
      <c r="D248" s="58" t="s">
        <v>1848</v>
      </c>
      <c r="E248" s="59">
        <v>7985818</v>
      </c>
      <c r="F248" s="59">
        <v>13605982</v>
      </c>
      <c r="G248" s="59">
        <v>23625972</v>
      </c>
    </row>
    <row r="249" spans="1:7" ht="51" customHeight="1" x14ac:dyDescent="0.25">
      <c r="A249" s="62">
        <f t="shared" si="8"/>
        <v>225</v>
      </c>
      <c r="B249" s="62" t="s">
        <v>459</v>
      </c>
      <c r="C249" s="58" t="s">
        <v>460</v>
      </c>
      <c r="D249" s="58" t="s">
        <v>1861</v>
      </c>
      <c r="E249" s="59">
        <v>22182839</v>
      </c>
      <c r="F249" s="59">
        <v>28907833</v>
      </c>
      <c r="G249" s="59">
        <v>48503646</v>
      </c>
    </row>
    <row r="250" spans="1:7" ht="48" customHeight="1" x14ac:dyDescent="0.25">
      <c r="A250" s="62">
        <f t="shared" si="8"/>
        <v>226</v>
      </c>
      <c r="B250" s="62" t="s">
        <v>545</v>
      </c>
      <c r="C250" s="58" t="s">
        <v>546</v>
      </c>
      <c r="D250" s="58" t="s">
        <v>1888</v>
      </c>
      <c r="E250" s="59">
        <v>584869</v>
      </c>
      <c r="F250" s="59">
        <v>636499</v>
      </c>
      <c r="G250" s="59">
        <v>683412</v>
      </c>
    </row>
    <row r="251" spans="1:7" ht="34.9" customHeight="1" x14ac:dyDescent="0.25">
      <c r="A251" s="62">
        <f t="shared" si="8"/>
        <v>227</v>
      </c>
      <c r="B251" s="62" t="s">
        <v>454</v>
      </c>
      <c r="C251" s="58" t="s">
        <v>455</v>
      </c>
      <c r="D251" s="58" t="s">
        <v>1848</v>
      </c>
      <c r="E251" s="59">
        <v>8870626</v>
      </c>
      <c r="F251" s="59">
        <v>14242918</v>
      </c>
      <c r="G251" s="59">
        <v>41255471</v>
      </c>
    </row>
    <row r="252" spans="1:7" ht="34.9" customHeight="1" x14ac:dyDescent="0.25">
      <c r="A252" s="62">
        <f t="shared" si="8"/>
        <v>228</v>
      </c>
      <c r="B252" s="62" t="s">
        <v>122</v>
      </c>
      <c r="C252" s="58" t="s">
        <v>157</v>
      </c>
      <c r="D252" s="58" t="s">
        <v>1848</v>
      </c>
      <c r="E252" s="59">
        <v>3712130</v>
      </c>
      <c r="F252" s="59">
        <v>5037485</v>
      </c>
      <c r="G252" s="59">
        <v>5037485</v>
      </c>
    </row>
    <row r="253" spans="1:7" ht="45" customHeight="1" x14ac:dyDescent="0.25">
      <c r="A253" s="62">
        <f t="shared" si="8"/>
        <v>229</v>
      </c>
      <c r="B253" s="62" t="s">
        <v>406</v>
      </c>
      <c r="C253" s="58" t="s">
        <v>407</v>
      </c>
      <c r="D253" s="58" t="s">
        <v>1848</v>
      </c>
      <c r="E253" s="59">
        <v>508243</v>
      </c>
      <c r="F253" s="59">
        <v>4401625</v>
      </c>
      <c r="G253" s="59">
        <v>11365286</v>
      </c>
    </row>
    <row r="254" spans="1:7" ht="45" customHeight="1" x14ac:dyDescent="0.25">
      <c r="A254" s="62">
        <f>A253+1</f>
        <v>230</v>
      </c>
      <c r="B254" s="62" t="s">
        <v>465</v>
      </c>
      <c r="C254" s="58" t="s">
        <v>466</v>
      </c>
      <c r="D254" s="58" t="s">
        <v>1863</v>
      </c>
      <c r="E254" s="59">
        <v>919242</v>
      </c>
      <c r="F254" s="59">
        <v>1143630</v>
      </c>
      <c r="G254" s="59">
        <v>1260702</v>
      </c>
    </row>
    <row r="255" spans="1:7" ht="45" customHeight="1" x14ac:dyDescent="0.25">
      <c r="A255" s="62">
        <f>A254+1</f>
        <v>231</v>
      </c>
      <c r="B255" s="62" t="s">
        <v>120</v>
      </c>
      <c r="C255" s="58" t="s">
        <v>456</v>
      </c>
      <c r="D255" s="58" t="s">
        <v>1848</v>
      </c>
      <c r="E255" s="59">
        <v>0</v>
      </c>
      <c r="F255" s="59">
        <v>5308000</v>
      </c>
      <c r="G255" s="59">
        <v>5308000</v>
      </c>
    </row>
    <row r="256" spans="1:7" ht="45" customHeight="1" x14ac:dyDescent="0.25">
      <c r="A256" s="62">
        <f t="shared" si="8"/>
        <v>232</v>
      </c>
      <c r="B256" s="62" t="s">
        <v>467</v>
      </c>
      <c r="C256" s="58" t="s">
        <v>468</v>
      </c>
      <c r="D256" s="58" t="s">
        <v>1864</v>
      </c>
      <c r="E256" s="59">
        <v>112794</v>
      </c>
      <c r="F256" s="59">
        <v>112794</v>
      </c>
      <c r="G256" s="59">
        <v>112794</v>
      </c>
    </row>
    <row r="257" spans="1:7" ht="45" customHeight="1" x14ac:dyDescent="0.25">
      <c r="A257" s="62">
        <f>A256+1</f>
        <v>233</v>
      </c>
      <c r="B257" s="62" t="s">
        <v>539</v>
      </c>
      <c r="C257" s="58" t="s">
        <v>540</v>
      </c>
      <c r="D257" s="58" t="s">
        <v>1882</v>
      </c>
      <c r="E257" s="59">
        <v>267841</v>
      </c>
      <c r="F257" s="59">
        <v>267841</v>
      </c>
      <c r="G257" s="59">
        <v>267841</v>
      </c>
    </row>
    <row r="258" spans="1:7" ht="45" customHeight="1" x14ac:dyDescent="0.25">
      <c r="A258" s="62">
        <f>A257+1</f>
        <v>234</v>
      </c>
      <c r="B258" s="62" t="s">
        <v>644</v>
      </c>
      <c r="C258" s="58" t="s">
        <v>645</v>
      </c>
      <c r="D258" s="58" t="s">
        <v>1901</v>
      </c>
      <c r="E258" s="59">
        <v>850604</v>
      </c>
      <c r="F258" s="59">
        <v>946724</v>
      </c>
      <c r="G258" s="59">
        <v>946724</v>
      </c>
    </row>
    <row r="259" spans="1:7" ht="45" customHeight="1" x14ac:dyDescent="0.25">
      <c r="A259" s="62">
        <f>A258+1</f>
        <v>235</v>
      </c>
      <c r="B259" s="62" t="s">
        <v>722</v>
      </c>
      <c r="C259" s="58" t="s">
        <v>723</v>
      </c>
      <c r="D259" s="58" t="s">
        <v>1882</v>
      </c>
      <c r="E259" s="59">
        <v>117255</v>
      </c>
      <c r="F259" s="59">
        <v>155667</v>
      </c>
      <c r="G259" s="59">
        <v>178133</v>
      </c>
    </row>
    <row r="260" spans="1:7" ht="45" customHeight="1" x14ac:dyDescent="0.25">
      <c r="A260" s="62">
        <f t="shared" si="8"/>
        <v>236</v>
      </c>
      <c r="B260" s="62" t="s">
        <v>762</v>
      </c>
      <c r="C260" s="58" t="s">
        <v>763</v>
      </c>
      <c r="D260" s="58" t="s">
        <v>1883</v>
      </c>
      <c r="E260" s="59">
        <v>69862</v>
      </c>
      <c r="F260" s="59">
        <v>68937</v>
      </c>
      <c r="G260" s="59">
        <v>68937</v>
      </c>
    </row>
    <row r="261" spans="1:7" ht="45" customHeight="1" x14ac:dyDescent="0.25">
      <c r="A261" s="62">
        <f t="shared" si="8"/>
        <v>237</v>
      </c>
      <c r="B261" s="62" t="s">
        <v>143</v>
      </c>
      <c r="C261" s="58" t="s">
        <v>174</v>
      </c>
      <c r="D261" s="58" t="s">
        <v>1901</v>
      </c>
      <c r="E261" s="59">
        <v>5000</v>
      </c>
      <c r="F261" s="59">
        <v>0</v>
      </c>
      <c r="G261" s="59">
        <v>0</v>
      </c>
    </row>
    <row r="262" spans="1:7" ht="45" customHeight="1" x14ac:dyDescent="0.25">
      <c r="A262" s="62">
        <f t="shared" si="8"/>
        <v>238</v>
      </c>
      <c r="B262" s="62" t="s">
        <v>549</v>
      </c>
      <c r="C262" s="58" t="s">
        <v>550</v>
      </c>
      <c r="D262" s="58" t="s">
        <v>1883</v>
      </c>
      <c r="E262" s="59">
        <v>119437</v>
      </c>
      <c r="F262" s="59">
        <v>247490</v>
      </c>
      <c r="G262" s="59">
        <v>251976</v>
      </c>
    </row>
    <row r="263" spans="1:7" ht="45" customHeight="1" x14ac:dyDescent="0.25">
      <c r="A263" s="62">
        <f t="shared" si="8"/>
        <v>239</v>
      </c>
      <c r="B263" s="62" t="s">
        <v>648</v>
      </c>
      <c r="C263" s="58" t="s">
        <v>649</v>
      </c>
      <c r="D263" s="58" t="s">
        <v>1883</v>
      </c>
      <c r="E263" s="59">
        <v>18274</v>
      </c>
      <c r="F263" s="59">
        <v>22992</v>
      </c>
      <c r="G263" s="59">
        <v>22992</v>
      </c>
    </row>
    <row r="264" spans="1:7" ht="45" customHeight="1" x14ac:dyDescent="0.25">
      <c r="A264" s="62">
        <f t="shared" si="8"/>
        <v>240</v>
      </c>
      <c r="B264" s="62" t="s">
        <v>724</v>
      </c>
      <c r="C264" s="58" t="s">
        <v>725</v>
      </c>
      <c r="D264" s="58" t="s">
        <v>1883</v>
      </c>
      <c r="E264" s="59">
        <v>11969</v>
      </c>
      <c r="F264" s="59">
        <v>11496</v>
      </c>
      <c r="G264" s="59">
        <v>11496</v>
      </c>
    </row>
    <row r="265" spans="1:7" ht="45" customHeight="1" x14ac:dyDescent="0.25">
      <c r="A265" s="62">
        <f t="shared" si="8"/>
        <v>241</v>
      </c>
      <c r="B265" s="62" t="s">
        <v>541</v>
      </c>
      <c r="C265" s="58" t="s">
        <v>542</v>
      </c>
      <c r="D265" s="58" t="s">
        <v>1883</v>
      </c>
      <c r="E265" s="59">
        <v>157392</v>
      </c>
      <c r="F265" s="59">
        <v>145800</v>
      </c>
      <c r="G265" s="59">
        <v>145800</v>
      </c>
    </row>
    <row r="266" spans="1:7" ht="45" customHeight="1" x14ac:dyDescent="0.25">
      <c r="A266" s="62">
        <f t="shared" si="8"/>
        <v>242</v>
      </c>
      <c r="B266" s="62" t="s">
        <v>491</v>
      </c>
      <c r="C266" s="58" t="s">
        <v>492</v>
      </c>
      <c r="D266" s="58" t="s">
        <v>1871</v>
      </c>
      <c r="E266" s="59">
        <v>91760</v>
      </c>
      <c r="F266" s="59">
        <v>30860</v>
      </c>
      <c r="G266" s="59">
        <v>256860</v>
      </c>
    </row>
    <row r="267" spans="1:7" ht="45" customHeight="1" x14ac:dyDescent="0.25">
      <c r="A267" s="62">
        <f t="shared" si="8"/>
        <v>243</v>
      </c>
      <c r="B267" s="62" t="s">
        <v>766</v>
      </c>
      <c r="C267" s="58" t="s">
        <v>767</v>
      </c>
      <c r="D267" s="58" t="s">
        <v>1901</v>
      </c>
      <c r="E267" s="59">
        <v>0</v>
      </c>
      <c r="F267" s="59">
        <v>66728</v>
      </c>
      <c r="G267" s="59">
        <v>66728</v>
      </c>
    </row>
    <row r="268" spans="1:7" ht="45" customHeight="1" x14ac:dyDescent="0.25">
      <c r="A268" s="62">
        <f t="shared" si="8"/>
        <v>244</v>
      </c>
      <c r="B268" s="62" t="s">
        <v>493</v>
      </c>
      <c r="C268" s="58" t="s">
        <v>494</v>
      </c>
      <c r="D268" s="58" t="s">
        <v>1872</v>
      </c>
      <c r="E268" s="59">
        <v>19812</v>
      </c>
      <c r="F268" s="59">
        <v>5440</v>
      </c>
      <c r="G268" s="59">
        <v>5440</v>
      </c>
    </row>
    <row r="269" spans="1:7" ht="45" customHeight="1" x14ac:dyDescent="0.25">
      <c r="A269" s="62">
        <f t="shared" si="8"/>
        <v>245</v>
      </c>
      <c r="B269" s="62" t="s">
        <v>495</v>
      </c>
      <c r="C269" s="58" t="s">
        <v>496</v>
      </c>
      <c r="D269" s="58" t="s">
        <v>1873</v>
      </c>
      <c r="E269" s="59">
        <v>528096</v>
      </c>
      <c r="F269" s="59">
        <v>120700</v>
      </c>
      <c r="G269" s="59">
        <v>102200</v>
      </c>
    </row>
    <row r="270" spans="1:7" ht="45" customHeight="1" x14ac:dyDescent="0.25">
      <c r="A270" s="62">
        <f t="shared" si="8"/>
        <v>246</v>
      </c>
      <c r="B270" s="62" t="s">
        <v>768</v>
      </c>
      <c r="C270" s="58" t="s">
        <v>769</v>
      </c>
      <c r="D270" s="58" t="s">
        <v>1968</v>
      </c>
      <c r="E270" s="59">
        <v>0</v>
      </c>
      <c r="F270" s="59">
        <v>25000</v>
      </c>
      <c r="G270" s="59">
        <v>25000</v>
      </c>
    </row>
    <row r="271" spans="1:7" ht="45" customHeight="1" x14ac:dyDescent="0.25">
      <c r="A271" s="62">
        <f t="shared" si="8"/>
        <v>247</v>
      </c>
      <c r="B271" s="62" t="s">
        <v>773</v>
      </c>
      <c r="C271" s="58" t="s">
        <v>774</v>
      </c>
      <c r="D271" s="58" t="s">
        <v>1968</v>
      </c>
      <c r="E271" s="59">
        <v>0</v>
      </c>
      <c r="F271" s="59">
        <v>25000</v>
      </c>
      <c r="G271" s="59">
        <v>25000</v>
      </c>
    </row>
    <row r="272" spans="1:7" ht="45" customHeight="1" x14ac:dyDescent="0.25">
      <c r="A272" s="62">
        <f t="shared" si="8"/>
        <v>248</v>
      </c>
      <c r="B272" s="62" t="s">
        <v>775</v>
      </c>
      <c r="C272" s="58" t="s">
        <v>776</v>
      </c>
      <c r="D272" s="58" t="s">
        <v>1968</v>
      </c>
      <c r="E272" s="59">
        <v>0</v>
      </c>
      <c r="F272" s="59">
        <v>90000</v>
      </c>
      <c r="G272" s="59">
        <v>90000</v>
      </c>
    </row>
    <row r="273" spans="1:12" ht="45" customHeight="1" x14ac:dyDescent="0.25">
      <c r="A273" s="203" t="s">
        <v>1079</v>
      </c>
      <c r="B273" s="203"/>
      <c r="C273" s="203"/>
      <c r="D273" s="203"/>
      <c r="E273" s="57">
        <v>14078</v>
      </c>
      <c r="F273" s="57">
        <v>0</v>
      </c>
      <c r="G273" s="57">
        <v>0</v>
      </c>
    </row>
    <row r="274" spans="1:12" ht="45" customHeight="1" x14ac:dyDescent="0.25">
      <c r="A274" s="62">
        <v>249</v>
      </c>
      <c r="B274" s="62" t="s">
        <v>99</v>
      </c>
      <c r="C274" s="58" t="s">
        <v>100</v>
      </c>
      <c r="D274" s="58" t="s">
        <v>1922</v>
      </c>
      <c r="E274" s="59">
        <v>14078</v>
      </c>
      <c r="F274" s="59">
        <v>0</v>
      </c>
      <c r="G274" s="59">
        <v>0</v>
      </c>
    </row>
    <row r="275" spans="1:12" s="3" customFormat="1" x14ac:dyDescent="0.25">
      <c r="A275" s="11"/>
      <c r="B275" s="11"/>
      <c r="C275" s="11"/>
      <c r="D275" s="11"/>
      <c r="E275" s="11"/>
      <c r="F275" s="11"/>
      <c r="G275" s="11"/>
      <c r="H275" s="11"/>
      <c r="I275" s="6"/>
      <c r="J275" s="6"/>
      <c r="K275" s="6"/>
    </row>
    <row r="276" spans="1:12" customFormat="1" ht="18.75" x14ac:dyDescent="0.25">
      <c r="A276" s="197"/>
      <c r="B276" s="197"/>
      <c r="C276" s="197"/>
      <c r="D276" s="197"/>
      <c r="E276" s="141"/>
      <c r="F276" s="142"/>
      <c r="G276" s="139"/>
      <c r="H276" s="144"/>
      <c r="I276" s="145"/>
      <c r="J276" s="146"/>
      <c r="K276" s="146"/>
      <c r="L276" s="142"/>
    </row>
    <row r="277" spans="1:12" customFormat="1" ht="18.75" x14ac:dyDescent="0.25">
      <c r="A277" s="147"/>
      <c r="B277" s="148"/>
      <c r="C277" s="197" t="s">
        <v>1409</v>
      </c>
      <c r="D277" s="197"/>
      <c r="E277" s="141"/>
      <c r="F277" s="56"/>
      <c r="G277" s="139" t="s">
        <v>1410</v>
      </c>
      <c r="H277" s="149"/>
      <c r="I277" s="149"/>
      <c r="J277" s="149"/>
      <c r="K277" s="149"/>
      <c r="L277" s="149"/>
    </row>
    <row r="278" spans="1:12" customFormat="1" ht="15.75" customHeight="1" x14ac:dyDescent="0.25">
      <c r="A278" s="196"/>
      <c r="B278" s="196"/>
      <c r="C278" s="150"/>
      <c r="D278" s="150"/>
      <c r="E278" s="150"/>
      <c r="F278" s="151"/>
      <c r="G278" s="143"/>
      <c r="H278" s="144"/>
      <c r="I278" s="145"/>
      <c r="J278" s="146"/>
      <c r="K278" s="146"/>
      <c r="L278" s="146"/>
    </row>
    <row r="279" spans="1:12" customFormat="1" ht="15.75" x14ac:dyDescent="0.25">
      <c r="A279" s="196"/>
      <c r="B279" s="196"/>
      <c r="C279" s="150"/>
      <c r="D279" s="150"/>
      <c r="E279" s="150"/>
      <c r="F279" s="151"/>
      <c r="G279" s="143"/>
      <c r="H279" s="144"/>
      <c r="I279" s="145"/>
      <c r="J279" s="146"/>
      <c r="K279" s="146"/>
      <c r="L279" s="146"/>
    </row>
    <row r="280" spans="1:12" s="154" customFormat="1" ht="11.25" x14ac:dyDescent="0.2">
      <c r="A280" s="155">
        <v>41484</v>
      </c>
      <c r="B280" s="152"/>
      <c r="C280" s="152"/>
      <c r="D280" s="152"/>
      <c r="E280" s="152"/>
      <c r="F280" s="152"/>
      <c r="G280" s="152"/>
      <c r="H280" s="152"/>
      <c r="I280" s="153"/>
      <c r="J280" s="153"/>
      <c r="K280" s="153"/>
    </row>
    <row r="281" spans="1:12" s="154" customFormat="1" ht="11.25" x14ac:dyDescent="0.2">
      <c r="A281" s="152" t="s">
        <v>1411</v>
      </c>
      <c r="B281" s="152"/>
      <c r="C281" s="152"/>
      <c r="D281" s="152"/>
      <c r="E281" s="152"/>
      <c r="F281" s="152"/>
      <c r="G281" s="152"/>
      <c r="H281" s="152"/>
      <c r="I281" s="153"/>
      <c r="J281" s="153"/>
      <c r="K281" s="153"/>
    </row>
    <row r="282" spans="1:12" s="154" customFormat="1" ht="11.25" x14ac:dyDescent="0.2">
      <c r="A282" s="152" t="s">
        <v>1412</v>
      </c>
      <c r="B282" s="152"/>
      <c r="C282" s="152"/>
      <c r="D282" s="152"/>
      <c r="E282" s="152"/>
      <c r="F282" s="152"/>
      <c r="G282" s="152"/>
      <c r="H282" s="152"/>
      <c r="I282" s="153"/>
      <c r="J282" s="153"/>
      <c r="K282" s="153"/>
    </row>
    <row r="283" spans="1:12" s="154" customFormat="1" ht="11.25" x14ac:dyDescent="0.2">
      <c r="A283" s="152"/>
      <c r="B283" s="152"/>
      <c r="C283" s="152"/>
      <c r="D283" s="152"/>
      <c r="E283" s="152"/>
      <c r="F283" s="152"/>
      <c r="G283" s="152"/>
      <c r="H283" s="152"/>
      <c r="I283" s="153"/>
      <c r="J283" s="153"/>
      <c r="K283" s="153"/>
    </row>
  </sheetData>
  <mergeCells count="26">
    <mergeCell ref="A278:B278"/>
    <mergeCell ref="C277:D277"/>
    <mergeCell ref="A279:B279"/>
    <mergeCell ref="E1:G1"/>
    <mergeCell ref="A15:D15"/>
    <mergeCell ref="A24:D24"/>
    <mergeCell ref="A28:D28"/>
    <mergeCell ref="A59:D59"/>
    <mergeCell ref="A276:B276"/>
    <mergeCell ref="C276:D276"/>
    <mergeCell ref="A273:D273"/>
    <mergeCell ref="A239:D239"/>
    <mergeCell ref="A243:D243"/>
    <mergeCell ref="A245:D245"/>
    <mergeCell ref="A3:G3"/>
    <mergeCell ref="A177:D177"/>
    <mergeCell ref="A7:D7"/>
    <mergeCell ref="A8:D8"/>
    <mergeCell ref="A189:D189"/>
    <mergeCell ref="A194:D194"/>
    <mergeCell ref="A223:D223"/>
    <mergeCell ref="A66:D66"/>
    <mergeCell ref="A84:D84"/>
    <mergeCell ref="A99:D99"/>
    <mergeCell ref="A142:D142"/>
    <mergeCell ref="A167:D167"/>
  </mergeCells>
  <printOptions horizontalCentered="1"/>
  <pageMargins left="0.11811023622047245" right="0.11811023622047245" top="0.35433070866141736" bottom="0.35433070866141736" header="0" footer="0"/>
  <pageSetup paperSize="9" scale="70" orientation="landscape" r:id="rId1"/>
  <headerFooter>
    <oddFooter xml:space="preserve">&amp;LFMZinop02_290713_JPI&amp;R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0"/>
  <sheetViews>
    <sheetView topLeftCell="A4" zoomScale="90" zoomScaleNormal="90" workbookViewId="0">
      <selection activeCell="N12" sqref="N12"/>
    </sheetView>
  </sheetViews>
  <sheetFormatPr defaultColWidth="9" defaultRowHeight="15" x14ac:dyDescent="0.25"/>
  <cols>
    <col min="1" max="1" width="7.625" style="6" customWidth="1"/>
    <col min="2" max="2" width="10.75" style="6" customWidth="1"/>
    <col min="3" max="3" width="65.75" style="14" customWidth="1"/>
    <col min="4" max="4" width="55.75" style="14" customWidth="1"/>
    <col min="5" max="7" width="15.75" style="51" customWidth="1"/>
    <col min="8" max="16384" width="9" style="11"/>
  </cols>
  <sheetData>
    <row r="1" spans="1:11" s="3" customFormat="1" ht="42" customHeight="1" x14ac:dyDescent="0.25">
      <c r="A1" s="11"/>
      <c r="B1" s="11"/>
      <c r="C1" s="11"/>
      <c r="D1" s="11"/>
      <c r="E1" s="201" t="s">
        <v>1819</v>
      </c>
      <c r="F1" s="201"/>
      <c r="G1" s="201"/>
      <c r="I1" s="14"/>
      <c r="J1" s="14"/>
      <c r="K1" s="14"/>
    </row>
    <row r="2" spans="1:11" ht="19.899999999999999" customHeight="1" x14ac:dyDescent="0.3"/>
    <row r="3" spans="1:11" ht="19.899999999999999" customHeight="1" x14ac:dyDescent="0.25">
      <c r="A3" s="204" t="s">
        <v>1415</v>
      </c>
      <c r="B3" s="204"/>
      <c r="C3" s="204"/>
      <c r="D3" s="204"/>
      <c r="E3" s="204"/>
      <c r="F3" s="204"/>
      <c r="G3" s="204"/>
    </row>
    <row r="4" spans="1:11" ht="19.899999999999999" customHeight="1" x14ac:dyDescent="0.3"/>
    <row r="5" spans="1:11" ht="19.899999999999999" customHeight="1" x14ac:dyDescent="0.3">
      <c r="G5" s="52" t="s">
        <v>34</v>
      </c>
    </row>
    <row r="6" spans="1:11" ht="34.9" customHeight="1" x14ac:dyDescent="0.25">
      <c r="A6" s="49" t="s">
        <v>15</v>
      </c>
      <c r="B6" s="49" t="s">
        <v>36</v>
      </c>
      <c r="C6" s="49" t="s">
        <v>35</v>
      </c>
      <c r="D6" s="49" t="s">
        <v>182</v>
      </c>
      <c r="E6" s="49" t="s">
        <v>18</v>
      </c>
      <c r="F6" s="49" t="s">
        <v>19</v>
      </c>
      <c r="G6" s="49" t="s">
        <v>20</v>
      </c>
    </row>
    <row r="7" spans="1:11" ht="34.9" customHeight="1" x14ac:dyDescent="0.25">
      <c r="A7" s="205" t="s">
        <v>16</v>
      </c>
      <c r="B7" s="205"/>
      <c r="C7" s="205"/>
      <c r="D7" s="205"/>
      <c r="E7" s="70">
        <f>E8+E12+E19+E21+E31+E40+E47+E56+E65+E73+E78+E90+E96+E108+E110+E117</f>
        <v>50876815</v>
      </c>
      <c r="F7" s="70">
        <f>F8+F12+F19+F21+F31+F40+F47+F56+F65+F73+F78+F90+F96+F108+F110+F117</f>
        <v>37967714</v>
      </c>
      <c r="G7" s="70">
        <f>G8+G12+G19+G21+G31+G40+G47+G56+G65+G73+G78+G90+G96+G108+G110+G117</f>
        <v>35886017</v>
      </c>
    </row>
    <row r="8" spans="1:11" ht="34.9" customHeight="1" x14ac:dyDescent="0.25">
      <c r="A8" s="206" t="s">
        <v>1169</v>
      </c>
      <c r="B8" s="206"/>
      <c r="C8" s="206"/>
      <c r="D8" s="206"/>
      <c r="E8" s="71">
        <f>E9+E10+E11</f>
        <v>110016</v>
      </c>
      <c r="F8" s="71">
        <f t="shared" ref="F8:G8" si="0">F9+F10+F11</f>
        <v>115525</v>
      </c>
      <c r="G8" s="71">
        <f t="shared" si="0"/>
        <v>63814</v>
      </c>
    </row>
    <row r="9" spans="1:11" ht="34.9" customHeight="1" x14ac:dyDescent="0.25">
      <c r="A9" s="68" t="s">
        <v>0</v>
      </c>
      <c r="B9" s="68" t="s">
        <v>1170</v>
      </c>
      <c r="C9" s="58" t="s">
        <v>1171</v>
      </c>
      <c r="D9" s="58" t="s">
        <v>1862</v>
      </c>
      <c r="E9" s="72">
        <v>44800</v>
      </c>
      <c r="F9" s="72">
        <v>50000</v>
      </c>
      <c r="G9" s="72">
        <v>0</v>
      </c>
    </row>
    <row r="10" spans="1:11" ht="34.9" customHeight="1" x14ac:dyDescent="0.25">
      <c r="A10" s="68" t="s">
        <v>1</v>
      </c>
      <c r="B10" s="68" t="s">
        <v>1172</v>
      </c>
      <c r="C10" s="58" t="s">
        <v>1173</v>
      </c>
      <c r="D10" s="58" t="s">
        <v>1862</v>
      </c>
      <c r="E10" s="72">
        <v>15690</v>
      </c>
      <c r="F10" s="72">
        <v>745</v>
      </c>
      <c r="G10" s="72">
        <v>690</v>
      </c>
    </row>
    <row r="11" spans="1:11" ht="34.9" customHeight="1" x14ac:dyDescent="0.25">
      <c r="A11" s="68" t="s">
        <v>2</v>
      </c>
      <c r="B11" s="68" t="s">
        <v>1174</v>
      </c>
      <c r="C11" s="58" t="s">
        <v>1175</v>
      </c>
      <c r="D11" s="58" t="s">
        <v>1898</v>
      </c>
      <c r="E11" s="72">
        <v>49526</v>
      </c>
      <c r="F11" s="72">
        <v>64780</v>
      </c>
      <c r="G11" s="72">
        <v>63124</v>
      </c>
    </row>
    <row r="12" spans="1:11" ht="34.9" customHeight="1" x14ac:dyDescent="0.25">
      <c r="A12" s="207" t="s">
        <v>1176</v>
      </c>
      <c r="B12" s="207"/>
      <c r="C12" s="207"/>
      <c r="D12" s="207"/>
      <c r="E12" s="71">
        <v>235694</v>
      </c>
      <c r="F12" s="71">
        <v>127138</v>
      </c>
      <c r="G12" s="71">
        <v>127138</v>
      </c>
    </row>
    <row r="13" spans="1:11" ht="34.9" customHeight="1" x14ac:dyDescent="0.25">
      <c r="A13" s="68" t="s">
        <v>3</v>
      </c>
      <c r="B13" s="68" t="s">
        <v>1177</v>
      </c>
      <c r="C13" s="58" t="s">
        <v>1178</v>
      </c>
      <c r="D13" s="58" t="s">
        <v>1933</v>
      </c>
      <c r="E13" s="72">
        <v>21726</v>
      </c>
      <c r="F13" s="72">
        <v>21726</v>
      </c>
      <c r="G13" s="72">
        <v>21726</v>
      </c>
    </row>
    <row r="14" spans="1:11" ht="34.9" customHeight="1" x14ac:dyDescent="0.25">
      <c r="A14" s="68" t="s">
        <v>4</v>
      </c>
      <c r="B14" s="68" t="s">
        <v>1179</v>
      </c>
      <c r="C14" s="58" t="s">
        <v>1180</v>
      </c>
      <c r="D14" s="58" t="s">
        <v>1933</v>
      </c>
      <c r="E14" s="72">
        <v>28435</v>
      </c>
      <c r="F14" s="72">
        <v>0</v>
      </c>
      <c r="G14" s="72">
        <v>0</v>
      </c>
    </row>
    <row r="15" spans="1:11" ht="34.9" customHeight="1" x14ac:dyDescent="0.25">
      <c r="A15" s="68" t="s">
        <v>5</v>
      </c>
      <c r="B15" s="68" t="s">
        <v>1181</v>
      </c>
      <c r="C15" s="58" t="s">
        <v>1182</v>
      </c>
      <c r="D15" s="58" t="s">
        <v>1933</v>
      </c>
      <c r="E15" s="72">
        <v>113748</v>
      </c>
      <c r="F15" s="72">
        <v>58678</v>
      </c>
      <c r="G15" s="72">
        <v>58678</v>
      </c>
    </row>
    <row r="16" spans="1:11" ht="34.9" customHeight="1" x14ac:dyDescent="0.25">
      <c r="A16" s="68" t="s">
        <v>10</v>
      </c>
      <c r="B16" s="68" t="s">
        <v>1183</v>
      </c>
      <c r="C16" s="58" t="s">
        <v>1184</v>
      </c>
      <c r="D16" s="58" t="s">
        <v>1933</v>
      </c>
      <c r="E16" s="72">
        <v>20247</v>
      </c>
      <c r="F16" s="72">
        <v>0</v>
      </c>
      <c r="G16" s="72">
        <v>0</v>
      </c>
    </row>
    <row r="17" spans="1:7" ht="34.9" customHeight="1" x14ac:dyDescent="0.25">
      <c r="A17" s="68" t="s">
        <v>21</v>
      </c>
      <c r="B17" s="68" t="s">
        <v>1185</v>
      </c>
      <c r="C17" s="58" t="s">
        <v>1186</v>
      </c>
      <c r="D17" s="58" t="s">
        <v>1933</v>
      </c>
      <c r="E17" s="72">
        <v>26624</v>
      </c>
      <c r="F17" s="72">
        <v>24620</v>
      </c>
      <c r="G17" s="72">
        <v>24620</v>
      </c>
    </row>
    <row r="18" spans="1:7" ht="34.9" customHeight="1" x14ac:dyDescent="0.25">
      <c r="A18" s="68" t="s">
        <v>22</v>
      </c>
      <c r="B18" s="68" t="s">
        <v>1187</v>
      </c>
      <c r="C18" s="58" t="s">
        <v>1188</v>
      </c>
      <c r="D18" s="58" t="s">
        <v>1933</v>
      </c>
      <c r="E18" s="72">
        <v>24914</v>
      </c>
      <c r="F18" s="72">
        <v>22114</v>
      </c>
      <c r="G18" s="72">
        <v>22114</v>
      </c>
    </row>
    <row r="19" spans="1:7" ht="34.9" customHeight="1" x14ac:dyDescent="0.25">
      <c r="A19" s="203" t="s">
        <v>1189</v>
      </c>
      <c r="B19" s="203"/>
      <c r="C19" s="203"/>
      <c r="D19" s="203"/>
      <c r="E19" s="71">
        <v>55309</v>
      </c>
      <c r="F19" s="71">
        <v>36089</v>
      </c>
      <c r="G19" s="71">
        <v>36089</v>
      </c>
    </row>
    <row r="20" spans="1:7" ht="34.9" customHeight="1" x14ac:dyDescent="0.25">
      <c r="A20" s="68" t="s">
        <v>23</v>
      </c>
      <c r="B20" s="68" t="s">
        <v>1190</v>
      </c>
      <c r="C20" s="58" t="s">
        <v>1191</v>
      </c>
      <c r="D20" s="58" t="s">
        <v>1934</v>
      </c>
      <c r="E20" s="72">
        <v>55309</v>
      </c>
      <c r="F20" s="72">
        <v>36089</v>
      </c>
      <c r="G20" s="72">
        <v>36089</v>
      </c>
    </row>
    <row r="21" spans="1:7" ht="34.9" customHeight="1" x14ac:dyDescent="0.25">
      <c r="A21" s="203" t="s">
        <v>1192</v>
      </c>
      <c r="B21" s="203"/>
      <c r="C21" s="203"/>
      <c r="D21" s="203"/>
      <c r="E21" s="71">
        <v>13204113</v>
      </c>
      <c r="F21" s="71">
        <v>693292</v>
      </c>
      <c r="G21" s="71">
        <v>693292</v>
      </c>
    </row>
    <row r="22" spans="1:7" ht="34.9" customHeight="1" x14ac:dyDescent="0.25">
      <c r="A22" s="68" t="s">
        <v>24</v>
      </c>
      <c r="B22" s="68" t="s">
        <v>1193</v>
      </c>
      <c r="C22" s="58" t="s">
        <v>1194</v>
      </c>
      <c r="D22" s="58" t="s">
        <v>183</v>
      </c>
      <c r="E22" s="72">
        <v>552121</v>
      </c>
      <c r="F22" s="72">
        <v>243800</v>
      </c>
      <c r="G22" s="72">
        <v>243800</v>
      </c>
    </row>
    <row r="23" spans="1:7" ht="34.9" customHeight="1" x14ac:dyDescent="0.25">
      <c r="A23" s="68" t="s">
        <v>25</v>
      </c>
      <c r="B23" s="68" t="s">
        <v>1195</v>
      </c>
      <c r="C23" s="58" t="s">
        <v>1196</v>
      </c>
      <c r="D23" s="58" t="s">
        <v>386</v>
      </c>
      <c r="E23" s="72">
        <v>184475</v>
      </c>
      <c r="F23" s="72">
        <v>184475</v>
      </c>
      <c r="G23" s="72">
        <v>184475</v>
      </c>
    </row>
    <row r="24" spans="1:7" ht="34.9" customHeight="1" x14ac:dyDescent="0.25">
      <c r="A24" s="68" t="s">
        <v>26</v>
      </c>
      <c r="B24" s="68" t="s">
        <v>1197</v>
      </c>
      <c r="C24" s="58" t="s">
        <v>1935</v>
      </c>
      <c r="D24" s="58" t="s">
        <v>386</v>
      </c>
      <c r="E24" s="72">
        <v>200000</v>
      </c>
      <c r="F24" s="72">
        <v>0</v>
      </c>
      <c r="G24" s="72">
        <v>0</v>
      </c>
    </row>
    <row r="25" spans="1:7" ht="34.9" customHeight="1" x14ac:dyDescent="0.25">
      <c r="A25" s="68" t="s">
        <v>27</v>
      </c>
      <c r="B25" s="68" t="s">
        <v>1198</v>
      </c>
      <c r="C25" s="58" t="s">
        <v>1200</v>
      </c>
      <c r="D25" s="58" t="s">
        <v>1199</v>
      </c>
      <c r="E25" s="72">
        <v>14384</v>
      </c>
      <c r="F25" s="72">
        <v>13254</v>
      </c>
      <c r="G25" s="72">
        <v>13254</v>
      </c>
    </row>
    <row r="26" spans="1:7" ht="34.9" customHeight="1" x14ac:dyDescent="0.25">
      <c r="A26" s="68" t="s">
        <v>28</v>
      </c>
      <c r="B26" s="68" t="s">
        <v>1201</v>
      </c>
      <c r="C26" s="58" t="s">
        <v>1202</v>
      </c>
      <c r="D26" s="58" t="s">
        <v>386</v>
      </c>
      <c r="E26" s="72">
        <v>80000</v>
      </c>
      <c r="F26" s="72">
        <v>80000</v>
      </c>
      <c r="G26" s="72">
        <v>80000</v>
      </c>
    </row>
    <row r="27" spans="1:7" ht="34.9" customHeight="1" x14ac:dyDescent="0.25">
      <c r="A27" s="68" t="s">
        <v>29</v>
      </c>
      <c r="B27" s="68" t="s">
        <v>1203</v>
      </c>
      <c r="C27" s="58" t="s">
        <v>1204</v>
      </c>
      <c r="D27" s="58" t="s">
        <v>386</v>
      </c>
      <c r="E27" s="72">
        <v>91800</v>
      </c>
      <c r="F27" s="72">
        <v>91800</v>
      </c>
      <c r="G27" s="72">
        <v>91800</v>
      </c>
    </row>
    <row r="28" spans="1:7" ht="34.9" customHeight="1" x14ac:dyDescent="0.25">
      <c r="A28" s="68" t="s">
        <v>30</v>
      </c>
      <c r="B28" s="68" t="s">
        <v>1205</v>
      </c>
      <c r="C28" s="58" t="s">
        <v>1207</v>
      </c>
      <c r="D28" s="58" t="s">
        <v>1206</v>
      </c>
      <c r="E28" s="72">
        <v>66078</v>
      </c>
      <c r="F28" s="72">
        <v>64708</v>
      </c>
      <c r="G28" s="72">
        <v>64708</v>
      </c>
    </row>
    <row r="29" spans="1:7" ht="34.9" customHeight="1" x14ac:dyDescent="0.25">
      <c r="A29" s="68" t="s">
        <v>31</v>
      </c>
      <c r="B29" s="68" t="s">
        <v>1208</v>
      </c>
      <c r="C29" s="58" t="s">
        <v>1209</v>
      </c>
      <c r="D29" s="58" t="s">
        <v>1199</v>
      </c>
      <c r="E29" s="72">
        <v>15255</v>
      </c>
      <c r="F29" s="72">
        <v>15255</v>
      </c>
      <c r="G29" s="72">
        <v>15255</v>
      </c>
    </row>
    <row r="30" spans="1:7" ht="34.9" customHeight="1" x14ac:dyDescent="0.25">
      <c r="A30" s="68" t="s">
        <v>789</v>
      </c>
      <c r="B30" s="68" t="s">
        <v>1210</v>
      </c>
      <c r="C30" s="58" t="s">
        <v>1211</v>
      </c>
      <c r="D30" s="58" t="s">
        <v>386</v>
      </c>
      <c r="E30" s="72">
        <v>12000000</v>
      </c>
      <c r="F30" s="72">
        <v>0</v>
      </c>
      <c r="G30" s="72">
        <v>0</v>
      </c>
    </row>
    <row r="31" spans="1:7" ht="34.9" customHeight="1" x14ac:dyDescent="0.25">
      <c r="A31" s="203" t="s">
        <v>1212</v>
      </c>
      <c r="B31" s="203"/>
      <c r="C31" s="203"/>
      <c r="D31" s="203"/>
      <c r="E31" s="71">
        <v>4014176</v>
      </c>
      <c r="F31" s="71">
        <v>2978135</v>
      </c>
      <c r="G31" s="71">
        <v>1196313</v>
      </c>
    </row>
    <row r="32" spans="1:7" ht="45" x14ac:dyDescent="0.25">
      <c r="A32" s="68" t="s">
        <v>790</v>
      </c>
      <c r="B32" s="68" t="s">
        <v>1213</v>
      </c>
      <c r="C32" s="58" t="s">
        <v>1214</v>
      </c>
      <c r="D32" s="58" t="s">
        <v>1936</v>
      </c>
      <c r="E32" s="72">
        <v>303476</v>
      </c>
      <c r="F32" s="72">
        <v>292663</v>
      </c>
      <c r="G32" s="72">
        <v>303928</v>
      </c>
    </row>
    <row r="33" spans="1:7" ht="34.9" customHeight="1" x14ac:dyDescent="0.25">
      <c r="A33" s="68" t="s">
        <v>791</v>
      </c>
      <c r="B33" s="68" t="s">
        <v>1215</v>
      </c>
      <c r="C33" s="58" t="s">
        <v>1216</v>
      </c>
      <c r="D33" s="58" t="s">
        <v>1909</v>
      </c>
      <c r="E33" s="72">
        <v>403240</v>
      </c>
      <c r="F33" s="72">
        <v>381090</v>
      </c>
      <c r="G33" s="72">
        <v>381090</v>
      </c>
    </row>
    <row r="34" spans="1:7" ht="60" x14ac:dyDescent="0.25">
      <c r="A34" s="68" t="s">
        <v>792</v>
      </c>
      <c r="B34" s="68" t="s">
        <v>1217</v>
      </c>
      <c r="C34" s="58" t="s">
        <v>1218</v>
      </c>
      <c r="D34" s="58" t="s">
        <v>1844</v>
      </c>
      <c r="E34" s="72">
        <v>41400</v>
      </c>
      <c r="F34" s="72">
        <v>133404</v>
      </c>
      <c r="G34" s="72">
        <v>315752</v>
      </c>
    </row>
    <row r="35" spans="1:7" ht="34.9" customHeight="1" x14ac:dyDescent="0.25">
      <c r="A35" s="68" t="s">
        <v>793</v>
      </c>
      <c r="B35" s="68" t="s">
        <v>1219</v>
      </c>
      <c r="C35" s="58" t="s">
        <v>1220</v>
      </c>
      <c r="D35" s="58" t="s">
        <v>783</v>
      </c>
      <c r="E35" s="72">
        <v>170250</v>
      </c>
      <c r="F35" s="72">
        <v>175250</v>
      </c>
      <c r="G35" s="72">
        <v>20000</v>
      </c>
    </row>
    <row r="36" spans="1:7" ht="34.9" customHeight="1" x14ac:dyDescent="0.25">
      <c r="A36" s="68" t="s">
        <v>37</v>
      </c>
      <c r="B36" s="68" t="s">
        <v>1221</v>
      </c>
      <c r="C36" s="58" t="s">
        <v>1222</v>
      </c>
      <c r="D36" s="58" t="s">
        <v>1924</v>
      </c>
      <c r="E36" s="72">
        <v>57838</v>
      </c>
      <c r="F36" s="72">
        <v>60728</v>
      </c>
      <c r="G36" s="72">
        <v>74643</v>
      </c>
    </row>
    <row r="37" spans="1:7" ht="34.9" customHeight="1" x14ac:dyDescent="0.25">
      <c r="A37" s="68" t="s">
        <v>794</v>
      </c>
      <c r="B37" s="68" t="s">
        <v>1223</v>
      </c>
      <c r="C37" s="58" t="s">
        <v>1224</v>
      </c>
      <c r="D37" s="58" t="s">
        <v>1924</v>
      </c>
      <c r="E37" s="72">
        <v>24200</v>
      </c>
      <c r="F37" s="72">
        <v>5000</v>
      </c>
      <c r="G37" s="72">
        <v>0</v>
      </c>
    </row>
    <row r="38" spans="1:7" ht="34.9" customHeight="1" x14ac:dyDescent="0.25">
      <c r="A38" s="68" t="s">
        <v>795</v>
      </c>
      <c r="B38" s="68" t="s">
        <v>38</v>
      </c>
      <c r="C38" s="58" t="s">
        <v>39</v>
      </c>
      <c r="D38" s="58" t="s">
        <v>1924</v>
      </c>
      <c r="E38" s="72">
        <v>103015</v>
      </c>
      <c r="F38" s="72">
        <v>100900</v>
      </c>
      <c r="G38" s="72">
        <v>100900</v>
      </c>
    </row>
    <row r="39" spans="1:7" ht="34.9" customHeight="1" x14ac:dyDescent="0.25">
      <c r="A39" s="68" t="s">
        <v>796</v>
      </c>
      <c r="B39" s="68" t="s">
        <v>1225</v>
      </c>
      <c r="C39" s="58" t="s">
        <v>1226</v>
      </c>
      <c r="D39" s="58" t="s">
        <v>1937</v>
      </c>
      <c r="E39" s="72">
        <v>2910757</v>
      </c>
      <c r="F39" s="72">
        <v>1829100</v>
      </c>
      <c r="G39" s="72">
        <v>0</v>
      </c>
    </row>
    <row r="40" spans="1:7" ht="34.9" customHeight="1" x14ac:dyDescent="0.25">
      <c r="A40" s="203" t="s">
        <v>1227</v>
      </c>
      <c r="B40" s="203"/>
      <c r="C40" s="203"/>
      <c r="D40" s="203"/>
      <c r="E40" s="71">
        <v>2924763</v>
      </c>
      <c r="F40" s="71">
        <v>2799463</v>
      </c>
      <c r="G40" s="71">
        <v>2830063</v>
      </c>
    </row>
    <row r="41" spans="1:7" ht="34.9" customHeight="1" x14ac:dyDescent="0.25">
      <c r="A41" s="68" t="s">
        <v>797</v>
      </c>
      <c r="B41" s="68" t="s">
        <v>1228</v>
      </c>
      <c r="C41" s="58" t="s">
        <v>1229</v>
      </c>
      <c r="D41" s="58" t="s">
        <v>1378</v>
      </c>
      <c r="E41" s="72">
        <v>50000</v>
      </c>
      <c r="F41" s="72">
        <v>50000</v>
      </c>
      <c r="G41" s="72">
        <v>50000</v>
      </c>
    </row>
    <row r="42" spans="1:7" ht="34.9" customHeight="1" x14ac:dyDescent="0.25">
      <c r="A42" s="68" t="s">
        <v>798</v>
      </c>
      <c r="B42" s="68" t="s">
        <v>1230</v>
      </c>
      <c r="C42" s="58" t="s">
        <v>1231</v>
      </c>
      <c r="D42" s="58" t="s">
        <v>1403</v>
      </c>
      <c r="E42" s="72">
        <v>107200</v>
      </c>
      <c r="F42" s="72">
        <v>127200</v>
      </c>
      <c r="G42" s="72">
        <v>157200</v>
      </c>
    </row>
    <row r="43" spans="1:7" ht="34.9" customHeight="1" x14ac:dyDescent="0.25">
      <c r="A43" s="68" t="s">
        <v>799</v>
      </c>
      <c r="B43" s="68" t="s">
        <v>1232</v>
      </c>
      <c r="C43" s="58" t="s">
        <v>1233</v>
      </c>
      <c r="D43" s="58" t="s">
        <v>1375</v>
      </c>
      <c r="E43" s="72">
        <v>2561203</v>
      </c>
      <c r="F43" s="72">
        <v>2561203</v>
      </c>
      <c r="G43" s="72">
        <v>2561203</v>
      </c>
    </row>
    <row r="44" spans="1:7" ht="45" x14ac:dyDescent="0.25">
      <c r="A44" s="68" t="s">
        <v>800</v>
      </c>
      <c r="B44" s="68" t="s">
        <v>1234</v>
      </c>
      <c r="C44" s="58" t="s">
        <v>1235</v>
      </c>
      <c r="D44" s="58" t="s">
        <v>1404</v>
      </c>
      <c r="E44" s="72">
        <v>125880</v>
      </c>
      <c r="F44" s="72">
        <v>9620</v>
      </c>
      <c r="G44" s="72">
        <v>10220</v>
      </c>
    </row>
    <row r="45" spans="1:7" ht="34.9" customHeight="1" x14ac:dyDescent="0.25">
      <c r="A45" s="68" t="s">
        <v>801</v>
      </c>
      <c r="B45" s="68" t="s">
        <v>1236</v>
      </c>
      <c r="C45" s="58" t="s">
        <v>1237</v>
      </c>
      <c r="D45" s="58" t="s">
        <v>1405</v>
      </c>
      <c r="E45" s="72">
        <v>58680</v>
      </c>
      <c r="F45" s="72">
        <v>31640</v>
      </c>
      <c r="G45" s="72">
        <v>31640</v>
      </c>
    </row>
    <row r="46" spans="1:7" ht="34.9" customHeight="1" x14ac:dyDescent="0.25">
      <c r="A46" s="68" t="s">
        <v>802</v>
      </c>
      <c r="B46" s="68" t="s">
        <v>1238</v>
      </c>
      <c r="C46" s="58" t="s">
        <v>1239</v>
      </c>
      <c r="D46" s="58" t="s">
        <v>1405</v>
      </c>
      <c r="E46" s="72">
        <v>21800</v>
      </c>
      <c r="F46" s="72">
        <v>19800</v>
      </c>
      <c r="G46" s="72">
        <v>19800</v>
      </c>
    </row>
    <row r="47" spans="1:7" ht="34.9" customHeight="1" x14ac:dyDescent="0.25">
      <c r="A47" s="203" t="s">
        <v>1021</v>
      </c>
      <c r="B47" s="203"/>
      <c r="C47" s="203"/>
      <c r="D47" s="203"/>
      <c r="E47" s="71">
        <v>1416851</v>
      </c>
      <c r="F47" s="71">
        <v>939723</v>
      </c>
      <c r="G47" s="71">
        <v>939723</v>
      </c>
    </row>
    <row r="48" spans="1:7" ht="34.9" customHeight="1" x14ac:dyDescent="0.25">
      <c r="A48" s="68" t="s">
        <v>803</v>
      </c>
      <c r="B48" s="68" t="s">
        <v>1240</v>
      </c>
      <c r="C48" s="58" t="s">
        <v>1241</v>
      </c>
      <c r="D48" s="58" t="s">
        <v>1895</v>
      </c>
      <c r="E48" s="72">
        <v>60346</v>
      </c>
      <c r="F48" s="72">
        <v>55327</v>
      </c>
      <c r="G48" s="72">
        <v>55327</v>
      </c>
    </row>
    <row r="49" spans="1:7" ht="34.9" customHeight="1" x14ac:dyDescent="0.25">
      <c r="A49" s="68" t="s">
        <v>804</v>
      </c>
      <c r="B49" s="68" t="s">
        <v>1242</v>
      </c>
      <c r="C49" s="58" t="s">
        <v>676</v>
      </c>
      <c r="D49" s="58" t="s">
        <v>1905</v>
      </c>
      <c r="E49" s="72">
        <v>106497</v>
      </c>
      <c r="F49" s="72">
        <v>106497</v>
      </c>
      <c r="G49" s="72">
        <v>106497</v>
      </c>
    </row>
    <row r="50" spans="1:7" ht="34.9" customHeight="1" x14ac:dyDescent="0.25">
      <c r="A50" s="68" t="s">
        <v>805</v>
      </c>
      <c r="B50" s="68" t="s">
        <v>1243</v>
      </c>
      <c r="C50" s="58" t="s">
        <v>1244</v>
      </c>
      <c r="D50" s="58" t="s">
        <v>1879</v>
      </c>
      <c r="E50" s="72">
        <v>19965</v>
      </c>
      <c r="F50" s="72">
        <v>0</v>
      </c>
      <c r="G50" s="72">
        <v>0</v>
      </c>
    </row>
    <row r="51" spans="1:7" ht="34.9" customHeight="1" x14ac:dyDescent="0.25">
      <c r="A51" s="68" t="s">
        <v>806</v>
      </c>
      <c r="B51" s="68" t="s">
        <v>1245</v>
      </c>
      <c r="C51" s="58" t="s">
        <v>1246</v>
      </c>
      <c r="D51" s="58" t="s">
        <v>1879</v>
      </c>
      <c r="E51" s="72">
        <v>319440</v>
      </c>
      <c r="F51" s="72">
        <v>0</v>
      </c>
      <c r="G51" s="72">
        <v>0</v>
      </c>
    </row>
    <row r="52" spans="1:7" ht="34.9" customHeight="1" x14ac:dyDescent="0.25">
      <c r="A52" s="68" t="s">
        <v>807</v>
      </c>
      <c r="B52" s="68" t="s">
        <v>1247</v>
      </c>
      <c r="C52" s="58" t="s">
        <v>1248</v>
      </c>
      <c r="D52" s="58" t="s">
        <v>1879</v>
      </c>
      <c r="E52" s="72">
        <v>89976</v>
      </c>
      <c r="F52" s="72">
        <v>0</v>
      </c>
      <c r="G52" s="72">
        <v>0</v>
      </c>
    </row>
    <row r="53" spans="1:7" ht="34.9" customHeight="1" x14ac:dyDescent="0.25">
      <c r="A53" s="68" t="s">
        <v>808</v>
      </c>
      <c r="B53" s="68" t="s">
        <v>1249</v>
      </c>
      <c r="C53" s="58" t="s">
        <v>1250</v>
      </c>
      <c r="D53" s="58" t="s">
        <v>1879</v>
      </c>
      <c r="E53" s="72">
        <v>119790</v>
      </c>
      <c r="F53" s="72">
        <v>0</v>
      </c>
      <c r="G53" s="72">
        <v>0</v>
      </c>
    </row>
    <row r="54" spans="1:7" ht="34.9" customHeight="1" x14ac:dyDescent="0.25">
      <c r="A54" s="68" t="s">
        <v>809</v>
      </c>
      <c r="B54" s="68" t="s">
        <v>1251</v>
      </c>
      <c r="C54" s="58" t="s">
        <v>1252</v>
      </c>
      <c r="D54" s="58" t="s">
        <v>1879</v>
      </c>
      <c r="E54" s="72">
        <v>41024</v>
      </c>
      <c r="F54" s="72">
        <v>82048</v>
      </c>
      <c r="G54" s="72">
        <v>82048</v>
      </c>
    </row>
    <row r="55" spans="1:7" ht="34.9" customHeight="1" x14ac:dyDescent="0.25">
      <c r="A55" s="68" t="s">
        <v>810</v>
      </c>
      <c r="B55" s="68" t="s">
        <v>1253</v>
      </c>
      <c r="C55" s="58" t="s">
        <v>1254</v>
      </c>
      <c r="D55" s="58" t="s">
        <v>1938</v>
      </c>
      <c r="E55" s="72">
        <v>659813</v>
      </c>
      <c r="F55" s="72">
        <v>695851</v>
      </c>
      <c r="G55" s="72">
        <v>695851</v>
      </c>
    </row>
    <row r="56" spans="1:7" ht="34.9" customHeight="1" x14ac:dyDescent="0.25">
      <c r="A56" s="203" t="s">
        <v>1255</v>
      </c>
      <c r="B56" s="203"/>
      <c r="C56" s="203"/>
      <c r="D56" s="203"/>
      <c r="E56" s="71">
        <v>743790</v>
      </c>
      <c r="F56" s="71">
        <v>507831</v>
      </c>
      <c r="G56" s="71">
        <v>676129</v>
      </c>
    </row>
    <row r="57" spans="1:7" ht="34.9" customHeight="1" x14ac:dyDescent="0.25">
      <c r="A57" s="68" t="s">
        <v>811</v>
      </c>
      <c r="B57" s="68" t="s">
        <v>1256</v>
      </c>
      <c r="C57" s="58" t="s">
        <v>1257</v>
      </c>
      <c r="D57" s="58" t="s">
        <v>1939</v>
      </c>
      <c r="E57" s="72">
        <v>59063</v>
      </c>
      <c r="F57" s="72">
        <v>0</v>
      </c>
      <c r="G57" s="72">
        <v>0</v>
      </c>
    </row>
    <row r="58" spans="1:7" ht="34.9" customHeight="1" x14ac:dyDescent="0.25">
      <c r="A58" s="68" t="s">
        <v>812</v>
      </c>
      <c r="B58" s="68" t="s">
        <v>1258</v>
      </c>
      <c r="C58" s="58" t="s">
        <v>1259</v>
      </c>
      <c r="D58" s="58" t="s">
        <v>1939</v>
      </c>
      <c r="E58" s="72">
        <v>284908</v>
      </c>
      <c r="F58" s="72">
        <v>140130</v>
      </c>
      <c r="G58" s="72">
        <v>308428</v>
      </c>
    </row>
    <row r="59" spans="1:7" ht="34.9" customHeight="1" x14ac:dyDescent="0.25">
      <c r="A59" s="68" t="s">
        <v>813</v>
      </c>
      <c r="B59" s="68" t="s">
        <v>1260</v>
      </c>
      <c r="C59" s="58" t="s">
        <v>1261</v>
      </c>
      <c r="D59" s="58" t="s">
        <v>1939</v>
      </c>
      <c r="E59" s="72">
        <v>140446</v>
      </c>
      <c r="F59" s="72">
        <v>140446</v>
      </c>
      <c r="G59" s="72">
        <v>140446</v>
      </c>
    </row>
    <row r="60" spans="1:7" ht="34.9" customHeight="1" x14ac:dyDescent="0.25">
      <c r="A60" s="68" t="s">
        <v>814</v>
      </c>
      <c r="B60" s="68" t="s">
        <v>1262</v>
      </c>
      <c r="C60" s="58" t="s">
        <v>1263</v>
      </c>
      <c r="D60" s="58" t="s">
        <v>1939</v>
      </c>
      <c r="E60" s="72">
        <v>38566</v>
      </c>
      <c r="F60" s="72">
        <v>27708</v>
      </c>
      <c r="G60" s="72">
        <v>27708</v>
      </c>
    </row>
    <row r="61" spans="1:7" ht="34.9" customHeight="1" x14ac:dyDescent="0.25">
      <c r="A61" s="68" t="s">
        <v>815</v>
      </c>
      <c r="B61" s="68" t="s">
        <v>40</v>
      </c>
      <c r="C61" s="58" t="s">
        <v>41</v>
      </c>
      <c r="D61" s="58" t="s">
        <v>1939</v>
      </c>
      <c r="E61" s="72">
        <v>104504</v>
      </c>
      <c r="F61" s="72">
        <v>104504</v>
      </c>
      <c r="G61" s="72">
        <v>104504</v>
      </c>
    </row>
    <row r="62" spans="1:7" ht="34.9" customHeight="1" x14ac:dyDescent="0.25">
      <c r="A62" s="68" t="s">
        <v>816</v>
      </c>
      <c r="B62" s="68" t="s">
        <v>1264</v>
      </c>
      <c r="C62" s="58" t="s">
        <v>1265</v>
      </c>
      <c r="D62" s="58" t="s">
        <v>1865</v>
      </c>
      <c r="E62" s="72">
        <v>45276</v>
      </c>
      <c r="F62" s="72">
        <v>44016</v>
      </c>
      <c r="G62" s="72">
        <v>44016</v>
      </c>
    </row>
    <row r="63" spans="1:7" ht="34.9" customHeight="1" x14ac:dyDescent="0.25">
      <c r="A63" s="68" t="s">
        <v>817</v>
      </c>
      <c r="B63" s="68" t="s">
        <v>1266</v>
      </c>
      <c r="C63" s="58" t="s">
        <v>1267</v>
      </c>
      <c r="D63" s="58" t="s">
        <v>1856</v>
      </c>
      <c r="E63" s="72">
        <v>32027</v>
      </c>
      <c r="F63" s="72">
        <v>32027</v>
      </c>
      <c r="G63" s="72">
        <v>32027</v>
      </c>
    </row>
    <row r="64" spans="1:7" ht="34.9" customHeight="1" x14ac:dyDescent="0.25">
      <c r="A64" s="68" t="s">
        <v>818</v>
      </c>
      <c r="B64" s="68" t="s">
        <v>1268</v>
      </c>
      <c r="C64" s="58" t="s">
        <v>1269</v>
      </c>
      <c r="D64" s="58" t="s">
        <v>1940</v>
      </c>
      <c r="E64" s="72">
        <v>39000</v>
      </c>
      <c r="F64" s="72">
        <v>19000</v>
      </c>
      <c r="G64" s="72">
        <v>19000</v>
      </c>
    </row>
    <row r="65" spans="1:7" ht="34.9" customHeight="1" x14ac:dyDescent="0.25">
      <c r="A65" s="203" t="s">
        <v>1270</v>
      </c>
      <c r="B65" s="203"/>
      <c r="C65" s="203"/>
      <c r="D65" s="203"/>
      <c r="E65" s="71">
        <v>7938299</v>
      </c>
      <c r="F65" s="71">
        <v>7937851</v>
      </c>
      <c r="G65" s="71">
        <v>7122504</v>
      </c>
    </row>
    <row r="66" spans="1:7" ht="60" x14ac:dyDescent="0.25">
      <c r="A66" s="68" t="s">
        <v>819</v>
      </c>
      <c r="B66" s="68" t="s">
        <v>1271</v>
      </c>
      <c r="C66" s="58" t="s">
        <v>1272</v>
      </c>
      <c r="D66" s="58" t="s">
        <v>1969</v>
      </c>
      <c r="E66" s="72">
        <v>6401367</v>
      </c>
      <c r="F66" s="72">
        <v>6440767</v>
      </c>
      <c r="G66" s="72">
        <v>6539257</v>
      </c>
    </row>
    <row r="67" spans="1:7" ht="34.9" customHeight="1" x14ac:dyDescent="0.25">
      <c r="A67" s="68" t="s">
        <v>820</v>
      </c>
      <c r="B67" s="68" t="s">
        <v>1273</v>
      </c>
      <c r="C67" s="58" t="s">
        <v>1274</v>
      </c>
      <c r="D67" s="58" t="s">
        <v>1378</v>
      </c>
      <c r="E67" s="72">
        <v>75100</v>
      </c>
      <c r="F67" s="72">
        <v>75100</v>
      </c>
      <c r="G67" s="72">
        <v>75100</v>
      </c>
    </row>
    <row r="68" spans="1:7" ht="60" x14ac:dyDescent="0.25">
      <c r="A68" s="68" t="s">
        <v>821</v>
      </c>
      <c r="B68" s="68" t="s">
        <v>1275</v>
      </c>
      <c r="C68" s="58" t="s">
        <v>1276</v>
      </c>
      <c r="D68" s="58" t="s">
        <v>1970</v>
      </c>
      <c r="E68" s="72">
        <v>328542</v>
      </c>
      <c r="F68" s="72">
        <v>189654</v>
      </c>
      <c r="G68" s="72">
        <v>125817</v>
      </c>
    </row>
    <row r="69" spans="1:7" ht="30" x14ac:dyDescent="0.25">
      <c r="A69" s="68" t="s">
        <v>822</v>
      </c>
      <c r="B69" s="68" t="s">
        <v>1277</v>
      </c>
      <c r="C69" s="58" t="s">
        <v>1278</v>
      </c>
      <c r="D69" s="58" t="s">
        <v>1971</v>
      </c>
      <c r="E69" s="72">
        <v>921000</v>
      </c>
      <c r="F69" s="72">
        <v>983000</v>
      </c>
      <c r="G69" s="72">
        <v>133000</v>
      </c>
    </row>
    <row r="70" spans="1:7" ht="34.9" customHeight="1" x14ac:dyDescent="0.25">
      <c r="A70" s="68" t="s">
        <v>823</v>
      </c>
      <c r="B70" s="68" t="s">
        <v>1279</v>
      </c>
      <c r="C70" s="58" t="s">
        <v>1280</v>
      </c>
      <c r="D70" s="58" t="s">
        <v>1972</v>
      </c>
      <c r="E70" s="72">
        <v>56719</v>
      </c>
      <c r="F70" s="72">
        <v>56719</v>
      </c>
      <c r="G70" s="72">
        <v>56719</v>
      </c>
    </row>
    <row r="71" spans="1:7" ht="34.9" customHeight="1" x14ac:dyDescent="0.25">
      <c r="A71" s="68" t="s">
        <v>824</v>
      </c>
      <c r="B71" s="68" t="s">
        <v>1281</v>
      </c>
      <c r="C71" s="58" t="s">
        <v>1282</v>
      </c>
      <c r="D71" s="58" t="s">
        <v>1973</v>
      </c>
      <c r="E71" s="72">
        <v>112203</v>
      </c>
      <c r="F71" s="72">
        <v>179803</v>
      </c>
      <c r="G71" s="72">
        <v>179803</v>
      </c>
    </row>
    <row r="72" spans="1:7" ht="34.9" customHeight="1" x14ac:dyDescent="0.25">
      <c r="A72" s="68" t="s">
        <v>825</v>
      </c>
      <c r="B72" s="68" t="s">
        <v>1283</v>
      </c>
      <c r="C72" s="58" t="s">
        <v>1284</v>
      </c>
      <c r="D72" s="58" t="s">
        <v>1974</v>
      </c>
      <c r="E72" s="72">
        <v>43368</v>
      </c>
      <c r="F72" s="72">
        <v>12808</v>
      </c>
      <c r="G72" s="72">
        <v>12808</v>
      </c>
    </row>
    <row r="73" spans="1:7" ht="34.9" customHeight="1" x14ac:dyDescent="0.25">
      <c r="A73" s="203" t="s">
        <v>1285</v>
      </c>
      <c r="B73" s="203"/>
      <c r="C73" s="203"/>
      <c r="D73" s="203"/>
      <c r="E73" s="71">
        <v>900826</v>
      </c>
      <c r="F73" s="71">
        <v>936547</v>
      </c>
      <c r="G73" s="71">
        <v>1130468</v>
      </c>
    </row>
    <row r="74" spans="1:7" ht="34.9" customHeight="1" x14ac:dyDescent="0.25">
      <c r="A74" s="68" t="s">
        <v>826</v>
      </c>
      <c r="B74" s="68" t="s">
        <v>1286</v>
      </c>
      <c r="C74" s="58" t="s">
        <v>1287</v>
      </c>
      <c r="D74" s="58" t="s">
        <v>1876</v>
      </c>
      <c r="E74" s="72">
        <v>557000</v>
      </c>
      <c r="F74" s="72">
        <v>770709</v>
      </c>
      <c r="G74" s="72">
        <v>967000</v>
      </c>
    </row>
    <row r="75" spans="1:7" ht="34.9" customHeight="1" x14ac:dyDescent="0.25">
      <c r="A75" s="68" t="s">
        <v>827</v>
      </c>
      <c r="B75" s="68" t="s">
        <v>1288</v>
      </c>
      <c r="C75" s="58" t="s">
        <v>1289</v>
      </c>
      <c r="D75" s="58" t="s">
        <v>1876</v>
      </c>
      <c r="E75" s="72">
        <v>34369</v>
      </c>
      <c r="F75" s="72">
        <v>34369</v>
      </c>
      <c r="G75" s="72">
        <v>34369</v>
      </c>
    </row>
    <row r="76" spans="1:7" ht="34.9" customHeight="1" x14ac:dyDescent="0.25">
      <c r="A76" s="68" t="s">
        <v>828</v>
      </c>
      <c r="B76" s="68" t="s">
        <v>1290</v>
      </c>
      <c r="C76" s="58" t="s">
        <v>1291</v>
      </c>
      <c r="D76" s="58" t="s">
        <v>1876</v>
      </c>
      <c r="E76" s="72">
        <v>202369</v>
      </c>
      <c r="F76" s="72">
        <v>24381</v>
      </c>
      <c r="G76" s="72">
        <v>22011</v>
      </c>
    </row>
    <row r="77" spans="1:7" ht="34.9" customHeight="1" x14ac:dyDescent="0.25">
      <c r="A77" s="68" t="s">
        <v>829</v>
      </c>
      <c r="B77" s="68" t="s">
        <v>1292</v>
      </c>
      <c r="C77" s="58" t="s">
        <v>1293</v>
      </c>
      <c r="D77" s="58" t="s">
        <v>1876</v>
      </c>
      <c r="E77" s="72">
        <v>107088</v>
      </c>
      <c r="F77" s="72">
        <v>107088</v>
      </c>
      <c r="G77" s="72">
        <v>107088</v>
      </c>
    </row>
    <row r="78" spans="1:7" ht="34.9" customHeight="1" x14ac:dyDescent="0.25">
      <c r="A78" s="203" t="s">
        <v>1294</v>
      </c>
      <c r="B78" s="203"/>
      <c r="C78" s="203"/>
      <c r="D78" s="203"/>
      <c r="E78" s="71">
        <v>2262996</v>
      </c>
      <c r="F78" s="71">
        <v>1628265</v>
      </c>
      <c r="G78" s="71">
        <v>1372115</v>
      </c>
    </row>
    <row r="79" spans="1:7" ht="69" customHeight="1" x14ac:dyDescent="0.25">
      <c r="A79" s="68" t="s">
        <v>830</v>
      </c>
      <c r="B79" s="68" t="s">
        <v>1295</v>
      </c>
      <c r="C79" s="58" t="s">
        <v>1296</v>
      </c>
      <c r="D79" s="58" t="s">
        <v>1975</v>
      </c>
      <c r="E79" s="72">
        <v>459860</v>
      </c>
      <c r="F79" s="72">
        <v>459860</v>
      </c>
      <c r="G79" s="72">
        <v>459860</v>
      </c>
    </row>
    <row r="80" spans="1:7" ht="34.9" customHeight="1" x14ac:dyDescent="0.25">
      <c r="A80" s="68" t="s">
        <v>831</v>
      </c>
      <c r="B80" s="68" t="s">
        <v>1297</v>
      </c>
      <c r="C80" s="58" t="s">
        <v>1298</v>
      </c>
      <c r="D80" s="58" t="s">
        <v>1976</v>
      </c>
      <c r="E80" s="72">
        <v>271636</v>
      </c>
      <c r="F80" s="72">
        <v>271636</v>
      </c>
      <c r="G80" s="72">
        <v>271636</v>
      </c>
    </row>
    <row r="81" spans="1:7" ht="34.9" customHeight="1" x14ac:dyDescent="0.25">
      <c r="A81" s="68" t="s">
        <v>832</v>
      </c>
      <c r="B81" s="68" t="s">
        <v>1299</v>
      </c>
      <c r="C81" s="58" t="s">
        <v>1300</v>
      </c>
      <c r="D81" s="58" t="s">
        <v>1977</v>
      </c>
      <c r="E81" s="72">
        <v>27107</v>
      </c>
      <c r="F81" s="72">
        <v>11247</v>
      </c>
      <c r="G81" s="72">
        <v>11247</v>
      </c>
    </row>
    <row r="82" spans="1:7" ht="34.9" customHeight="1" x14ac:dyDescent="0.25">
      <c r="A82" s="68" t="s">
        <v>833</v>
      </c>
      <c r="B82" s="68" t="s">
        <v>1301</v>
      </c>
      <c r="C82" s="58" t="s">
        <v>1302</v>
      </c>
      <c r="D82" s="58" t="s">
        <v>1977</v>
      </c>
      <c r="E82" s="72">
        <v>56074</v>
      </c>
      <c r="F82" s="72">
        <v>56074</v>
      </c>
      <c r="G82" s="72">
        <v>56074</v>
      </c>
    </row>
    <row r="83" spans="1:7" ht="34.9" customHeight="1" x14ac:dyDescent="0.25">
      <c r="A83" s="68" t="s">
        <v>834</v>
      </c>
      <c r="B83" s="68" t="s">
        <v>1303</v>
      </c>
      <c r="C83" s="58" t="s">
        <v>1304</v>
      </c>
      <c r="D83" s="58" t="s">
        <v>1941</v>
      </c>
      <c r="E83" s="72">
        <v>17300</v>
      </c>
      <c r="F83" s="72">
        <v>0</v>
      </c>
      <c r="G83" s="72">
        <v>0</v>
      </c>
    </row>
    <row r="84" spans="1:7" ht="34.9" customHeight="1" x14ac:dyDescent="0.25">
      <c r="A84" s="68" t="s">
        <v>835</v>
      </c>
      <c r="B84" s="68" t="s">
        <v>1305</v>
      </c>
      <c r="C84" s="58" t="s">
        <v>1306</v>
      </c>
      <c r="D84" s="58" t="s">
        <v>1942</v>
      </c>
      <c r="E84" s="72">
        <v>1990</v>
      </c>
      <c r="F84" s="72">
        <v>3310</v>
      </c>
      <c r="G84" s="72">
        <v>3310</v>
      </c>
    </row>
    <row r="85" spans="1:7" ht="34.9" customHeight="1" x14ac:dyDescent="0.25">
      <c r="A85" s="68" t="s">
        <v>836</v>
      </c>
      <c r="B85" s="68" t="s">
        <v>42</v>
      </c>
      <c r="C85" s="58" t="s">
        <v>43</v>
      </c>
      <c r="D85" s="58" t="s">
        <v>1943</v>
      </c>
      <c r="E85" s="72">
        <v>62631</v>
      </c>
      <c r="F85" s="72">
        <v>50578</v>
      </c>
      <c r="G85" s="72">
        <v>50578</v>
      </c>
    </row>
    <row r="86" spans="1:7" ht="118.9" customHeight="1" x14ac:dyDescent="0.25">
      <c r="A86" s="68" t="s">
        <v>837</v>
      </c>
      <c r="B86" s="68" t="s">
        <v>1307</v>
      </c>
      <c r="C86" s="58" t="s">
        <v>1308</v>
      </c>
      <c r="D86" s="58" t="s">
        <v>1978</v>
      </c>
      <c r="E86" s="72">
        <v>165703</v>
      </c>
      <c r="F86" s="72">
        <v>306810</v>
      </c>
      <c r="G86" s="72">
        <v>306810</v>
      </c>
    </row>
    <row r="87" spans="1:7" ht="34.9" customHeight="1" x14ac:dyDescent="0.25">
      <c r="A87" s="68" t="s">
        <v>838</v>
      </c>
      <c r="B87" s="68" t="s">
        <v>1309</v>
      </c>
      <c r="C87" s="58" t="s">
        <v>1310</v>
      </c>
      <c r="D87" s="58" t="s">
        <v>1944</v>
      </c>
      <c r="E87" s="72">
        <v>964744</v>
      </c>
      <c r="F87" s="72">
        <v>318250</v>
      </c>
      <c r="G87" s="72">
        <v>120000</v>
      </c>
    </row>
    <row r="88" spans="1:7" ht="30" x14ac:dyDescent="0.25">
      <c r="A88" s="68" t="s">
        <v>839</v>
      </c>
      <c r="B88" s="68" t="s">
        <v>1311</v>
      </c>
      <c r="C88" s="58" t="s">
        <v>1312</v>
      </c>
      <c r="D88" s="58" t="s">
        <v>1941</v>
      </c>
      <c r="E88" s="72">
        <v>20451</v>
      </c>
      <c r="F88" s="72">
        <v>0</v>
      </c>
      <c r="G88" s="72">
        <v>0</v>
      </c>
    </row>
    <row r="89" spans="1:7" ht="34.9" customHeight="1" x14ac:dyDescent="0.25">
      <c r="A89" s="68" t="s">
        <v>840</v>
      </c>
      <c r="B89" s="68" t="s">
        <v>1313</v>
      </c>
      <c r="C89" s="58" t="s">
        <v>1314</v>
      </c>
      <c r="D89" s="58" t="s">
        <v>1945</v>
      </c>
      <c r="E89" s="72">
        <v>215500</v>
      </c>
      <c r="F89" s="72">
        <v>150500</v>
      </c>
      <c r="G89" s="72">
        <v>92600</v>
      </c>
    </row>
    <row r="90" spans="1:7" ht="34.9" customHeight="1" x14ac:dyDescent="0.25">
      <c r="A90" s="203" t="s">
        <v>1315</v>
      </c>
      <c r="B90" s="203"/>
      <c r="C90" s="203"/>
      <c r="D90" s="203"/>
      <c r="E90" s="71">
        <v>2003058</v>
      </c>
      <c r="F90" s="71">
        <v>1836911</v>
      </c>
      <c r="G90" s="71">
        <v>1463841</v>
      </c>
    </row>
    <row r="91" spans="1:7" ht="34.9" customHeight="1" x14ac:dyDescent="0.25">
      <c r="A91" s="68" t="s">
        <v>841</v>
      </c>
      <c r="B91" s="68" t="s">
        <v>1316</v>
      </c>
      <c r="C91" s="58" t="s">
        <v>1317</v>
      </c>
      <c r="D91" s="58" t="s">
        <v>1031</v>
      </c>
      <c r="E91" s="72">
        <v>121294</v>
      </c>
      <c r="F91" s="72">
        <v>121294</v>
      </c>
      <c r="G91" s="72">
        <v>121294</v>
      </c>
    </row>
    <row r="92" spans="1:7" ht="34.9" customHeight="1" x14ac:dyDescent="0.25">
      <c r="A92" s="68" t="s">
        <v>842</v>
      </c>
      <c r="B92" s="68" t="s">
        <v>1318</v>
      </c>
      <c r="C92" s="58" t="s">
        <v>1320</v>
      </c>
      <c r="D92" s="58" t="s">
        <v>1319</v>
      </c>
      <c r="E92" s="72">
        <v>137539</v>
      </c>
      <c r="F92" s="72">
        <v>311591</v>
      </c>
      <c r="G92" s="72">
        <v>0</v>
      </c>
    </row>
    <row r="93" spans="1:7" ht="34.9" customHeight="1" x14ac:dyDescent="0.25">
      <c r="A93" s="68" t="s">
        <v>843</v>
      </c>
      <c r="B93" s="68" t="s">
        <v>1321</v>
      </c>
      <c r="C93" s="58" t="s">
        <v>1322</v>
      </c>
      <c r="D93" s="58" t="s">
        <v>439</v>
      </c>
      <c r="E93" s="72">
        <v>900495</v>
      </c>
      <c r="F93" s="72">
        <v>475495</v>
      </c>
      <c r="G93" s="72">
        <v>475495</v>
      </c>
    </row>
    <row r="94" spans="1:7" ht="34.9" customHeight="1" x14ac:dyDescent="0.25">
      <c r="A94" s="68" t="s">
        <v>844</v>
      </c>
      <c r="B94" s="68" t="s">
        <v>1323</v>
      </c>
      <c r="C94" s="58" t="s">
        <v>44</v>
      </c>
      <c r="D94" s="58" t="s">
        <v>185</v>
      </c>
      <c r="E94" s="72">
        <v>817111</v>
      </c>
      <c r="F94" s="72">
        <v>901912</v>
      </c>
      <c r="G94" s="72">
        <v>840433</v>
      </c>
    </row>
    <row r="95" spans="1:7" ht="34.9" customHeight="1" x14ac:dyDescent="0.25">
      <c r="A95" s="68" t="s">
        <v>845</v>
      </c>
      <c r="B95" s="68" t="s">
        <v>45</v>
      </c>
      <c r="C95" s="58" t="s">
        <v>46</v>
      </c>
      <c r="D95" s="58" t="s">
        <v>186</v>
      </c>
      <c r="E95" s="72">
        <v>26619</v>
      </c>
      <c r="F95" s="72">
        <v>26619</v>
      </c>
      <c r="G95" s="72">
        <v>26619</v>
      </c>
    </row>
    <row r="96" spans="1:7" ht="34.9" customHeight="1" x14ac:dyDescent="0.25">
      <c r="A96" s="203" t="s">
        <v>1324</v>
      </c>
      <c r="B96" s="203"/>
      <c r="C96" s="203"/>
      <c r="D96" s="203"/>
      <c r="E96" s="71">
        <v>2652521</v>
      </c>
      <c r="F96" s="71">
        <v>2124123</v>
      </c>
      <c r="G96" s="71">
        <v>3010588</v>
      </c>
    </row>
    <row r="97" spans="1:7" ht="34.9" customHeight="1" x14ac:dyDescent="0.25">
      <c r="A97" s="68" t="s">
        <v>846</v>
      </c>
      <c r="B97" s="68" t="s">
        <v>1325</v>
      </c>
      <c r="C97" s="58" t="s">
        <v>1326</v>
      </c>
      <c r="D97" s="58" t="s">
        <v>1919</v>
      </c>
      <c r="E97" s="72">
        <v>0</v>
      </c>
      <c r="F97" s="72">
        <v>0</v>
      </c>
      <c r="G97" s="72">
        <v>936595</v>
      </c>
    </row>
    <row r="98" spans="1:7" ht="34.9" customHeight="1" x14ac:dyDescent="0.25">
      <c r="A98" s="68" t="s">
        <v>847</v>
      </c>
      <c r="B98" s="68" t="s">
        <v>47</v>
      </c>
      <c r="C98" s="58" t="s">
        <v>48</v>
      </c>
      <c r="D98" s="58" t="s">
        <v>1919</v>
      </c>
      <c r="E98" s="72">
        <v>156350</v>
      </c>
      <c r="F98" s="72">
        <v>145350</v>
      </c>
      <c r="G98" s="72">
        <v>145350</v>
      </c>
    </row>
    <row r="99" spans="1:7" ht="45" x14ac:dyDescent="0.25">
      <c r="A99" s="68" t="s">
        <v>848</v>
      </c>
      <c r="B99" s="68" t="s">
        <v>1327</v>
      </c>
      <c r="C99" s="58" t="s">
        <v>621</v>
      </c>
      <c r="D99" s="58" t="s">
        <v>1979</v>
      </c>
      <c r="E99" s="72">
        <v>90417</v>
      </c>
      <c r="F99" s="72">
        <v>42354</v>
      </c>
      <c r="G99" s="72">
        <v>42354</v>
      </c>
    </row>
    <row r="100" spans="1:7" ht="34.9" customHeight="1" x14ac:dyDescent="0.25">
      <c r="A100" s="68" t="s">
        <v>849</v>
      </c>
      <c r="B100" s="68" t="s">
        <v>1328</v>
      </c>
      <c r="C100" s="58" t="s">
        <v>1329</v>
      </c>
      <c r="D100" s="58" t="s">
        <v>1946</v>
      </c>
      <c r="E100" s="72">
        <v>116120</v>
      </c>
      <c r="F100" s="72">
        <v>96120</v>
      </c>
      <c r="G100" s="72">
        <v>96120</v>
      </c>
    </row>
    <row r="101" spans="1:7" ht="45" x14ac:dyDescent="0.25">
      <c r="A101" s="68" t="s">
        <v>850</v>
      </c>
      <c r="B101" s="68" t="s">
        <v>1330</v>
      </c>
      <c r="C101" s="58" t="s">
        <v>1331</v>
      </c>
      <c r="D101" s="58" t="s">
        <v>1980</v>
      </c>
      <c r="E101" s="72">
        <v>880800</v>
      </c>
      <c r="F101" s="72">
        <v>656108</v>
      </c>
      <c r="G101" s="72">
        <v>601808</v>
      </c>
    </row>
    <row r="102" spans="1:7" ht="34.9" customHeight="1" x14ac:dyDescent="0.25">
      <c r="A102" s="68" t="s">
        <v>851</v>
      </c>
      <c r="B102" s="68" t="s">
        <v>1332</v>
      </c>
      <c r="C102" s="58" t="s">
        <v>1333</v>
      </c>
      <c r="D102" s="58" t="s">
        <v>1892</v>
      </c>
      <c r="E102" s="72">
        <v>363000</v>
      </c>
      <c r="F102" s="72">
        <v>362000</v>
      </c>
      <c r="G102" s="72">
        <v>362000</v>
      </c>
    </row>
    <row r="103" spans="1:7" ht="45" x14ac:dyDescent="0.25">
      <c r="A103" s="68" t="s">
        <v>852</v>
      </c>
      <c r="B103" s="68" t="s">
        <v>1334</v>
      </c>
      <c r="C103" s="58" t="s">
        <v>1335</v>
      </c>
      <c r="D103" s="58" t="s">
        <v>1947</v>
      </c>
      <c r="E103" s="72">
        <v>300000</v>
      </c>
      <c r="F103" s="72">
        <v>300000</v>
      </c>
      <c r="G103" s="72">
        <v>300000</v>
      </c>
    </row>
    <row r="104" spans="1:7" ht="34.9" customHeight="1" x14ac:dyDescent="0.25">
      <c r="A104" s="68" t="s">
        <v>853</v>
      </c>
      <c r="B104" s="68" t="s">
        <v>1336</v>
      </c>
      <c r="C104" s="58" t="s">
        <v>1337</v>
      </c>
      <c r="D104" s="58" t="s">
        <v>1919</v>
      </c>
      <c r="E104" s="72">
        <v>77142</v>
      </c>
      <c r="F104" s="72">
        <v>70542</v>
      </c>
      <c r="G104" s="72">
        <v>70542</v>
      </c>
    </row>
    <row r="105" spans="1:7" ht="34.9" customHeight="1" x14ac:dyDescent="0.25">
      <c r="A105" s="68" t="s">
        <v>854</v>
      </c>
      <c r="B105" s="68" t="s">
        <v>1338</v>
      </c>
      <c r="C105" s="58" t="s">
        <v>1339</v>
      </c>
      <c r="D105" s="58" t="s">
        <v>1892</v>
      </c>
      <c r="E105" s="72">
        <v>272600</v>
      </c>
      <c r="F105" s="72">
        <v>271388</v>
      </c>
      <c r="G105" s="72">
        <v>271388</v>
      </c>
    </row>
    <row r="106" spans="1:7" ht="34.9" customHeight="1" x14ac:dyDescent="0.25">
      <c r="A106" s="68" t="s">
        <v>855</v>
      </c>
      <c r="B106" s="68" t="s">
        <v>1340</v>
      </c>
      <c r="C106" s="58" t="s">
        <v>1341</v>
      </c>
      <c r="D106" s="58" t="s">
        <v>1919</v>
      </c>
      <c r="E106" s="72">
        <v>200000</v>
      </c>
      <c r="F106" s="72">
        <v>100000</v>
      </c>
      <c r="G106" s="72">
        <v>100000</v>
      </c>
    </row>
    <row r="107" spans="1:7" ht="34.9" customHeight="1" x14ac:dyDescent="0.25">
      <c r="A107" s="68" t="s">
        <v>856</v>
      </c>
      <c r="B107" s="68" t="s">
        <v>1342</v>
      </c>
      <c r="C107" s="58" t="s">
        <v>1343</v>
      </c>
      <c r="D107" s="58" t="s">
        <v>1947</v>
      </c>
      <c r="E107" s="72">
        <v>196092</v>
      </c>
      <c r="F107" s="72">
        <v>80261</v>
      </c>
      <c r="G107" s="72">
        <v>84431</v>
      </c>
    </row>
    <row r="108" spans="1:7" ht="34.9" customHeight="1" x14ac:dyDescent="0.25">
      <c r="A108" s="203" t="s">
        <v>1344</v>
      </c>
      <c r="B108" s="203"/>
      <c r="C108" s="203"/>
      <c r="D108" s="203"/>
      <c r="E108" s="71">
        <v>11853283</v>
      </c>
      <c r="F108" s="71">
        <v>14982089</v>
      </c>
      <c r="G108" s="71">
        <v>14884475</v>
      </c>
    </row>
    <row r="109" spans="1:7" ht="60" x14ac:dyDescent="0.25">
      <c r="A109" s="68" t="s">
        <v>857</v>
      </c>
      <c r="B109" s="68" t="s">
        <v>1345</v>
      </c>
      <c r="C109" s="58" t="s">
        <v>1402</v>
      </c>
      <c r="D109" s="58" t="s">
        <v>1838</v>
      </c>
      <c r="E109" s="72">
        <v>11853283</v>
      </c>
      <c r="F109" s="72">
        <v>14982089</v>
      </c>
      <c r="G109" s="72">
        <v>14884475</v>
      </c>
    </row>
    <row r="110" spans="1:7" ht="34.9" customHeight="1" x14ac:dyDescent="0.25">
      <c r="A110" s="203" t="s">
        <v>1346</v>
      </c>
      <c r="B110" s="203"/>
      <c r="C110" s="203"/>
      <c r="D110" s="203"/>
      <c r="E110" s="71">
        <v>529745</v>
      </c>
      <c r="F110" s="71">
        <v>295357</v>
      </c>
      <c r="G110" s="71">
        <v>310090</v>
      </c>
    </row>
    <row r="111" spans="1:7" ht="34.9" customHeight="1" x14ac:dyDescent="0.25">
      <c r="A111" s="73" t="s">
        <v>858</v>
      </c>
      <c r="B111" s="68" t="s">
        <v>1347</v>
      </c>
      <c r="C111" s="58" t="s">
        <v>1348</v>
      </c>
      <c r="D111" s="58" t="s">
        <v>1378</v>
      </c>
      <c r="E111" s="72">
        <v>86139</v>
      </c>
      <c r="F111" s="72">
        <v>32575</v>
      </c>
      <c r="G111" s="72">
        <v>32575</v>
      </c>
    </row>
    <row r="112" spans="1:7" ht="34.9" customHeight="1" x14ac:dyDescent="0.25">
      <c r="A112" s="68" t="s">
        <v>859</v>
      </c>
      <c r="B112" s="68" t="s">
        <v>1349</v>
      </c>
      <c r="C112" s="58" t="s">
        <v>1350</v>
      </c>
      <c r="D112" s="58" t="s">
        <v>1401</v>
      </c>
      <c r="E112" s="72">
        <v>50308</v>
      </c>
      <c r="F112" s="72">
        <v>50308</v>
      </c>
      <c r="G112" s="72">
        <v>50308</v>
      </c>
    </row>
    <row r="113" spans="1:12" ht="34.9" customHeight="1" x14ac:dyDescent="0.25">
      <c r="A113" s="68" t="s">
        <v>860</v>
      </c>
      <c r="B113" s="68" t="s">
        <v>49</v>
      </c>
      <c r="C113" s="58" t="s">
        <v>50</v>
      </c>
      <c r="D113" s="58" t="s">
        <v>1383</v>
      </c>
      <c r="E113" s="72">
        <v>150755</v>
      </c>
      <c r="F113" s="72">
        <v>143035</v>
      </c>
      <c r="G113" s="72">
        <v>143035</v>
      </c>
    </row>
    <row r="114" spans="1:12" ht="34.9" customHeight="1" x14ac:dyDescent="0.25">
      <c r="A114" s="68" t="s">
        <v>861</v>
      </c>
      <c r="B114" s="68" t="s">
        <v>1351</v>
      </c>
      <c r="C114" s="58" t="s">
        <v>1352</v>
      </c>
      <c r="D114" s="58" t="s">
        <v>1383</v>
      </c>
      <c r="E114" s="72">
        <v>34878</v>
      </c>
      <c r="F114" s="72">
        <v>50379</v>
      </c>
      <c r="G114" s="72">
        <v>74922</v>
      </c>
    </row>
    <row r="115" spans="1:12" ht="34.9" customHeight="1" x14ac:dyDescent="0.25">
      <c r="A115" s="68" t="s">
        <v>862</v>
      </c>
      <c r="B115" s="68" t="s">
        <v>1353</v>
      </c>
      <c r="C115" s="58" t="s">
        <v>1354</v>
      </c>
      <c r="D115" s="58" t="s">
        <v>1396</v>
      </c>
      <c r="E115" s="72">
        <v>182981</v>
      </c>
      <c r="F115" s="72">
        <v>0</v>
      </c>
      <c r="G115" s="72">
        <v>0</v>
      </c>
    </row>
    <row r="116" spans="1:12" ht="34.9" customHeight="1" x14ac:dyDescent="0.25">
      <c r="A116" s="68" t="s">
        <v>863</v>
      </c>
      <c r="B116" s="68" t="s">
        <v>1355</v>
      </c>
      <c r="C116" s="58" t="s">
        <v>1356</v>
      </c>
      <c r="D116" s="58" t="s">
        <v>1398</v>
      </c>
      <c r="E116" s="72">
        <v>24684</v>
      </c>
      <c r="F116" s="72">
        <v>19060</v>
      </c>
      <c r="G116" s="72">
        <v>9250</v>
      </c>
    </row>
    <row r="117" spans="1:12" ht="34.9" customHeight="1" x14ac:dyDescent="0.25">
      <c r="A117" s="203" t="s">
        <v>1830</v>
      </c>
      <c r="B117" s="203"/>
      <c r="C117" s="203"/>
      <c r="D117" s="203"/>
      <c r="E117" s="71">
        <v>31375</v>
      </c>
      <c r="F117" s="71">
        <v>29375</v>
      </c>
      <c r="G117" s="71">
        <v>29375</v>
      </c>
    </row>
    <row r="118" spans="1:12" ht="34.9" customHeight="1" x14ac:dyDescent="0.25">
      <c r="A118" s="68" t="s">
        <v>864</v>
      </c>
      <c r="B118" s="68" t="s">
        <v>1357</v>
      </c>
      <c r="C118" s="58" t="s">
        <v>1358</v>
      </c>
      <c r="D118" s="58" t="s">
        <v>1400</v>
      </c>
      <c r="E118" s="72">
        <v>31375</v>
      </c>
      <c r="F118" s="72">
        <v>29375</v>
      </c>
      <c r="G118" s="72">
        <v>29375</v>
      </c>
    </row>
    <row r="119" spans="1:12" s="3" customFormat="1" x14ac:dyDescent="0.25">
      <c r="A119" s="11"/>
      <c r="B119" s="11"/>
      <c r="C119" s="11"/>
      <c r="D119" s="11"/>
      <c r="E119" s="11"/>
      <c r="F119" s="11"/>
      <c r="G119" s="11"/>
      <c r="H119" s="11"/>
      <c r="I119" s="6"/>
      <c r="J119" s="6"/>
      <c r="K119" s="6"/>
    </row>
    <row r="120" spans="1:12" customFormat="1" ht="18.75" x14ac:dyDescent="0.25">
      <c r="A120" s="197"/>
      <c r="B120" s="197"/>
      <c r="C120" s="197"/>
      <c r="D120" s="197"/>
      <c r="E120" s="141"/>
      <c r="F120" s="142"/>
      <c r="G120" s="139"/>
      <c r="H120" s="144"/>
      <c r="I120" s="145"/>
      <c r="J120" s="146"/>
      <c r="K120" s="146"/>
      <c r="L120" s="142"/>
    </row>
    <row r="121" spans="1:12" customFormat="1" ht="18.75" x14ac:dyDescent="0.25">
      <c r="A121" s="147"/>
      <c r="B121" s="148"/>
      <c r="C121" s="197" t="s">
        <v>1409</v>
      </c>
      <c r="D121" s="197"/>
      <c r="E121" s="141"/>
      <c r="F121" s="142"/>
      <c r="G121" s="139" t="s">
        <v>1410</v>
      </c>
      <c r="H121" s="149"/>
      <c r="I121" s="149"/>
      <c r="J121" s="149"/>
      <c r="K121" s="149"/>
      <c r="L121" s="149"/>
    </row>
    <row r="122" spans="1:12" customFormat="1" ht="15.75" customHeight="1" x14ac:dyDescent="0.25">
      <c r="A122" s="196"/>
      <c r="B122" s="196"/>
      <c r="C122" s="150"/>
      <c r="D122" s="150"/>
      <c r="E122" s="150"/>
      <c r="F122" s="151"/>
      <c r="G122" s="143"/>
      <c r="H122" s="144"/>
      <c r="I122" s="145"/>
      <c r="J122" s="146"/>
      <c r="K122" s="146"/>
      <c r="L122" s="146"/>
    </row>
    <row r="123" spans="1:12" customFormat="1" ht="15.75" x14ac:dyDescent="0.25">
      <c r="A123" s="196"/>
      <c r="B123" s="196"/>
      <c r="C123" s="150"/>
      <c r="D123" s="150"/>
      <c r="E123" s="150"/>
      <c r="F123" s="151"/>
      <c r="G123" s="143"/>
      <c r="H123" s="144"/>
      <c r="I123" s="145"/>
      <c r="J123" s="146"/>
      <c r="K123" s="146"/>
      <c r="L123" s="146"/>
    </row>
    <row r="124" spans="1:12" s="154" customFormat="1" ht="11.25" x14ac:dyDescent="0.2">
      <c r="A124" s="155">
        <v>41484</v>
      </c>
      <c r="B124" s="152"/>
      <c r="C124" s="152"/>
      <c r="D124" s="152"/>
      <c r="E124" s="152"/>
      <c r="F124" s="152"/>
      <c r="G124" s="152"/>
      <c r="H124" s="152"/>
      <c r="I124" s="153"/>
      <c r="J124" s="153"/>
      <c r="K124" s="153"/>
    </row>
    <row r="125" spans="1:12" s="154" customFormat="1" ht="11.25" x14ac:dyDescent="0.2">
      <c r="A125" s="152" t="s">
        <v>1411</v>
      </c>
      <c r="B125" s="152"/>
      <c r="C125" s="152"/>
      <c r="D125" s="152"/>
      <c r="E125" s="152"/>
      <c r="F125" s="152"/>
      <c r="G125" s="152"/>
      <c r="H125" s="152"/>
      <c r="I125" s="153"/>
      <c r="J125" s="153"/>
      <c r="K125" s="153"/>
    </row>
    <row r="126" spans="1:12" s="154" customFormat="1" ht="11.25" x14ac:dyDescent="0.2">
      <c r="A126" s="152" t="s">
        <v>1412</v>
      </c>
      <c r="B126" s="152"/>
      <c r="C126" s="152"/>
      <c r="D126" s="152"/>
      <c r="E126" s="152"/>
      <c r="F126" s="152"/>
      <c r="G126" s="152"/>
      <c r="H126" s="152"/>
      <c r="I126" s="153"/>
      <c r="J126" s="153"/>
      <c r="K126" s="153"/>
    </row>
    <row r="127" spans="1:12" s="154" customFormat="1" ht="11.25" x14ac:dyDescent="0.2">
      <c r="A127" s="152"/>
      <c r="B127" s="152"/>
      <c r="C127" s="152"/>
      <c r="D127" s="152"/>
      <c r="E127" s="152"/>
      <c r="F127" s="152"/>
      <c r="G127" s="152"/>
      <c r="H127" s="152"/>
      <c r="I127" s="153"/>
      <c r="J127" s="153"/>
      <c r="K127" s="153"/>
    </row>
    <row r="128" spans="1:12" ht="34.9" customHeight="1" x14ac:dyDescent="0.25"/>
    <row r="129" ht="34.9" customHeight="1" x14ac:dyDescent="0.25"/>
    <row r="130" ht="34.9" customHeight="1" x14ac:dyDescent="0.25"/>
    <row r="131" ht="34.9" customHeight="1" x14ac:dyDescent="0.25"/>
    <row r="132" ht="34.9" customHeight="1" x14ac:dyDescent="0.25"/>
    <row r="133" ht="34.9" customHeight="1" x14ac:dyDescent="0.25"/>
    <row r="134" ht="34.9" customHeight="1" x14ac:dyDescent="0.25"/>
    <row r="135" ht="34.9" customHeight="1" x14ac:dyDescent="0.25"/>
    <row r="136" ht="34.9" customHeight="1" x14ac:dyDescent="0.25"/>
    <row r="137" ht="34.9" customHeight="1" x14ac:dyDescent="0.25"/>
    <row r="138" ht="34.9" customHeight="1" x14ac:dyDescent="0.25"/>
    <row r="139" ht="34.9" customHeight="1" x14ac:dyDescent="0.25"/>
    <row r="140" ht="34.9" customHeight="1" x14ac:dyDescent="0.25"/>
    <row r="141" ht="34.9" customHeight="1" x14ac:dyDescent="0.25"/>
    <row r="142" ht="34.9" customHeight="1" x14ac:dyDescent="0.25"/>
    <row r="143" ht="34.9" customHeight="1" x14ac:dyDescent="0.25"/>
    <row r="144" ht="34.9" customHeight="1" x14ac:dyDescent="0.25"/>
    <row r="145" ht="34.9" customHeight="1" x14ac:dyDescent="0.25"/>
    <row r="146" ht="34.9" customHeight="1" x14ac:dyDescent="0.25"/>
    <row r="147" ht="34.9" customHeight="1" x14ac:dyDescent="0.25"/>
    <row r="148" ht="34.9" customHeight="1" x14ac:dyDescent="0.25"/>
    <row r="149" ht="34.9" customHeight="1" x14ac:dyDescent="0.25"/>
    <row r="150" ht="34.9" customHeight="1" x14ac:dyDescent="0.25"/>
    <row r="151" ht="34.9" customHeight="1" x14ac:dyDescent="0.25"/>
    <row r="152" ht="34.9" customHeight="1" x14ac:dyDescent="0.25"/>
    <row r="153" ht="34.9" customHeight="1" x14ac:dyDescent="0.25"/>
    <row r="154" ht="34.9" customHeight="1" x14ac:dyDescent="0.25"/>
    <row r="155" ht="34.9" customHeight="1" x14ac:dyDescent="0.25"/>
    <row r="156" ht="34.9" customHeight="1" x14ac:dyDescent="0.25"/>
    <row r="157" ht="34.9" customHeight="1" x14ac:dyDescent="0.25"/>
    <row r="158" ht="34.9" customHeight="1" x14ac:dyDescent="0.25"/>
    <row r="159" ht="34.9" customHeight="1" x14ac:dyDescent="0.25"/>
    <row r="160" ht="34.9" customHeight="1" x14ac:dyDescent="0.25"/>
    <row r="161" ht="34.9" customHeight="1" x14ac:dyDescent="0.25"/>
    <row r="162" ht="34.9" customHeight="1" x14ac:dyDescent="0.25"/>
    <row r="163" ht="34.9" customHeight="1" x14ac:dyDescent="0.25"/>
    <row r="164" ht="34.9" customHeight="1" x14ac:dyDescent="0.25"/>
    <row r="165" ht="34.9" customHeight="1" x14ac:dyDescent="0.25"/>
    <row r="166" ht="34.9" customHeight="1" x14ac:dyDescent="0.25"/>
    <row r="167" ht="34.9" customHeight="1" x14ac:dyDescent="0.25"/>
    <row r="168" ht="34.9" customHeight="1" x14ac:dyDescent="0.25"/>
    <row r="169" ht="34.9" customHeight="1" x14ac:dyDescent="0.25"/>
    <row r="170" ht="34.9" customHeight="1" x14ac:dyDescent="0.25"/>
    <row r="171" ht="34.9" customHeight="1" x14ac:dyDescent="0.25"/>
    <row r="172" ht="34.9" customHeight="1" x14ac:dyDescent="0.25"/>
    <row r="173" ht="34.9" customHeight="1" x14ac:dyDescent="0.25"/>
    <row r="174" ht="34.9" customHeight="1" x14ac:dyDescent="0.25"/>
    <row r="175" ht="34.9" customHeight="1" x14ac:dyDescent="0.25"/>
    <row r="176" ht="34.9" customHeight="1" x14ac:dyDescent="0.25"/>
    <row r="177" ht="34.9" customHeight="1" x14ac:dyDescent="0.25"/>
    <row r="178" ht="34.9" customHeight="1" x14ac:dyDescent="0.25"/>
    <row r="179" ht="34.9" customHeight="1" x14ac:dyDescent="0.25"/>
    <row r="180" ht="34.9" customHeight="1" x14ac:dyDescent="0.25"/>
    <row r="181" ht="34.9" customHeight="1" x14ac:dyDescent="0.25"/>
    <row r="182" ht="34.9" customHeight="1" x14ac:dyDescent="0.25"/>
    <row r="183" ht="34.9" customHeight="1" x14ac:dyDescent="0.25"/>
    <row r="184" ht="34.9" customHeight="1" x14ac:dyDescent="0.25"/>
    <row r="185" ht="34.9" customHeight="1" x14ac:dyDescent="0.25"/>
    <row r="186" ht="34.9" customHeight="1" x14ac:dyDescent="0.25"/>
    <row r="187" ht="34.9" customHeight="1" x14ac:dyDescent="0.25"/>
    <row r="188" ht="34.9" customHeight="1" x14ac:dyDescent="0.25"/>
    <row r="189" ht="34.9" customHeight="1" x14ac:dyDescent="0.25"/>
    <row r="190" ht="34.9" customHeight="1" x14ac:dyDescent="0.25"/>
    <row r="191" ht="34.9" customHeight="1" x14ac:dyDescent="0.25"/>
    <row r="192" ht="34.9" customHeight="1" x14ac:dyDescent="0.25"/>
    <row r="193" ht="34.9" customHeight="1" x14ac:dyDescent="0.25"/>
    <row r="194" ht="34.9" customHeight="1" x14ac:dyDescent="0.25"/>
    <row r="195" ht="34.9" customHeight="1" x14ac:dyDescent="0.25"/>
    <row r="196" ht="34.9" customHeight="1" x14ac:dyDescent="0.25"/>
    <row r="197" ht="34.9" customHeight="1" x14ac:dyDescent="0.25"/>
    <row r="198" ht="34.9" customHeight="1" x14ac:dyDescent="0.25"/>
    <row r="199" ht="34.9" customHeight="1" x14ac:dyDescent="0.25"/>
    <row r="200" ht="34.9" customHeight="1" x14ac:dyDescent="0.25"/>
    <row r="201" ht="34.9" customHeight="1" x14ac:dyDescent="0.25"/>
    <row r="202" ht="34.9" customHeight="1" x14ac:dyDescent="0.25"/>
    <row r="203" ht="34.9" customHeight="1" x14ac:dyDescent="0.25"/>
    <row r="204" ht="34.9" customHeight="1" x14ac:dyDescent="0.25"/>
    <row r="205" ht="34.9" customHeight="1" x14ac:dyDescent="0.25"/>
    <row r="206" ht="34.9" customHeight="1" x14ac:dyDescent="0.25"/>
    <row r="207" ht="34.9" customHeight="1" x14ac:dyDescent="0.25"/>
    <row r="208" ht="34.9" customHeight="1" x14ac:dyDescent="0.25"/>
    <row r="209" ht="34.9" customHeight="1" x14ac:dyDescent="0.25"/>
    <row r="210" ht="34.9" customHeight="1" x14ac:dyDescent="0.25"/>
    <row r="211" ht="34.9" customHeight="1" x14ac:dyDescent="0.25"/>
    <row r="212" ht="34.9" customHeight="1" x14ac:dyDescent="0.25"/>
    <row r="213" ht="34.9" customHeight="1" x14ac:dyDescent="0.25"/>
    <row r="214" ht="34.9" customHeight="1" x14ac:dyDescent="0.25"/>
    <row r="215" ht="34.9" customHeight="1" x14ac:dyDescent="0.25"/>
    <row r="216" ht="34.9" customHeight="1" x14ac:dyDescent="0.25"/>
    <row r="217" ht="34.9" customHeight="1" x14ac:dyDescent="0.25"/>
    <row r="218" ht="34.9" customHeight="1" x14ac:dyDescent="0.25"/>
    <row r="219" ht="34.9" customHeight="1" x14ac:dyDescent="0.25"/>
    <row r="220" ht="34.9" customHeight="1" x14ac:dyDescent="0.25"/>
    <row r="221" ht="34.9" customHeight="1" x14ac:dyDescent="0.25"/>
    <row r="222" ht="34.9" customHeight="1" x14ac:dyDescent="0.25"/>
    <row r="223" ht="34.9" customHeight="1" x14ac:dyDescent="0.25"/>
    <row r="224" ht="34.9" customHeight="1" x14ac:dyDescent="0.25"/>
    <row r="225" ht="34.9" customHeight="1" x14ac:dyDescent="0.25"/>
    <row r="226" ht="34.9" customHeight="1" x14ac:dyDescent="0.25"/>
    <row r="227" ht="34.9" customHeight="1" x14ac:dyDescent="0.25"/>
    <row r="228" ht="34.9" customHeight="1" x14ac:dyDescent="0.25"/>
    <row r="229" ht="34.9" customHeight="1" x14ac:dyDescent="0.25"/>
    <row r="230" ht="34.9" customHeight="1" x14ac:dyDescent="0.25"/>
    <row r="231" ht="34.9" customHeight="1" x14ac:dyDescent="0.25"/>
    <row r="232" ht="34.9" customHeight="1" x14ac:dyDescent="0.25"/>
    <row r="233" ht="34.9" customHeight="1" x14ac:dyDescent="0.25"/>
    <row r="234" ht="34.9" customHeight="1" x14ac:dyDescent="0.25"/>
    <row r="235" ht="34.9" customHeight="1" x14ac:dyDescent="0.25"/>
    <row r="236" ht="34.9" customHeight="1" x14ac:dyDescent="0.25"/>
    <row r="237" ht="34.9" customHeight="1" x14ac:dyDescent="0.25"/>
    <row r="238" ht="34.9" customHeight="1" x14ac:dyDescent="0.25"/>
    <row r="239" ht="34.9" customHeight="1" x14ac:dyDescent="0.25"/>
    <row r="240" ht="34.9" customHeight="1" x14ac:dyDescent="0.25"/>
    <row r="241" ht="34.9" customHeight="1" x14ac:dyDescent="0.25"/>
    <row r="242" ht="34.9" customHeight="1" x14ac:dyDescent="0.25"/>
    <row r="243" ht="34.9" customHeight="1" x14ac:dyDescent="0.25"/>
    <row r="244" ht="34.9" customHeight="1" x14ac:dyDescent="0.25"/>
    <row r="245" ht="34.9" customHeight="1" x14ac:dyDescent="0.25"/>
    <row r="246" ht="34.9" customHeight="1" x14ac:dyDescent="0.25"/>
    <row r="247" ht="34.9" customHeight="1" x14ac:dyDescent="0.25"/>
    <row r="248" ht="34.9" customHeight="1" x14ac:dyDescent="0.25"/>
    <row r="249" ht="34.9" customHeight="1" x14ac:dyDescent="0.25"/>
    <row r="250" ht="34.9" customHeight="1" x14ac:dyDescent="0.25"/>
  </sheetData>
  <mergeCells count="24">
    <mergeCell ref="E1:G1"/>
    <mergeCell ref="A120:B120"/>
    <mergeCell ref="C120:D120"/>
    <mergeCell ref="A122:B122"/>
    <mergeCell ref="C121:D121"/>
    <mergeCell ref="A73:D73"/>
    <mergeCell ref="A78:D78"/>
    <mergeCell ref="A90:D90"/>
    <mergeCell ref="A123:B123"/>
    <mergeCell ref="A47:D47"/>
    <mergeCell ref="A7:D7"/>
    <mergeCell ref="A3:G3"/>
    <mergeCell ref="A8:D8"/>
    <mergeCell ref="A12:D12"/>
    <mergeCell ref="A19:D19"/>
    <mergeCell ref="A21:D21"/>
    <mergeCell ref="A31:D31"/>
    <mergeCell ref="A40:D40"/>
    <mergeCell ref="A96:D96"/>
    <mergeCell ref="A108:D108"/>
    <mergeCell ref="A110:D110"/>
    <mergeCell ref="A117:D117"/>
    <mergeCell ref="A56:D56"/>
    <mergeCell ref="A65:D65"/>
  </mergeCells>
  <printOptions horizontalCentered="1"/>
  <pageMargins left="0.11811023622047245" right="0.11811023622047245" top="0.35433070866141736" bottom="0.35433070866141736" header="0" footer="0"/>
  <pageSetup paperSize="9" scale="70" orientation="landscape" r:id="rId1"/>
  <headerFooter>
    <oddFooter xml:space="preserve">&amp;LFMZinop03_290713_JPI&amp;R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3"/>
  <sheetViews>
    <sheetView zoomScale="90" zoomScaleNormal="90" workbookViewId="0">
      <selection activeCell="D11" sqref="D11"/>
    </sheetView>
  </sheetViews>
  <sheetFormatPr defaultColWidth="9" defaultRowHeight="15" x14ac:dyDescent="0.25"/>
  <cols>
    <col min="1" max="1" width="7.625" style="6" customWidth="1"/>
    <col min="2" max="2" width="10.75" style="6" customWidth="1"/>
    <col min="3" max="3" width="65.75" style="14" customWidth="1"/>
    <col min="4" max="4" width="55.75" style="14" customWidth="1"/>
    <col min="5" max="7" width="15.75" style="51" customWidth="1"/>
    <col min="8" max="11" width="9" style="11"/>
    <col min="12" max="16384" width="9" style="3"/>
  </cols>
  <sheetData>
    <row r="1" spans="1:11" ht="42" customHeight="1" x14ac:dyDescent="0.25">
      <c r="A1" s="11"/>
      <c r="B1" s="11"/>
      <c r="C1" s="11"/>
      <c r="D1" s="11"/>
      <c r="E1" s="201" t="s">
        <v>1820</v>
      </c>
      <c r="F1" s="201"/>
      <c r="G1" s="201"/>
      <c r="H1" s="3"/>
      <c r="I1" s="14"/>
      <c r="J1" s="14"/>
      <c r="K1" s="14"/>
    </row>
    <row r="2" spans="1:11" ht="19.899999999999999" customHeight="1" x14ac:dyDescent="0.25">
      <c r="A2" s="44"/>
      <c r="B2" s="44"/>
      <c r="C2" s="46"/>
      <c r="D2" s="45"/>
      <c r="E2" s="47"/>
      <c r="F2" s="47"/>
      <c r="G2" s="47"/>
    </row>
    <row r="3" spans="1:11" ht="19.899999999999999" customHeight="1" x14ac:dyDescent="0.25">
      <c r="A3" s="208" t="s">
        <v>1416</v>
      </c>
      <c r="B3" s="208"/>
      <c r="C3" s="208"/>
      <c r="D3" s="208"/>
      <c r="E3" s="208"/>
      <c r="F3" s="208"/>
      <c r="G3" s="208"/>
    </row>
    <row r="4" spans="1:11" ht="19.899999999999999" customHeight="1" x14ac:dyDescent="0.25">
      <c r="A4" s="44"/>
      <c r="B4" s="44"/>
      <c r="C4" s="46"/>
      <c r="D4" s="45"/>
      <c r="E4" s="47"/>
      <c r="F4" s="47"/>
      <c r="G4" s="47"/>
    </row>
    <row r="5" spans="1:11" ht="19.899999999999999" customHeight="1" x14ac:dyDescent="0.25">
      <c r="A5" s="44"/>
      <c r="B5" s="44"/>
      <c r="C5" s="46"/>
      <c r="D5" s="45"/>
      <c r="E5" s="47"/>
      <c r="F5" s="47"/>
      <c r="G5" s="48" t="s">
        <v>34</v>
      </c>
    </row>
    <row r="6" spans="1:11" ht="34.9" customHeight="1" x14ac:dyDescent="0.25">
      <c r="A6" s="49" t="s">
        <v>15</v>
      </c>
      <c r="B6" s="49" t="s">
        <v>36</v>
      </c>
      <c r="C6" s="49" t="s">
        <v>35</v>
      </c>
      <c r="D6" s="49" t="s">
        <v>182</v>
      </c>
      <c r="E6" s="49" t="s">
        <v>18</v>
      </c>
      <c r="F6" s="49" t="s">
        <v>19</v>
      </c>
      <c r="G6" s="49" t="s">
        <v>20</v>
      </c>
    </row>
    <row r="7" spans="1:11" ht="34.9" customHeight="1" x14ac:dyDescent="0.25">
      <c r="A7" s="200" t="s">
        <v>16</v>
      </c>
      <c r="B7" s="200"/>
      <c r="C7" s="200"/>
      <c r="D7" s="200"/>
      <c r="E7" s="70">
        <f>E8+E15+E17+E23+E31+E34</f>
        <v>5515721</v>
      </c>
      <c r="F7" s="70">
        <f t="shared" ref="F7:G7" si="0">F8+F15+F17+F23+F31+F34</f>
        <v>6868380</v>
      </c>
      <c r="G7" s="70">
        <f t="shared" si="0"/>
        <v>7413905</v>
      </c>
      <c r="H7" s="51"/>
      <c r="I7" s="51"/>
    </row>
    <row r="8" spans="1:11" ht="34.9" customHeight="1" x14ac:dyDescent="0.25">
      <c r="A8" s="203" t="s">
        <v>1026</v>
      </c>
      <c r="B8" s="203"/>
      <c r="C8" s="203"/>
      <c r="D8" s="203"/>
      <c r="E8" s="71">
        <v>1502168</v>
      </c>
      <c r="F8" s="71">
        <v>1792467</v>
      </c>
      <c r="G8" s="71">
        <v>1904747</v>
      </c>
    </row>
    <row r="9" spans="1:11" ht="34.9" customHeight="1" x14ac:dyDescent="0.25">
      <c r="A9" s="68" t="s">
        <v>0</v>
      </c>
      <c r="B9" s="68" t="s">
        <v>1038</v>
      </c>
      <c r="C9" s="58" t="s">
        <v>1039</v>
      </c>
      <c r="D9" s="58" t="s">
        <v>187</v>
      </c>
      <c r="E9" s="72">
        <v>268112</v>
      </c>
      <c r="F9" s="72">
        <v>425637</v>
      </c>
      <c r="G9" s="72">
        <v>537917</v>
      </c>
    </row>
    <row r="10" spans="1:11" ht="34.9" customHeight="1" x14ac:dyDescent="0.25">
      <c r="A10" s="68" t="s">
        <v>1</v>
      </c>
      <c r="B10" s="68" t="s">
        <v>1040</v>
      </c>
      <c r="C10" s="58" t="s">
        <v>1041</v>
      </c>
      <c r="D10" s="58" t="s">
        <v>187</v>
      </c>
      <c r="E10" s="72">
        <v>169040</v>
      </c>
      <c r="F10" s="72">
        <v>229544</v>
      </c>
      <c r="G10" s="72">
        <v>229544</v>
      </c>
    </row>
    <row r="11" spans="1:11" ht="34.9" customHeight="1" x14ac:dyDescent="0.25">
      <c r="A11" s="68" t="s">
        <v>2</v>
      </c>
      <c r="B11" s="68" t="s">
        <v>1042</v>
      </c>
      <c r="C11" s="58" t="s">
        <v>1043</v>
      </c>
      <c r="D11" s="58" t="s">
        <v>187</v>
      </c>
      <c r="E11" s="72">
        <v>203148</v>
      </c>
      <c r="F11" s="72">
        <v>275418</v>
      </c>
      <c r="G11" s="72">
        <v>275418</v>
      </c>
    </row>
    <row r="12" spans="1:11" ht="34.9" customHeight="1" x14ac:dyDescent="0.25">
      <c r="A12" s="68" t="s">
        <v>3</v>
      </c>
      <c r="B12" s="68" t="s">
        <v>1044</v>
      </c>
      <c r="C12" s="58" t="s">
        <v>1045</v>
      </c>
      <c r="D12" s="58" t="s">
        <v>187</v>
      </c>
      <c r="E12" s="72">
        <v>519090</v>
      </c>
      <c r="F12" s="72">
        <v>519090</v>
      </c>
      <c r="G12" s="72">
        <v>519090</v>
      </c>
    </row>
    <row r="13" spans="1:11" ht="34.9" customHeight="1" x14ac:dyDescent="0.25">
      <c r="A13" s="68" t="s">
        <v>4</v>
      </c>
      <c r="B13" s="68" t="s">
        <v>1046</v>
      </c>
      <c r="C13" s="58" t="s">
        <v>1047</v>
      </c>
      <c r="D13" s="58" t="s">
        <v>187</v>
      </c>
      <c r="E13" s="72">
        <v>28830</v>
      </c>
      <c r="F13" s="72">
        <v>28830</v>
      </c>
      <c r="G13" s="72">
        <v>28830</v>
      </c>
    </row>
    <row r="14" spans="1:11" ht="34.9" customHeight="1" x14ac:dyDescent="0.25">
      <c r="A14" s="68" t="s">
        <v>5</v>
      </c>
      <c r="B14" s="68" t="s">
        <v>6</v>
      </c>
      <c r="C14" s="58" t="s">
        <v>7</v>
      </c>
      <c r="D14" s="58" t="s">
        <v>187</v>
      </c>
      <c r="E14" s="72">
        <v>313948</v>
      </c>
      <c r="F14" s="72">
        <v>313948</v>
      </c>
      <c r="G14" s="72">
        <v>313948</v>
      </c>
    </row>
    <row r="15" spans="1:11" ht="34.9" customHeight="1" x14ac:dyDescent="0.25">
      <c r="A15" s="203" t="s">
        <v>1050</v>
      </c>
      <c r="B15" s="203"/>
      <c r="C15" s="203"/>
      <c r="D15" s="203"/>
      <c r="E15" s="71">
        <v>709050</v>
      </c>
      <c r="F15" s="71">
        <v>648362</v>
      </c>
      <c r="G15" s="71">
        <v>648362</v>
      </c>
    </row>
    <row r="16" spans="1:11" ht="34.9" customHeight="1" x14ac:dyDescent="0.25">
      <c r="A16" s="68" t="s">
        <v>10</v>
      </c>
      <c r="B16" s="68" t="s">
        <v>13</v>
      </c>
      <c r="C16" s="58" t="s">
        <v>14</v>
      </c>
      <c r="D16" s="58" t="s">
        <v>188</v>
      </c>
      <c r="E16" s="72">
        <v>709050</v>
      </c>
      <c r="F16" s="72">
        <v>648362</v>
      </c>
      <c r="G16" s="72">
        <v>648362</v>
      </c>
    </row>
    <row r="17" spans="1:7" ht="34.9" customHeight="1" x14ac:dyDescent="0.25">
      <c r="A17" s="203" t="s">
        <v>1052</v>
      </c>
      <c r="B17" s="203"/>
      <c r="C17" s="203"/>
      <c r="D17" s="203"/>
      <c r="E17" s="71">
        <v>343170</v>
      </c>
      <c r="F17" s="71">
        <v>171213</v>
      </c>
      <c r="G17" s="71">
        <v>171213</v>
      </c>
    </row>
    <row r="18" spans="1:7" ht="34.9" customHeight="1" x14ac:dyDescent="0.25">
      <c r="A18" s="68" t="s">
        <v>21</v>
      </c>
      <c r="B18" s="68" t="s">
        <v>1053</v>
      </c>
      <c r="C18" s="58" t="s">
        <v>1054</v>
      </c>
      <c r="D18" s="58" t="s">
        <v>189</v>
      </c>
      <c r="E18" s="72">
        <v>144550</v>
      </c>
      <c r="F18" s="72">
        <v>25500</v>
      </c>
      <c r="G18" s="72">
        <v>25500</v>
      </c>
    </row>
    <row r="19" spans="1:7" ht="34.9" customHeight="1" x14ac:dyDescent="0.25">
      <c r="A19" s="68" t="s">
        <v>22</v>
      </c>
      <c r="B19" s="68" t="s">
        <v>1055</v>
      </c>
      <c r="C19" s="58" t="s">
        <v>1056</v>
      </c>
      <c r="D19" s="58" t="s">
        <v>189</v>
      </c>
      <c r="E19" s="72">
        <v>69852</v>
      </c>
      <c r="F19" s="72">
        <v>16945</v>
      </c>
      <c r="G19" s="72">
        <v>16945</v>
      </c>
    </row>
    <row r="20" spans="1:7" ht="34.9" customHeight="1" x14ac:dyDescent="0.25">
      <c r="A20" s="68" t="s">
        <v>23</v>
      </c>
      <c r="B20" s="68" t="s">
        <v>1057</v>
      </c>
      <c r="C20" s="58" t="s">
        <v>1058</v>
      </c>
      <c r="D20" s="58" t="s">
        <v>189</v>
      </c>
      <c r="E20" s="72">
        <v>84878</v>
      </c>
      <c r="F20" s="72">
        <v>84878</v>
      </c>
      <c r="G20" s="72">
        <v>84878</v>
      </c>
    </row>
    <row r="21" spans="1:7" ht="34.9" customHeight="1" x14ac:dyDescent="0.25">
      <c r="A21" s="68" t="s">
        <v>24</v>
      </c>
      <c r="B21" s="68" t="s">
        <v>1059</v>
      </c>
      <c r="C21" s="58" t="s">
        <v>1047</v>
      </c>
      <c r="D21" s="58" t="s">
        <v>189</v>
      </c>
      <c r="E21" s="72">
        <v>16529</v>
      </c>
      <c r="F21" s="72">
        <v>16529</v>
      </c>
      <c r="G21" s="72">
        <v>16529</v>
      </c>
    </row>
    <row r="22" spans="1:7" ht="34.9" customHeight="1" x14ac:dyDescent="0.25">
      <c r="A22" s="68" t="s">
        <v>25</v>
      </c>
      <c r="B22" s="68" t="s">
        <v>8</v>
      </c>
      <c r="C22" s="58" t="s">
        <v>9</v>
      </c>
      <c r="D22" s="58" t="s">
        <v>189</v>
      </c>
      <c r="E22" s="72">
        <v>27361</v>
      </c>
      <c r="F22" s="72">
        <v>27361</v>
      </c>
      <c r="G22" s="72">
        <v>27361</v>
      </c>
    </row>
    <row r="23" spans="1:7" ht="34.9" customHeight="1" x14ac:dyDescent="0.25">
      <c r="A23" s="203" t="s">
        <v>1061</v>
      </c>
      <c r="B23" s="203"/>
      <c r="C23" s="203"/>
      <c r="D23" s="203"/>
      <c r="E23" s="71">
        <v>188892</v>
      </c>
      <c r="F23" s="71">
        <v>164652</v>
      </c>
      <c r="G23" s="71">
        <v>164652</v>
      </c>
    </row>
    <row r="24" spans="1:7" ht="34.9" customHeight="1" x14ac:dyDescent="0.25">
      <c r="A24" s="68" t="s">
        <v>26</v>
      </c>
      <c r="B24" s="68" t="s">
        <v>1062</v>
      </c>
      <c r="C24" s="58" t="s">
        <v>1063</v>
      </c>
      <c r="D24" s="58" t="s">
        <v>189</v>
      </c>
      <c r="E24" s="72">
        <v>9865</v>
      </c>
      <c r="F24" s="72">
        <v>0</v>
      </c>
      <c r="G24" s="72">
        <v>0</v>
      </c>
    </row>
    <row r="25" spans="1:7" ht="34.9" customHeight="1" x14ac:dyDescent="0.25">
      <c r="A25" s="68" t="s">
        <v>27</v>
      </c>
      <c r="B25" s="68" t="s">
        <v>1064</v>
      </c>
      <c r="C25" s="58" t="s">
        <v>1065</v>
      </c>
      <c r="D25" s="58" t="s">
        <v>189</v>
      </c>
      <c r="E25" s="72">
        <v>118798</v>
      </c>
      <c r="F25" s="72">
        <v>108378</v>
      </c>
      <c r="G25" s="72">
        <v>108378</v>
      </c>
    </row>
    <row r="26" spans="1:7" ht="34.9" customHeight="1" x14ac:dyDescent="0.25">
      <c r="A26" s="68" t="s">
        <v>28</v>
      </c>
      <c r="B26" s="68" t="s">
        <v>1066</v>
      </c>
      <c r="C26" s="58" t="s">
        <v>1067</v>
      </c>
      <c r="D26" s="58" t="s">
        <v>189</v>
      </c>
      <c r="E26" s="72">
        <v>4621</v>
      </c>
      <c r="F26" s="72">
        <v>4621</v>
      </c>
      <c r="G26" s="72">
        <v>4621</v>
      </c>
    </row>
    <row r="27" spans="1:7" ht="34.9" customHeight="1" x14ac:dyDescent="0.25">
      <c r="A27" s="68" t="s">
        <v>29</v>
      </c>
      <c r="B27" s="68" t="s">
        <v>1068</v>
      </c>
      <c r="C27" s="58" t="s">
        <v>1069</v>
      </c>
      <c r="D27" s="58" t="s">
        <v>189</v>
      </c>
      <c r="E27" s="72">
        <v>33039</v>
      </c>
      <c r="F27" s="72">
        <v>33039</v>
      </c>
      <c r="G27" s="72">
        <v>33039</v>
      </c>
    </row>
    <row r="28" spans="1:7" ht="34.9" customHeight="1" x14ac:dyDescent="0.25">
      <c r="A28" s="68" t="s">
        <v>30</v>
      </c>
      <c r="B28" s="68" t="s">
        <v>1070</v>
      </c>
      <c r="C28" s="58" t="s">
        <v>1071</v>
      </c>
      <c r="D28" s="58" t="s">
        <v>189</v>
      </c>
      <c r="E28" s="72">
        <v>18614</v>
      </c>
      <c r="F28" s="72">
        <v>18614</v>
      </c>
      <c r="G28" s="72">
        <v>18614</v>
      </c>
    </row>
    <row r="29" spans="1:7" ht="34.9" customHeight="1" x14ac:dyDescent="0.25">
      <c r="A29" s="68" t="s">
        <v>31</v>
      </c>
      <c r="B29" s="68" t="s">
        <v>1072</v>
      </c>
      <c r="C29" s="58" t="s">
        <v>1073</v>
      </c>
      <c r="D29" s="58" t="s">
        <v>189</v>
      </c>
      <c r="E29" s="72">
        <v>1200</v>
      </c>
      <c r="F29" s="72">
        <v>0</v>
      </c>
      <c r="G29" s="72">
        <v>0</v>
      </c>
    </row>
    <row r="30" spans="1:7" ht="34.9" customHeight="1" x14ac:dyDescent="0.25">
      <c r="A30" s="68" t="s">
        <v>789</v>
      </c>
      <c r="B30" s="68" t="s">
        <v>1074</v>
      </c>
      <c r="C30" s="58" t="s">
        <v>1075</v>
      </c>
      <c r="D30" s="58" t="s">
        <v>189</v>
      </c>
      <c r="E30" s="72">
        <v>2755</v>
      </c>
      <c r="F30" s="72">
        <v>0</v>
      </c>
      <c r="G30" s="72">
        <v>0</v>
      </c>
    </row>
    <row r="31" spans="1:7" ht="34.9" customHeight="1" x14ac:dyDescent="0.25">
      <c r="A31" s="203" t="s">
        <v>1076</v>
      </c>
      <c r="B31" s="203"/>
      <c r="C31" s="203"/>
      <c r="D31" s="203"/>
      <c r="E31" s="71">
        <v>472441</v>
      </c>
      <c r="F31" s="71">
        <v>491686</v>
      </c>
      <c r="G31" s="71">
        <v>524931</v>
      </c>
    </row>
    <row r="32" spans="1:7" ht="34.9" customHeight="1" x14ac:dyDescent="0.25">
      <c r="A32" s="68" t="s">
        <v>790</v>
      </c>
      <c r="B32" s="68" t="s">
        <v>11</v>
      </c>
      <c r="C32" s="58" t="s">
        <v>12</v>
      </c>
      <c r="D32" s="58" t="s">
        <v>1982</v>
      </c>
      <c r="E32" s="72">
        <v>172294</v>
      </c>
      <c r="F32" s="72">
        <v>172294</v>
      </c>
      <c r="G32" s="72">
        <v>172294</v>
      </c>
    </row>
    <row r="33" spans="1:12" ht="34.9" customHeight="1" x14ac:dyDescent="0.25">
      <c r="A33" s="68" t="s">
        <v>791</v>
      </c>
      <c r="B33" s="68" t="s">
        <v>1077</v>
      </c>
      <c r="C33" s="58" t="s">
        <v>1078</v>
      </c>
      <c r="D33" s="58" t="s">
        <v>1981</v>
      </c>
      <c r="E33" s="72">
        <v>300147</v>
      </c>
      <c r="F33" s="72">
        <v>319392</v>
      </c>
      <c r="G33" s="72">
        <v>352637</v>
      </c>
    </row>
    <row r="34" spans="1:12" ht="34.9" customHeight="1" x14ac:dyDescent="0.25">
      <c r="A34" s="203" t="s">
        <v>1080</v>
      </c>
      <c r="B34" s="203"/>
      <c r="C34" s="203"/>
      <c r="D34" s="203"/>
      <c r="E34" s="71">
        <v>2300000</v>
      </c>
      <c r="F34" s="71">
        <v>3600000</v>
      </c>
      <c r="G34" s="71">
        <v>4000000</v>
      </c>
    </row>
    <row r="35" spans="1:12" ht="34.9" customHeight="1" x14ac:dyDescent="0.25">
      <c r="A35" s="68" t="s">
        <v>792</v>
      </c>
      <c r="B35" s="68" t="s">
        <v>1081</v>
      </c>
      <c r="C35" s="58" t="s">
        <v>1082</v>
      </c>
      <c r="D35" s="58" t="s">
        <v>1983</v>
      </c>
      <c r="E35" s="72">
        <v>2300000</v>
      </c>
      <c r="F35" s="72">
        <v>3600000</v>
      </c>
      <c r="G35" s="72">
        <v>4000000</v>
      </c>
    </row>
    <row r="36" spans="1:12" x14ac:dyDescent="0.25">
      <c r="A36" s="11"/>
      <c r="B36" s="11"/>
      <c r="C36" s="11"/>
      <c r="D36" s="11"/>
      <c r="E36" s="11"/>
      <c r="F36" s="11"/>
      <c r="G36" s="11"/>
      <c r="I36" s="6"/>
      <c r="J36" s="6"/>
      <c r="K36" s="6"/>
    </row>
    <row r="37" spans="1:12" customFormat="1" ht="18.75" x14ac:dyDescent="0.25">
      <c r="A37" s="197"/>
      <c r="B37" s="197"/>
      <c r="C37" s="197"/>
      <c r="D37" s="197"/>
      <c r="E37" s="141"/>
      <c r="F37" s="142"/>
      <c r="G37" s="139"/>
      <c r="H37" s="144"/>
      <c r="I37" s="145"/>
      <c r="J37" s="146"/>
      <c r="K37" s="146"/>
      <c r="L37" s="142"/>
    </row>
    <row r="38" spans="1:12" customFormat="1" ht="18.75" x14ac:dyDescent="0.25">
      <c r="A38" s="147"/>
      <c r="B38" s="148"/>
      <c r="C38" s="197" t="s">
        <v>1409</v>
      </c>
      <c r="D38" s="197"/>
      <c r="E38" s="141"/>
      <c r="F38" s="142"/>
      <c r="G38" s="139" t="s">
        <v>1410</v>
      </c>
      <c r="H38" s="149"/>
      <c r="I38" s="149"/>
      <c r="J38" s="149"/>
      <c r="K38" s="149"/>
      <c r="L38" s="149"/>
    </row>
    <row r="39" spans="1:12" customFormat="1" ht="15.75" customHeight="1" x14ac:dyDescent="0.25">
      <c r="A39" s="196"/>
      <c r="B39" s="196"/>
      <c r="C39" s="150"/>
      <c r="D39" s="150"/>
      <c r="E39" s="150"/>
      <c r="F39" s="151"/>
      <c r="G39" s="143"/>
      <c r="H39" s="144"/>
      <c r="I39" s="145"/>
      <c r="J39" s="146"/>
      <c r="K39" s="146"/>
      <c r="L39" s="146"/>
    </row>
    <row r="40" spans="1:12" customFormat="1" ht="15.75" x14ac:dyDescent="0.25">
      <c r="A40" s="196"/>
      <c r="B40" s="196"/>
      <c r="C40" s="150"/>
      <c r="D40" s="150"/>
      <c r="E40" s="150"/>
      <c r="F40" s="151"/>
      <c r="G40" s="143"/>
      <c r="H40" s="144"/>
      <c r="I40" s="145"/>
      <c r="J40" s="146"/>
      <c r="K40" s="146"/>
      <c r="L40" s="146"/>
    </row>
    <row r="41" spans="1:12" s="154" customFormat="1" ht="11.25" x14ac:dyDescent="0.2">
      <c r="A41" s="155">
        <v>41484</v>
      </c>
      <c r="B41" s="152"/>
      <c r="C41" s="152"/>
      <c r="D41" s="152"/>
      <c r="E41" s="152"/>
      <c r="F41" s="152"/>
      <c r="G41" s="152"/>
      <c r="H41" s="152"/>
      <c r="I41" s="153"/>
      <c r="J41" s="153"/>
      <c r="K41" s="153"/>
    </row>
    <row r="42" spans="1:12" s="154" customFormat="1" ht="11.25" x14ac:dyDescent="0.2">
      <c r="A42" s="152" t="s">
        <v>1411</v>
      </c>
      <c r="B42" s="152"/>
      <c r="C42" s="152"/>
      <c r="D42" s="152"/>
      <c r="E42" s="152"/>
      <c r="F42" s="152"/>
      <c r="G42" s="152"/>
      <c r="H42" s="152"/>
      <c r="I42" s="153"/>
      <c r="J42" s="153"/>
      <c r="K42" s="153"/>
    </row>
    <row r="43" spans="1:12" s="154" customFormat="1" ht="11.25" x14ac:dyDescent="0.2">
      <c r="A43" s="152" t="s">
        <v>1412</v>
      </c>
      <c r="B43" s="152"/>
      <c r="C43" s="152"/>
      <c r="D43" s="152"/>
      <c r="E43" s="152"/>
      <c r="F43" s="152"/>
      <c r="G43" s="152"/>
      <c r="H43" s="152"/>
      <c r="I43" s="153"/>
      <c r="J43" s="153"/>
      <c r="K43" s="153"/>
    </row>
    <row r="44" spans="1:12" s="154" customFormat="1" ht="11.25" x14ac:dyDescent="0.2">
      <c r="A44" s="152"/>
      <c r="B44" s="152"/>
      <c r="C44" s="152"/>
      <c r="D44" s="152"/>
      <c r="E44" s="152"/>
      <c r="F44" s="152"/>
      <c r="G44" s="152"/>
      <c r="H44" s="152"/>
      <c r="I44" s="153"/>
      <c r="J44" s="153"/>
      <c r="K44" s="153"/>
    </row>
    <row r="45" spans="1:12" ht="34.9" customHeight="1" x14ac:dyDescent="0.25"/>
    <row r="46" spans="1:12" ht="34.9" customHeight="1" x14ac:dyDescent="0.25"/>
    <row r="47" spans="1:12" ht="34.9" customHeight="1" x14ac:dyDescent="0.25"/>
    <row r="48" spans="1:12" ht="34.9" customHeight="1" x14ac:dyDescent="0.25"/>
    <row r="49" ht="34.9" customHeight="1" x14ac:dyDescent="0.25"/>
    <row r="50" ht="34.9" customHeight="1" x14ac:dyDescent="0.25"/>
    <row r="51" ht="34.9" customHeight="1" x14ac:dyDescent="0.25"/>
    <row r="52" ht="34.9" customHeight="1" x14ac:dyDescent="0.25"/>
    <row r="53" ht="34.9" customHeight="1" x14ac:dyDescent="0.25"/>
    <row r="54" ht="34.9" customHeight="1" x14ac:dyDescent="0.25"/>
    <row r="55" ht="34.9" customHeight="1" x14ac:dyDescent="0.25"/>
    <row r="56" ht="34.9" customHeight="1" x14ac:dyDescent="0.25"/>
    <row r="57" ht="34.9" customHeight="1" x14ac:dyDescent="0.25"/>
    <row r="58" ht="34.9" customHeight="1" x14ac:dyDescent="0.25"/>
    <row r="59" ht="34.9" customHeight="1" x14ac:dyDescent="0.25"/>
    <row r="60" ht="34.9" customHeight="1" x14ac:dyDescent="0.25"/>
    <row r="61" ht="34.9" customHeight="1" x14ac:dyDescent="0.25"/>
    <row r="62" ht="34.9" customHeight="1" x14ac:dyDescent="0.25"/>
    <row r="63" ht="34.9" customHeight="1" x14ac:dyDescent="0.25"/>
    <row r="64" ht="34.9" customHeight="1" x14ac:dyDescent="0.25"/>
    <row r="65" ht="34.9" customHeight="1" x14ac:dyDescent="0.25"/>
    <row r="66" ht="34.9" customHeight="1" x14ac:dyDescent="0.25"/>
    <row r="67" ht="34.9" customHeight="1" x14ac:dyDescent="0.25"/>
    <row r="68" ht="34.9" customHeight="1" x14ac:dyDescent="0.25"/>
    <row r="69" ht="34.9" customHeight="1" x14ac:dyDescent="0.25"/>
    <row r="70" ht="34.9" customHeight="1" x14ac:dyDescent="0.25"/>
    <row r="71" ht="34.9" customHeight="1" x14ac:dyDescent="0.25"/>
    <row r="72" ht="34.9" customHeight="1" x14ac:dyDescent="0.25"/>
    <row r="73" ht="34.9" customHeight="1" x14ac:dyDescent="0.25"/>
    <row r="74" ht="34.9" customHeight="1" x14ac:dyDescent="0.25"/>
    <row r="75" ht="34.9" customHeight="1" x14ac:dyDescent="0.25"/>
    <row r="76" ht="34.9" customHeight="1" x14ac:dyDescent="0.25"/>
    <row r="77" ht="34.9" customHeight="1" x14ac:dyDescent="0.25"/>
    <row r="78" ht="34.9" customHeight="1" x14ac:dyDescent="0.25"/>
    <row r="79" ht="34.9" customHeight="1" x14ac:dyDescent="0.25"/>
    <row r="80" ht="34.9" customHeight="1" x14ac:dyDescent="0.25"/>
    <row r="81" ht="34.9" customHeight="1" x14ac:dyDescent="0.25"/>
    <row r="82" ht="34.9" customHeight="1" x14ac:dyDescent="0.25"/>
    <row r="83" ht="34.9" customHeight="1" x14ac:dyDescent="0.25"/>
    <row r="84" ht="34.9" customHeight="1" x14ac:dyDescent="0.25"/>
    <row r="85" ht="34.9" customHeight="1" x14ac:dyDescent="0.25"/>
    <row r="86" ht="34.9" customHeight="1" x14ac:dyDescent="0.25"/>
    <row r="87" ht="34.9" customHeight="1" x14ac:dyDescent="0.25"/>
    <row r="88" ht="34.9" customHeight="1" x14ac:dyDescent="0.25"/>
    <row r="89" ht="34.9" customHeight="1" x14ac:dyDescent="0.25"/>
    <row r="90" ht="34.9" customHeight="1" x14ac:dyDescent="0.25"/>
    <row r="91" ht="34.9" customHeight="1" x14ac:dyDescent="0.25"/>
    <row r="92" ht="34.9" customHeight="1" x14ac:dyDescent="0.25"/>
    <row r="93" ht="34.9" customHeight="1" x14ac:dyDescent="0.25"/>
    <row r="94" ht="34.9" customHeight="1" x14ac:dyDescent="0.25"/>
    <row r="95" ht="34.9" customHeight="1" x14ac:dyDescent="0.25"/>
    <row r="96" ht="34.9" customHeight="1" x14ac:dyDescent="0.25"/>
    <row r="97" ht="34.9" customHeight="1" x14ac:dyDescent="0.25"/>
    <row r="98" ht="34.9" customHeight="1" x14ac:dyDescent="0.25"/>
    <row r="99" ht="34.9" customHeight="1" x14ac:dyDescent="0.25"/>
    <row r="100" ht="34.9" customHeight="1" x14ac:dyDescent="0.25"/>
    <row r="101" ht="34.9" customHeight="1" x14ac:dyDescent="0.25"/>
    <row r="102" ht="34.9" customHeight="1" x14ac:dyDescent="0.25"/>
    <row r="103" ht="34.9" customHeight="1" x14ac:dyDescent="0.25"/>
    <row r="104" ht="34.9" customHeight="1" x14ac:dyDescent="0.25"/>
    <row r="105" ht="34.9" customHeight="1" x14ac:dyDescent="0.25"/>
    <row r="106" ht="34.9" customHeight="1" x14ac:dyDescent="0.25"/>
    <row r="107" ht="34.9" customHeight="1" x14ac:dyDescent="0.25"/>
    <row r="108" ht="34.9" customHeight="1" x14ac:dyDescent="0.25"/>
    <row r="109" ht="34.9" customHeight="1" x14ac:dyDescent="0.25"/>
    <row r="110" ht="34.9" customHeight="1" x14ac:dyDescent="0.25"/>
    <row r="111" ht="34.9" customHeight="1" x14ac:dyDescent="0.25"/>
    <row r="112" ht="34.9" customHeight="1" x14ac:dyDescent="0.25"/>
    <row r="113" ht="34.9" customHeight="1" x14ac:dyDescent="0.25"/>
    <row r="114" ht="34.9" customHeight="1" x14ac:dyDescent="0.25"/>
    <row r="115" ht="34.9" customHeight="1" x14ac:dyDescent="0.25"/>
    <row r="116" ht="34.9" customHeight="1" x14ac:dyDescent="0.25"/>
    <row r="117" ht="34.9" customHeight="1" x14ac:dyDescent="0.25"/>
    <row r="118" ht="34.9" customHeight="1" x14ac:dyDescent="0.25"/>
    <row r="119" ht="34.9" customHeight="1" x14ac:dyDescent="0.25"/>
    <row r="120" ht="34.9" customHeight="1" x14ac:dyDescent="0.25"/>
    <row r="121" ht="34.9" customHeight="1" x14ac:dyDescent="0.25"/>
    <row r="122" ht="34.9" customHeight="1" x14ac:dyDescent="0.25"/>
    <row r="123" ht="34.9" customHeight="1" x14ac:dyDescent="0.25"/>
    <row r="124" ht="34.9" customHeight="1" x14ac:dyDescent="0.25"/>
    <row r="125" ht="34.9" customHeight="1" x14ac:dyDescent="0.25"/>
    <row r="126" ht="34.9" customHeight="1" x14ac:dyDescent="0.25"/>
    <row r="127" ht="34.9" customHeight="1" x14ac:dyDescent="0.25"/>
    <row r="128" ht="34.9" customHeight="1" x14ac:dyDescent="0.25"/>
    <row r="129" ht="34.9" customHeight="1" x14ac:dyDescent="0.25"/>
    <row r="130" ht="34.9" customHeight="1" x14ac:dyDescent="0.25"/>
    <row r="131" ht="34.9" customHeight="1" x14ac:dyDescent="0.25"/>
    <row r="132" ht="34.9" customHeight="1" x14ac:dyDescent="0.25"/>
    <row r="133" ht="34.9" customHeight="1" x14ac:dyDescent="0.25"/>
    <row r="134" ht="34.9" customHeight="1" x14ac:dyDescent="0.25"/>
    <row r="135" ht="34.9" customHeight="1" x14ac:dyDescent="0.25"/>
    <row r="136" ht="34.9" customHeight="1" x14ac:dyDescent="0.25"/>
    <row r="137" ht="34.9" customHeight="1" x14ac:dyDescent="0.25"/>
    <row r="138" ht="34.9" customHeight="1" x14ac:dyDescent="0.25"/>
    <row r="139" ht="34.9" customHeight="1" x14ac:dyDescent="0.25"/>
    <row r="140" ht="34.9" customHeight="1" x14ac:dyDescent="0.25"/>
    <row r="141" ht="34.9" customHeight="1" x14ac:dyDescent="0.25"/>
    <row r="142" ht="34.9" customHeight="1" x14ac:dyDescent="0.25"/>
    <row r="143" ht="34.9" customHeight="1" x14ac:dyDescent="0.25"/>
    <row r="144" ht="34.9" customHeight="1" x14ac:dyDescent="0.25"/>
    <row r="145" ht="34.9" customHeight="1" x14ac:dyDescent="0.25"/>
    <row r="146" ht="34.9" customHeight="1" x14ac:dyDescent="0.25"/>
    <row r="147" ht="34.9" customHeight="1" x14ac:dyDescent="0.25"/>
    <row r="148" ht="34.9" customHeight="1" x14ac:dyDescent="0.25"/>
    <row r="149" ht="34.9" customHeight="1" x14ac:dyDescent="0.25"/>
    <row r="150" ht="34.9" customHeight="1" x14ac:dyDescent="0.25"/>
    <row r="151" ht="34.9" customHeight="1" x14ac:dyDescent="0.25"/>
    <row r="152" ht="34.9" customHeight="1" x14ac:dyDescent="0.25"/>
    <row r="153" ht="34.9" customHeight="1" x14ac:dyDescent="0.25"/>
    <row r="154" ht="34.9" customHeight="1" x14ac:dyDescent="0.25"/>
    <row r="155" ht="34.9" customHeight="1" x14ac:dyDescent="0.25"/>
    <row r="156" ht="34.9" customHeight="1" x14ac:dyDescent="0.25"/>
    <row r="157" ht="34.9" customHeight="1" x14ac:dyDescent="0.25"/>
    <row r="158" ht="34.9" customHeight="1" x14ac:dyDescent="0.25"/>
    <row r="159" ht="34.9" customHeight="1" x14ac:dyDescent="0.25"/>
    <row r="160" ht="34.9" customHeight="1" x14ac:dyDescent="0.25"/>
    <row r="161" ht="34.9" customHeight="1" x14ac:dyDescent="0.25"/>
    <row r="162" ht="34.9" customHeight="1" x14ac:dyDescent="0.25"/>
    <row r="163" ht="34.9" customHeight="1" x14ac:dyDescent="0.25"/>
    <row r="164" ht="34.9" customHeight="1" x14ac:dyDescent="0.25"/>
    <row r="165" ht="34.9" customHeight="1" x14ac:dyDescent="0.25"/>
    <row r="166" ht="34.9" customHeight="1" x14ac:dyDescent="0.25"/>
    <row r="167" ht="34.9" customHeight="1" x14ac:dyDescent="0.25"/>
    <row r="168" ht="34.9" customHeight="1" x14ac:dyDescent="0.25"/>
    <row r="169" ht="34.9" customHeight="1" x14ac:dyDescent="0.25"/>
    <row r="170" ht="34.9" customHeight="1" x14ac:dyDescent="0.25"/>
    <row r="171" ht="34.9" customHeight="1" x14ac:dyDescent="0.25"/>
    <row r="172" ht="34.9" customHeight="1" x14ac:dyDescent="0.25"/>
    <row r="173" ht="34.9" customHeight="1" x14ac:dyDescent="0.25"/>
    <row r="174" ht="34.9" customHeight="1" x14ac:dyDescent="0.25"/>
    <row r="175" ht="34.9" customHeight="1" x14ac:dyDescent="0.25"/>
    <row r="176" ht="34.9" customHeight="1" x14ac:dyDescent="0.25"/>
    <row r="177" ht="34.9" customHeight="1" x14ac:dyDescent="0.25"/>
    <row r="178" ht="34.9" customHeight="1" x14ac:dyDescent="0.25"/>
    <row r="179" ht="34.9" customHeight="1" x14ac:dyDescent="0.25"/>
    <row r="180" ht="34.9" customHeight="1" x14ac:dyDescent="0.25"/>
    <row r="181" ht="34.9" customHeight="1" x14ac:dyDescent="0.25"/>
    <row r="182" ht="34.9" customHeight="1" x14ac:dyDescent="0.25"/>
    <row r="183" ht="34.9" customHeight="1" x14ac:dyDescent="0.25"/>
    <row r="184" ht="34.9" customHeight="1" x14ac:dyDescent="0.25"/>
    <row r="185" ht="34.9" customHeight="1" x14ac:dyDescent="0.25"/>
    <row r="186" ht="34.9" customHeight="1" x14ac:dyDescent="0.25"/>
    <row r="187" ht="34.9" customHeight="1" x14ac:dyDescent="0.25"/>
    <row r="188" ht="34.9" customHeight="1" x14ac:dyDescent="0.25"/>
    <row r="189" ht="34.9" customHeight="1" x14ac:dyDescent="0.25"/>
    <row r="190" ht="34.9" customHeight="1" x14ac:dyDescent="0.25"/>
    <row r="191" ht="34.9" customHeight="1" x14ac:dyDescent="0.25"/>
    <row r="192" ht="34.9" customHeight="1" x14ac:dyDescent="0.25"/>
    <row r="193" ht="34.9" customHeight="1" x14ac:dyDescent="0.25"/>
    <row r="194" ht="34.9" customHeight="1" x14ac:dyDescent="0.25"/>
    <row r="195" ht="34.9" customHeight="1" x14ac:dyDescent="0.25"/>
    <row r="196" ht="34.9" customHeight="1" x14ac:dyDescent="0.25"/>
    <row r="197" ht="34.9" customHeight="1" x14ac:dyDescent="0.25"/>
    <row r="198" ht="34.9" customHeight="1" x14ac:dyDescent="0.25"/>
    <row r="199" ht="34.9" customHeight="1" x14ac:dyDescent="0.25"/>
    <row r="200" ht="34.9" customHeight="1" x14ac:dyDescent="0.25"/>
    <row r="201" ht="34.9" customHeight="1" x14ac:dyDescent="0.25"/>
    <row r="202" ht="34.9" customHeight="1" x14ac:dyDescent="0.25"/>
    <row r="203" ht="34.9" customHeight="1" x14ac:dyDescent="0.25"/>
    <row r="204" ht="34.9" customHeight="1" x14ac:dyDescent="0.25"/>
    <row r="205" ht="34.9" customHeight="1" x14ac:dyDescent="0.25"/>
    <row r="206" ht="34.9" customHeight="1" x14ac:dyDescent="0.25"/>
    <row r="207" ht="34.9" customHeight="1" x14ac:dyDescent="0.25"/>
    <row r="208" ht="34.9" customHeight="1" x14ac:dyDescent="0.25"/>
    <row r="209" ht="34.9" customHeight="1" x14ac:dyDescent="0.25"/>
    <row r="210" ht="34.9" customHeight="1" x14ac:dyDescent="0.25"/>
    <row r="211" ht="34.9" customHeight="1" x14ac:dyDescent="0.25"/>
    <row r="212" ht="34.9" customHeight="1" x14ac:dyDescent="0.25"/>
    <row r="213" ht="34.9" customHeight="1" x14ac:dyDescent="0.25"/>
    <row r="214" ht="34.9" customHeight="1" x14ac:dyDescent="0.25"/>
    <row r="215" ht="34.9" customHeight="1" x14ac:dyDescent="0.25"/>
    <row r="216" ht="34.9" customHeight="1" x14ac:dyDescent="0.25"/>
    <row r="217" ht="34.9" customHeight="1" x14ac:dyDescent="0.25"/>
    <row r="218" ht="34.9" customHeight="1" x14ac:dyDescent="0.25"/>
    <row r="219" ht="34.9" customHeight="1" x14ac:dyDescent="0.25"/>
    <row r="220" ht="34.9" customHeight="1" x14ac:dyDescent="0.25"/>
    <row r="221" ht="34.9" customHeight="1" x14ac:dyDescent="0.25"/>
    <row r="222" ht="34.9" customHeight="1" x14ac:dyDescent="0.25"/>
    <row r="223" ht="34.9" customHeight="1" x14ac:dyDescent="0.25"/>
    <row r="224" ht="34.9" customHeight="1" x14ac:dyDescent="0.25"/>
    <row r="225" ht="34.9" customHeight="1" x14ac:dyDescent="0.25"/>
    <row r="226" ht="34.9" customHeight="1" x14ac:dyDescent="0.25"/>
    <row r="227" ht="34.9" customHeight="1" x14ac:dyDescent="0.25"/>
    <row r="228" ht="34.9" customHeight="1" x14ac:dyDescent="0.25"/>
    <row r="229" ht="34.9" customHeight="1" x14ac:dyDescent="0.25"/>
    <row r="230" ht="34.9" customHeight="1" x14ac:dyDescent="0.25"/>
    <row r="231" ht="34.9" customHeight="1" x14ac:dyDescent="0.25"/>
    <row r="232" ht="34.9" customHeight="1" x14ac:dyDescent="0.25"/>
    <row r="233" ht="34.9" customHeight="1" x14ac:dyDescent="0.25"/>
    <row r="234" ht="34.9" customHeight="1" x14ac:dyDescent="0.25"/>
    <row r="235" ht="34.9" customHeight="1" x14ac:dyDescent="0.25"/>
    <row r="236" ht="34.9" customHeight="1" x14ac:dyDescent="0.25"/>
    <row r="237" ht="34.9" customHeight="1" x14ac:dyDescent="0.25"/>
    <row r="238" ht="34.9" customHeight="1" x14ac:dyDescent="0.25"/>
    <row r="239" ht="34.9" customHeight="1" x14ac:dyDescent="0.25"/>
    <row r="240" ht="34.9" customHeight="1" x14ac:dyDescent="0.25"/>
    <row r="241" ht="34.9" customHeight="1" x14ac:dyDescent="0.25"/>
    <row r="242" ht="34.9" customHeight="1" x14ac:dyDescent="0.25"/>
    <row r="243" ht="34.9" customHeight="1" x14ac:dyDescent="0.25"/>
    <row r="244" ht="34.9" customHeight="1" x14ac:dyDescent="0.25"/>
    <row r="245" ht="34.9" customHeight="1" x14ac:dyDescent="0.25"/>
    <row r="246" ht="34.9" customHeight="1" x14ac:dyDescent="0.25"/>
    <row r="247" ht="34.9" customHeight="1" x14ac:dyDescent="0.25"/>
    <row r="248" ht="34.9" customHeight="1" x14ac:dyDescent="0.25"/>
    <row r="249" ht="34.9" customHeight="1" x14ac:dyDescent="0.25"/>
    <row r="250" ht="34.9" customHeight="1" x14ac:dyDescent="0.25"/>
    <row r="251" ht="34.9" customHeight="1" x14ac:dyDescent="0.25"/>
    <row r="252" ht="34.9" customHeight="1" x14ac:dyDescent="0.25"/>
    <row r="253" ht="34.9" customHeight="1" x14ac:dyDescent="0.25"/>
  </sheetData>
  <mergeCells count="14">
    <mergeCell ref="E1:G1"/>
    <mergeCell ref="A37:B37"/>
    <mergeCell ref="C37:D37"/>
    <mergeCell ref="A39:B39"/>
    <mergeCell ref="C38:D38"/>
    <mergeCell ref="A40:B40"/>
    <mergeCell ref="A31:D31"/>
    <mergeCell ref="A34:D34"/>
    <mergeCell ref="A3:G3"/>
    <mergeCell ref="A7:D7"/>
    <mergeCell ref="A8:D8"/>
    <mergeCell ref="A15:D15"/>
    <mergeCell ref="A17:D17"/>
    <mergeCell ref="A23:D23"/>
  </mergeCells>
  <printOptions horizontalCentered="1"/>
  <pageMargins left="0.11811023622047245" right="0.11811023622047245" top="0.35433070866141736" bottom="0.35433070866141736" header="0" footer="0"/>
  <pageSetup paperSize="9" scale="70" orientation="landscape" r:id="rId1"/>
  <headerFooter>
    <oddFooter xml:space="preserve">&amp;LFMZinop04_290713_JPI&amp;R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3"/>
  <sheetViews>
    <sheetView zoomScale="90" zoomScaleNormal="90" workbookViewId="0">
      <selection activeCell="D11" sqref="D11"/>
    </sheetView>
  </sheetViews>
  <sheetFormatPr defaultColWidth="9" defaultRowHeight="15" x14ac:dyDescent="0.25"/>
  <cols>
    <col min="1" max="1" width="7.625" style="6" customWidth="1"/>
    <col min="2" max="2" width="10.75" style="6" customWidth="1"/>
    <col min="3" max="3" width="65.75" style="11" customWidth="1"/>
    <col min="4" max="4" width="55.75" style="11" customWidth="1"/>
    <col min="5" max="7" width="15.75" style="11" customWidth="1"/>
    <col min="8" max="11" width="9" style="11"/>
    <col min="12" max="16384" width="9" style="3"/>
  </cols>
  <sheetData>
    <row r="1" spans="1:11" ht="42" customHeight="1" x14ac:dyDescent="0.25">
      <c r="A1" s="11"/>
      <c r="B1" s="11"/>
      <c r="E1" s="201" t="s">
        <v>1821</v>
      </c>
      <c r="F1" s="201"/>
      <c r="G1" s="201"/>
      <c r="H1" s="3"/>
      <c r="I1" s="14"/>
      <c r="J1" s="14"/>
      <c r="K1" s="14"/>
    </row>
    <row r="2" spans="1:11" ht="19.899999999999999" customHeight="1" x14ac:dyDescent="0.25">
      <c r="A2" s="44"/>
      <c r="B2" s="44"/>
      <c r="C2" s="45"/>
      <c r="D2" s="46"/>
      <c r="E2" s="47"/>
      <c r="F2" s="47"/>
      <c r="G2" s="47"/>
    </row>
    <row r="3" spans="1:11" ht="19.899999999999999" customHeight="1" x14ac:dyDescent="0.25">
      <c r="A3" s="208" t="s">
        <v>1417</v>
      </c>
      <c r="B3" s="208"/>
      <c r="C3" s="208"/>
      <c r="D3" s="208"/>
      <c r="E3" s="208"/>
      <c r="F3" s="208"/>
      <c r="G3" s="208"/>
    </row>
    <row r="4" spans="1:11" ht="19.899999999999999" customHeight="1" x14ac:dyDescent="0.25">
      <c r="A4" s="44"/>
      <c r="B4" s="44"/>
      <c r="C4" s="45"/>
      <c r="D4" s="46"/>
      <c r="E4" s="47"/>
      <c r="F4" s="47"/>
      <c r="G4" s="47"/>
    </row>
    <row r="5" spans="1:11" ht="19.899999999999999" customHeight="1" x14ac:dyDescent="0.25">
      <c r="A5" s="44"/>
      <c r="B5" s="44"/>
      <c r="C5" s="45"/>
      <c r="D5" s="46"/>
      <c r="E5" s="47"/>
      <c r="F5" s="47"/>
      <c r="G5" s="48" t="s">
        <v>34</v>
      </c>
    </row>
    <row r="6" spans="1:11" ht="34.9" customHeight="1" x14ac:dyDescent="0.25">
      <c r="A6" s="49" t="s">
        <v>15</v>
      </c>
      <c r="B6" s="49" t="s">
        <v>36</v>
      </c>
      <c r="C6" s="49" t="s">
        <v>35</v>
      </c>
      <c r="D6" s="49" t="s">
        <v>182</v>
      </c>
      <c r="E6" s="49" t="s">
        <v>18</v>
      </c>
      <c r="F6" s="49" t="s">
        <v>19</v>
      </c>
      <c r="G6" s="49" t="s">
        <v>20</v>
      </c>
    </row>
    <row r="7" spans="1:11" ht="34.9" customHeight="1" x14ac:dyDescent="0.25">
      <c r="A7" s="209" t="s">
        <v>16</v>
      </c>
      <c r="B7" s="209"/>
      <c r="C7" s="209"/>
      <c r="D7" s="209"/>
      <c r="E7" s="74">
        <f>E8+E17+E20+E26</f>
        <v>14977212</v>
      </c>
      <c r="F7" s="74">
        <f t="shared" ref="F7:G7" si="0">F8+F17+F20+F26</f>
        <v>16316055</v>
      </c>
      <c r="G7" s="74">
        <f t="shared" si="0"/>
        <v>13176055</v>
      </c>
    </row>
    <row r="8" spans="1:11" ht="34.9" customHeight="1" x14ac:dyDescent="0.25">
      <c r="A8" s="210" t="s">
        <v>1360</v>
      </c>
      <c r="B8" s="210"/>
      <c r="C8" s="210"/>
      <c r="D8" s="210"/>
      <c r="E8" s="75">
        <f>SUM(E9:E16)</f>
        <v>162304</v>
      </c>
      <c r="F8" s="75">
        <f t="shared" ref="F8:G8" si="1">SUM(F9:F16)</f>
        <v>156772</v>
      </c>
      <c r="G8" s="75">
        <f t="shared" si="1"/>
        <v>156772</v>
      </c>
    </row>
    <row r="9" spans="1:11" ht="34.9" customHeight="1" x14ac:dyDescent="0.25">
      <c r="A9" s="76" t="s">
        <v>0</v>
      </c>
      <c r="B9" s="76" t="s">
        <v>1083</v>
      </c>
      <c r="C9" s="77" t="s">
        <v>1085</v>
      </c>
      <c r="D9" s="77" t="s">
        <v>1084</v>
      </c>
      <c r="E9" s="78">
        <v>55288</v>
      </c>
      <c r="F9" s="78">
        <v>52522</v>
      </c>
      <c r="G9" s="78">
        <v>52522</v>
      </c>
    </row>
    <row r="10" spans="1:11" ht="34.9" customHeight="1" x14ac:dyDescent="0.25">
      <c r="A10" s="76" t="s">
        <v>1</v>
      </c>
      <c r="B10" s="76" t="s">
        <v>1086</v>
      </c>
      <c r="C10" s="77" t="s">
        <v>1087</v>
      </c>
      <c r="D10" s="77" t="s">
        <v>1084</v>
      </c>
      <c r="E10" s="78">
        <v>10601</v>
      </c>
      <c r="F10" s="78">
        <v>9679</v>
      </c>
      <c r="G10" s="78">
        <v>9679</v>
      </c>
    </row>
    <row r="11" spans="1:11" ht="34.9" customHeight="1" x14ac:dyDescent="0.25">
      <c r="A11" s="76" t="s">
        <v>2</v>
      </c>
      <c r="B11" s="76" t="s">
        <v>1088</v>
      </c>
      <c r="C11" s="77" t="s">
        <v>1089</v>
      </c>
      <c r="D11" s="77" t="s">
        <v>1084</v>
      </c>
      <c r="E11" s="78">
        <v>16918</v>
      </c>
      <c r="F11" s="78">
        <v>15996</v>
      </c>
      <c r="G11" s="78">
        <v>15996</v>
      </c>
    </row>
    <row r="12" spans="1:11" ht="34.9" customHeight="1" x14ac:dyDescent="0.25">
      <c r="A12" s="76" t="s">
        <v>3</v>
      </c>
      <c r="B12" s="76" t="s">
        <v>1090</v>
      </c>
      <c r="C12" s="77" t="s">
        <v>1091</v>
      </c>
      <c r="D12" s="77" t="s">
        <v>1084</v>
      </c>
      <c r="E12" s="78">
        <v>30500</v>
      </c>
      <c r="F12" s="78">
        <v>30500</v>
      </c>
      <c r="G12" s="78">
        <v>30500</v>
      </c>
    </row>
    <row r="13" spans="1:11" ht="34.9" customHeight="1" x14ac:dyDescent="0.25">
      <c r="A13" s="76" t="s">
        <v>4</v>
      </c>
      <c r="B13" s="76" t="s">
        <v>1092</v>
      </c>
      <c r="C13" s="79" t="s">
        <v>1093</v>
      </c>
      <c r="D13" s="77" t="s">
        <v>1084</v>
      </c>
      <c r="E13" s="78">
        <v>13579</v>
      </c>
      <c r="F13" s="78">
        <v>12657</v>
      </c>
      <c r="G13" s="78">
        <v>12657</v>
      </c>
    </row>
    <row r="14" spans="1:11" ht="34.9" customHeight="1" x14ac:dyDescent="0.25">
      <c r="A14" s="76" t="s">
        <v>5</v>
      </c>
      <c r="B14" s="76" t="s">
        <v>1094</v>
      </c>
      <c r="C14" s="77" t="s">
        <v>1095</v>
      </c>
      <c r="D14" s="77" t="s">
        <v>1084</v>
      </c>
      <c r="E14" s="78">
        <v>2978</v>
      </c>
      <c r="F14" s="78">
        <v>2978</v>
      </c>
      <c r="G14" s="78">
        <v>2978</v>
      </c>
    </row>
    <row r="15" spans="1:11" ht="34.9" customHeight="1" x14ac:dyDescent="0.25">
      <c r="A15" s="76" t="s">
        <v>10</v>
      </c>
      <c r="B15" s="76" t="s">
        <v>1096</v>
      </c>
      <c r="C15" s="77" t="s">
        <v>1097</v>
      </c>
      <c r="D15" s="77" t="s">
        <v>1084</v>
      </c>
      <c r="E15" s="78">
        <v>27600</v>
      </c>
      <c r="F15" s="78">
        <v>27600</v>
      </c>
      <c r="G15" s="78">
        <v>27600</v>
      </c>
    </row>
    <row r="16" spans="1:11" ht="34.9" customHeight="1" x14ac:dyDescent="0.25">
      <c r="A16" s="76" t="s">
        <v>21</v>
      </c>
      <c r="B16" s="76" t="s">
        <v>1098</v>
      </c>
      <c r="C16" s="77" t="s">
        <v>1099</v>
      </c>
      <c r="D16" s="77" t="s">
        <v>1084</v>
      </c>
      <c r="E16" s="78">
        <v>4840</v>
      </c>
      <c r="F16" s="78">
        <v>4840</v>
      </c>
      <c r="G16" s="78">
        <v>4840</v>
      </c>
    </row>
    <row r="17" spans="1:7" ht="34.9" customHeight="1" x14ac:dyDescent="0.25">
      <c r="A17" s="211" t="s">
        <v>1359</v>
      </c>
      <c r="B17" s="211"/>
      <c r="C17" s="211"/>
      <c r="D17" s="211"/>
      <c r="E17" s="80">
        <f>SUM(E18:E19)</f>
        <v>3357080</v>
      </c>
      <c r="F17" s="80">
        <f t="shared" ref="F17:G17" si="2">SUM(F18:F19)</f>
        <v>4027718</v>
      </c>
      <c r="G17" s="80">
        <f t="shared" si="2"/>
        <v>4027718</v>
      </c>
    </row>
    <row r="18" spans="1:7" ht="34.9" customHeight="1" x14ac:dyDescent="0.25">
      <c r="A18" s="81" t="s">
        <v>22</v>
      </c>
      <c r="B18" s="81" t="s">
        <v>1100</v>
      </c>
      <c r="C18" s="82" t="s">
        <v>1101</v>
      </c>
      <c r="D18" s="82" t="s">
        <v>187</v>
      </c>
      <c r="E18" s="83">
        <v>694143</v>
      </c>
      <c r="F18" s="83">
        <v>1364781</v>
      </c>
      <c r="G18" s="83">
        <v>1364781</v>
      </c>
    </row>
    <row r="19" spans="1:7" ht="34.9" customHeight="1" x14ac:dyDescent="0.25">
      <c r="A19" s="81" t="s">
        <v>23</v>
      </c>
      <c r="B19" s="81" t="s">
        <v>1102</v>
      </c>
      <c r="C19" s="82" t="s">
        <v>1103</v>
      </c>
      <c r="D19" s="82" t="s">
        <v>187</v>
      </c>
      <c r="E19" s="83">
        <v>2662937</v>
      </c>
      <c r="F19" s="83">
        <v>2662937</v>
      </c>
      <c r="G19" s="83">
        <v>2662937</v>
      </c>
    </row>
    <row r="20" spans="1:7" ht="34.9" customHeight="1" x14ac:dyDescent="0.25">
      <c r="A20" s="210" t="s">
        <v>1104</v>
      </c>
      <c r="B20" s="210"/>
      <c r="C20" s="210"/>
      <c r="D20" s="210"/>
      <c r="E20" s="80">
        <f>SUM(E21:E25)</f>
        <v>1014331</v>
      </c>
      <c r="F20" s="80">
        <f t="shared" ref="F20:G20" si="3">SUM(F21:F25)</f>
        <v>685713</v>
      </c>
      <c r="G20" s="80">
        <f t="shared" si="3"/>
        <v>685713</v>
      </c>
    </row>
    <row r="21" spans="1:7" ht="34.9" customHeight="1" x14ac:dyDescent="0.25">
      <c r="A21" s="76" t="s">
        <v>24</v>
      </c>
      <c r="B21" s="76" t="s">
        <v>1105</v>
      </c>
      <c r="C21" s="84" t="s">
        <v>1106</v>
      </c>
      <c r="D21" s="84" t="s">
        <v>1984</v>
      </c>
      <c r="E21" s="85">
        <v>463050</v>
      </c>
      <c r="F21" s="85">
        <v>365550</v>
      </c>
      <c r="G21" s="85">
        <v>365550</v>
      </c>
    </row>
    <row r="22" spans="1:7" ht="34.9" customHeight="1" x14ac:dyDescent="0.25">
      <c r="A22" s="76" t="s">
        <v>25</v>
      </c>
      <c r="B22" s="76" t="s">
        <v>1107</v>
      </c>
      <c r="C22" s="84" t="s">
        <v>1108</v>
      </c>
      <c r="D22" s="84" t="s">
        <v>1984</v>
      </c>
      <c r="E22" s="78">
        <v>0</v>
      </c>
      <c r="F22" s="85">
        <v>224921</v>
      </c>
      <c r="G22" s="85">
        <v>224921</v>
      </c>
    </row>
    <row r="23" spans="1:7" ht="34.9" customHeight="1" x14ac:dyDescent="0.25">
      <c r="A23" s="76" t="s">
        <v>26</v>
      </c>
      <c r="B23" s="76" t="s">
        <v>1109</v>
      </c>
      <c r="C23" s="84" t="s">
        <v>1110</v>
      </c>
      <c r="D23" s="84" t="s">
        <v>1984</v>
      </c>
      <c r="E23" s="85">
        <v>95242</v>
      </c>
      <c r="F23" s="85">
        <v>95242</v>
      </c>
      <c r="G23" s="85">
        <v>95242</v>
      </c>
    </row>
    <row r="24" spans="1:7" ht="34.9" customHeight="1" x14ac:dyDescent="0.25">
      <c r="A24" s="76" t="s">
        <v>27</v>
      </c>
      <c r="B24" s="76" t="s">
        <v>1111</v>
      </c>
      <c r="C24" s="84" t="s">
        <v>1112</v>
      </c>
      <c r="D24" s="84" t="s">
        <v>1984</v>
      </c>
      <c r="E24" s="85">
        <v>382391</v>
      </c>
      <c r="F24" s="86">
        <v>0</v>
      </c>
      <c r="G24" s="86">
        <v>0</v>
      </c>
    </row>
    <row r="25" spans="1:7" ht="34.9" customHeight="1" x14ac:dyDescent="0.25">
      <c r="A25" s="76" t="s">
        <v>28</v>
      </c>
      <c r="B25" s="76" t="s">
        <v>1113</v>
      </c>
      <c r="C25" s="87" t="s">
        <v>1114</v>
      </c>
      <c r="D25" s="84" t="s">
        <v>1984</v>
      </c>
      <c r="E25" s="85">
        <v>73648</v>
      </c>
      <c r="F25" s="86">
        <v>0</v>
      </c>
      <c r="G25" s="86">
        <v>0</v>
      </c>
    </row>
    <row r="26" spans="1:7" ht="34.9" customHeight="1" x14ac:dyDescent="0.25">
      <c r="A26" s="210" t="s">
        <v>1361</v>
      </c>
      <c r="B26" s="210"/>
      <c r="C26" s="210"/>
      <c r="D26" s="210"/>
      <c r="E26" s="80">
        <f>SUM(E27:E53)</f>
        <v>10443497</v>
      </c>
      <c r="F26" s="80">
        <f t="shared" ref="F26:G26" si="4">SUM(F27:F53)</f>
        <v>11445852</v>
      </c>
      <c r="G26" s="80">
        <f t="shared" si="4"/>
        <v>8305852</v>
      </c>
    </row>
    <row r="27" spans="1:7" ht="34.9" customHeight="1" x14ac:dyDescent="0.25">
      <c r="A27" s="76" t="s">
        <v>29</v>
      </c>
      <c r="B27" s="76" t="s">
        <v>1115</v>
      </c>
      <c r="C27" s="77" t="s">
        <v>1116</v>
      </c>
      <c r="D27" s="77" t="s">
        <v>1985</v>
      </c>
      <c r="E27" s="78">
        <v>8000</v>
      </c>
      <c r="F27" s="78">
        <v>8000</v>
      </c>
      <c r="G27" s="78">
        <v>8000</v>
      </c>
    </row>
    <row r="28" spans="1:7" ht="34.9" customHeight="1" x14ac:dyDescent="0.25">
      <c r="A28" s="76" t="s">
        <v>30</v>
      </c>
      <c r="B28" s="76" t="s">
        <v>1117</v>
      </c>
      <c r="C28" s="77" t="s">
        <v>1118</v>
      </c>
      <c r="D28" s="77" t="s">
        <v>1986</v>
      </c>
      <c r="E28" s="78">
        <v>454485</v>
      </c>
      <c r="F28" s="78">
        <v>454485</v>
      </c>
      <c r="G28" s="78">
        <v>454485</v>
      </c>
    </row>
    <row r="29" spans="1:7" ht="34.9" customHeight="1" x14ac:dyDescent="0.25">
      <c r="A29" s="76" t="s">
        <v>31</v>
      </c>
      <c r="B29" s="76" t="s">
        <v>1119</v>
      </c>
      <c r="C29" s="77" t="s">
        <v>1120</v>
      </c>
      <c r="D29" s="77" t="s">
        <v>1986</v>
      </c>
      <c r="E29" s="78">
        <v>536860</v>
      </c>
      <c r="F29" s="78">
        <v>399860</v>
      </c>
      <c r="G29" s="78">
        <v>399860</v>
      </c>
    </row>
    <row r="30" spans="1:7" ht="34.9" customHeight="1" x14ac:dyDescent="0.25">
      <c r="A30" s="76" t="s">
        <v>789</v>
      </c>
      <c r="B30" s="76" t="s">
        <v>1121</v>
      </c>
      <c r="C30" s="77" t="s">
        <v>1122</v>
      </c>
      <c r="D30" s="77" t="s">
        <v>1986</v>
      </c>
      <c r="E30" s="78">
        <v>75982</v>
      </c>
      <c r="F30" s="78">
        <v>75982</v>
      </c>
      <c r="G30" s="78">
        <v>75982</v>
      </c>
    </row>
    <row r="31" spans="1:7" ht="34.9" customHeight="1" x14ac:dyDescent="0.25">
      <c r="A31" s="76" t="s">
        <v>790</v>
      </c>
      <c r="B31" s="76" t="s">
        <v>1123</v>
      </c>
      <c r="C31" s="79" t="s">
        <v>1124</v>
      </c>
      <c r="D31" s="77" t="s">
        <v>1986</v>
      </c>
      <c r="E31" s="78">
        <v>38585</v>
      </c>
      <c r="F31" s="78">
        <v>38585</v>
      </c>
      <c r="G31" s="78">
        <v>38585</v>
      </c>
    </row>
    <row r="32" spans="1:7" ht="34.9" customHeight="1" x14ac:dyDescent="0.25">
      <c r="A32" s="76" t="s">
        <v>791</v>
      </c>
      <c r="B32" s="76" t="s">
        <v>1125</v>
      </c>
      <c r="C32" s="77" t="s">
        <v>1126</v>
      </c>
      <c r="D32" s="77" t="s">
        <v>1986</v>
      </c>
      <c r="E32" s="78">
        <v>118361</v>
      </c>
      <c r="F32" s="78">
        <v>118361</v>
      </c>
      <c r="G32" s="78">
        <v>118361</v>
      </c>
    </row>
    <row r="33" spans="1:7" ht="34.9" customHeight="1" x14ac:dyDescent="0.25">
      <c r="A33" s="76" t="s">
        <v>792</v>
      </c>
      <c r="B33" s="76" t="s">
        <v>1127</v>
      </c>
      <c r="C33" s="77" t="s">
        <v>1128</v>
      </c>
      <c r="D33" s="77" t="s">
        <v>1986</v>
      </c>
      <c r="E33" s="78">
        <v>58980</v>
      </c>
      <c r="F33" s="78">
        <v>58980</v>
      </c>
      <c r="G33" s="78">
        <v>58980</v>
      </c>
    </row>
    <row r="34" spans="1:7" ht="34.9" customHeight="1" x14ac:dyDescent="0.25">
      <c r="A34" s="76" t="s">
        <v>793</v>
      </c>
      <c r="B34" s="76" t="s">
        <v>1129</v>
      </c>
      <c r="C34" s="77" t="s">
        <v>1130</v>
      </c>
      <c r="D34" s="77" t="s">
        <v>1986</v>
      </c>
      <c r="E34" s="78">
        <v>20706</v>
      </c>
      <c r="F34" s="78">
        <v>20706</v>
      </c>
      <c r="G34" s="78">
        <v>20706</v>
      </c>
    </row>
    <row r="35" spans="1:7" ht="34.9" customHeight="1" x14ac:dyDescent="0.25">
      <c r="A35" s="76" t="s">
        <v>37</v>
      </c>
      <c r="B35" s="76" t="s">
        <v>1131</v>
      </c>
      <c r="C35" s="77" t="s">
        <v>1132</v>
      </c>
      <c r="D35" s="77" t="s">
        <v>1986</v>
      </c>
      <c r="E35" s="78">
        <v>200000</v>
      </c>
      <c r="F35" s="78">
        <v>200000</v>
      </c>
      <c r="G35" s="78">
        <v>200000</v>
      </c>
    </row>
    <row r="36" spans="1:7" ht="34.9" customHeight="1" x14ac:dyDescent="0.25">
      <c r="A36" s="76" t="s">
        <v>794</v>
      </c>
      <c r="B36" s="76" t="s">
        <v>1133</v>
      </c>
      <c r="C36" s="77" t="s">
        <v>1134</v>
      </c>
      <c r="D36" s="77" t="s">
        <v>1987</v>
      </c>
      <c r="E36" s="78">
        <v>1583825</v>
      </c>
      <c r="F36" s="78">
        <v>1714865</v>
      </c>
      <c r="G36" s="78">
        <v>1714865</v>
      </c>
    </row>
    <row r="37" spans="1:7" ht="34.9" customHeight="1" x14ac:dyDescent="0.25">
      <c r="A37" s="76" t="s">
        <v>795</v>
      </c>
      <c r="B37" s="76" t="s">
        <v>1135</v>
      </c>
      <c r="C37" s="77" t="s">
        <v>1136</v>
      </c>
      <c r="D37" s="77" t="s">
        <v>1987</v>
      </c>
      <c r="E37" s="78">
        <v>2637600</v>
      </c>
      <c r="F37" s="78">
        <v>3760115</v>
      </c>
      <c r="G37" s="78">
        <v>580115</v>
      </c>
    </row>
    <row r="38" spans="1:7" ht="34.9" customHeight="1" x14ac:dyDescent="0.25">
      <c r="A38" s="76" t="s">
        <v>796</v>
      </c>
      <c r="B38" s="76" t="s">
        <v>1137</v>
      </c>
      <c r="C38" s="77" t="s">
        <v>1138</v>
      </c>
      <c r="D38" s="77" t="s">
        <v>1987</v>
      </c>
      <c r="E38" s="78">
        <v>470739</v>
      </c>
      <c r="F38" s="78">
        <v>466539</v>
      </c>
      <c r="G38" s="78">
        <v>486539</v>
      </c>
    </row>
    <row r="39" spans="1:7" ht="45" x14ac:dyDescent="0.25">
      <c r="A39" s="76" t="s">
        <v>797</v>
      </c>
      <c r="B39" s="76" t="s">
        <v>1139</v>
      </c>
      <c r="C39" s="77" t="s">
        <v>1140</v>
      </c>
      <c r="D39" s="77" t="s">
        <v>1987</v>
      </c>
      <c r="E39" s="78">
        <v>394554</v>
      </c>
      <c r="F39" s="78">
        <v>394554</v>
      </c>
      <c r="G39" s="78">
        <v>394554</v>
      </c>
    </row>
    <row r="40" spans="1:7" ht="34.9" customHeight="1" x14ac:dyDescent="0.25">
      <c r="A40" s="76" t="s">
        <v>798</v>
      </c>
      <c r="B40" s="76" t="s">
        <v>1141</v>
      </c>
      <c r="C40" s="77" t="s">
        <v>1142</v>
      </c>
      <c r="D40" s="77" t="s">
        <v>1987</v>
      </c>
      <c r="E40" s="78">
        <v>25760</v>
      </c>
      <c r="F40" s="78">
        <v>25760</v>
      </c>
      <c r="G40" s="78">
        <v>25760</v>
      </c>
    </row>
    <row r="41" spans="1:7" ht="34.9" customHeight="1" x14ac:dyDescent="0.25">
      <c r="A41" s="76" t="s">
        <v>799</v>
      </c>
      <c r="B41" s="76" t="s">
        <v>1143</v>
      </c>
      <c r="C41" s="77" t="s">
        <v>1144</v>
      </c>
      <c r="D41" s="77" t="s">
        <v>1987</v>
      </c>
      <c r="E41" s="78">
        <v>504900</v>
      </c>
      <c r="F41" s="78">
        <v>504900</v>
      </c>
      <c r="G41" s="78">
        <v>504900</v>
      </c>
    </row>
    <row r="42" spans="1:7" ht="34.9" customHeight="1" x14ac:dyDescent="0.25">
      <c r="A42" s="76" t="s">
        <v>800</v>
      </c>
      <c r="B42" s="76" t="s">
        <v>1145</v>
      </c>
      <c r="C42" s="77" t="s">
        <v>1146</v>
      </c>
      <c r="D42" s="77" t="s">
        <v>1987</v>
      </c>
      <c r="E42" s="78">
        <v>30000</v>
      </c>
      <c r="F42" s="78">
        <v>0</v>
      </c>
      <c r="G42" s="78">
        <v>0</v>
      </c>
    </row>
    <row r="43" spans="1:7" ht="34.9" customHeight="1" x14ac:dyDescent="0.25">
      <c r="A43" s="76" t="s">
        <v>801</v>
      </c>
      <c r="B43" s="76" t="s">
        <v>1147</v>
      </c>
      <c r="C43" s="77" t="s">
        <v>1148</v>
      </c>
      <c r="D43" s="77" t="s">
        <v>1987</v>
      </c>
      <c r="E43" s="78">
        <v>217500</v>
      </c>
      <c r="F43" s="78">
        <v>217500</v>
      </c>
      <c r="G43" s="78">
        <v>217500</v>
      </c>
    </row>
    <row r="44" spans="1:7" ht="34.9" customHeight="1" x14ac:dyDescent="0.25">
      <c r="A44" s="76" t="s">
        <v>802</v>
      </c>
      <c r="B44" s="76" t="s">
        <v>1149</v>
      </c>
      <c r="C44" s="77" t="s">
        <v>1150</v>
      </c>
      <c r="D44" s="77" t="s">
        <v>1987</v>
      </c>
      <c r="E44" s="78">
        <v>883500</v>
      </c>
      <c r="F44" s="78">
        <v>883500</v>
      </c>
      <c r="G44" s="78">
        <v>883500</v>
      </c>
    </row>
    <row r="45" spans="1:7" ht="34.9" customHeight="1" x14ac:dyDescent="0.25">
      <c r="A45" s="76" t="s">
        <v>803</v>
      </c>
      <c r="B45" s="76" t="s">
        <v>1151</v>
      </c>
      <c r="C45" s="77" t="s">
        <v>1152</v>
      </c>
      <c r="D45" s="77" t="s">
        <v>1987</v>
      </c>
      <c r="E45" s="78">
        <v>1000000</v>
      </c>
      <c r="F45" s="78">
        <v>1000000</v>
      </c>
      <c r="G45" s="78">
        <v>1000000</v>
      </c>
    </row>
    <row r="46" spans="1:7" ht="34.9" customHeight="1" x14ac:dyDescent="0.25">
      <c r="A46" s="76" t="s">
        <v>804</v>
      </c>
      <c r="B46" s="76" t="s">
        <v>1153</v>
      </c>
      <c r="C46" s="77" t="s">
        <v>1154</v>
      </c>
      <c r="D46" s="77" t="s">
        <v>1987</v>
      </c>
      <c r="E46" s="78">
        <v>100960</v>
      </c>
      <c r="F46" s="78">
        <v>100960</v>
      </c>
      <c r="G46" s="78">
        <v>100960</v>
      </c>
    </row>
    <row r="47" spans="1:7" ht="34.9" customHeight="1" x14ac:dyDescent="0.25">
      <c r="A47" s="76" t="s">
        <v>805</v>
      </c>
      <c r="B47" s="76" t="s">
        <v>1155</v>
      </c>
      <c r="C47" s="77" t="s">
        <v>1156</v>
      </c>
      <c r="D47" s="77" t="s">
        <v>1987</v>
      </c>
      <c r="E47" s="78">
        <v>477000</v>
      </c>
      <c r="F47" s="78">
        <v>417000</v>
      </c>
      <c r="G47" s="78">
        <v>437000</v>
      </c>
    </row>
    <row r="48" spans="1:7" ht="45" x14ac:dyDescent="0.25">
      <c r="A48" s="76" t="s">
        <v>806</v>
      </c>
      <c r="B48" s="76" t="s">
        <v>1157</v>
      </c>
      <c r="C48" s="77" t="s">
        <v>1158</v>
      </c>
      <c r="D48" s="77" t="s">
        <v>1987</v>
      </c>
      <c r="E48" s="78">
        <v>7200</v>
      </c>
      <c r="F48" s="78">
        <v>7200</v>
      </c>
      <c r="G48" s="78">
        <v>7200</v>
      </c>
    </row>
    <row r="49" spans="1:12" ht="34.9" customHeight="1" x14ac:dyDescent="0.25">
      <c r="A49" s="76" t="s">
        <v>807</v>
      </c>
      <c r="B49" s="76" t="s">
        <v>1159</v>
      </c>
      <c r="C49" s="77" t="s">
        <v>1160</v>
      </c>
      <c r="D49" s="77" t="s">
        <v>1987</v>
      </c>
      <c r="E49" s="78">
        <v>53000</v>
      </c>
      <c r="F49" s="78">
        <v>53000</v>
      </c>
      <c r="G49" s="78">
        <v>53000</v>
      </c>
    </row>
    <row r="50" spans="1:12" ht="34.9" customHeight="1" x14ac:dyDescent="0.25">
      <c r="A50" s="76" t="s">
        <v>808</v>
      </c>
      <c r="B50" s="76" t="s">
        <v>1161</v>
      </c>
      <c r="C50" s="77" t="s">
        <v>1162</v>
      </c>
      <c r="D50" s="77" t="s">
        <v>1987</v>
      </c>
      <c r="E50" s="78">
        <v>395000</v>
      </c>
      <c r="F50" s="78">
        <v>395000</v>
      </c>
      <c r="G50" s="78">
        <v>395000</v>
      </c>
    </row>
    <row r="51" spans="1:12" ht="34.9" customHeight="1" x14ac:dyDescent="0.25">
      <c r="A51" s="76" t="s">
        <v>809</v>
      </c>
      <c r="B51" s="76" t="s">
        <v>1163</v>
      </c>
      <c r="C51" s="77" t="s">
        <v>1164</v>
      </c>
      <c r="D51" s="77" t="s">
        <v>1985</v>
      </c>
      <c r="E51" s="78">
        <v>20000</v>
      </c>
      <c r="F51" s="78"/>
      <c r="G51" s="78"/>
    </row>
    <row r="52" spans="1:12" ht="34.9" customHeight="1" x14ac:dyDescent="0.25">
      <c r="A52" s="76" t="s">
        <v>810</v>
      </c>
      <c r="B52" s="76" t="s">
        <v>1165</v>
      </c>
      <c r="C52" s="77" t="s">
        <v>1166</v>
      </c>
      <c r="D52" s="77" t="s">
        <v>1988</v>
      </c>
      <c r="E52" s="78">
        <v>50000</v>
      </c>
      <c r="F52" s="78">
        <v>50000</v>
      </c>
      <c r="G52" s="78">
        <v>50000</v>
      </c>
    </row>
    <row r="53" spans="1:12" ht="34.9" customHeight="1" x14ac:dyDescent="0.25">
      <c r="A53" s="76" t="s">
        <v>811</v>
      </c>
      <c r="B53" s="76" t="s">
        <v>1167</v>
      </c>
      <c r="C53" s="77" t="s">
        <v>1168</v>
      </c>
      <c r="D53" s="77" t="s">
        <v>1989</v>
      </c>
      <c r="E53" s="78">
        <v>80000</v>
      </c>
      <c r="F53" s="78">
        <v>80000</v>
      </c>
      <c r="G53" s="78">
        <v>80000</v>
      </c>
    </row>
    <row r="54" spans="1:12" x14ac:dyDescent="0.25">
      <c r="A54" s="11"/>
      <c r="B54" s="11"/>
      <c r="I54" s="6"/>
      <c r="J54" s="6"/>
      <c r="K54" s="6"/>
    </row>
    <row r="55" spans="1:12" customFormat="1" ht="18.75" x14ac:dyDescent="0.25">
      <c r="A55" s="197"/>
      <c r="B55" s="197"/>
      <c r="C55" s="197"/>
      <c r="D55" s="197"/>
      <c r="E55" s="141"/>
      <c r="F55" s="142"/>
      <c r="G55" s="139"/>
      <c r="H55" s="144"/>
      <c r="I55" s="145"/>
      <c r="J55" s="146"/>
      <c r="K55" s="146"/>
      <c r="L55" s="142"/>
    </row>
    <row r="56" spans="1:12" customFormat="1" ht="18.75" x14ac:dyDescent="0.25">
      <c r="A56" s="147"/>
      <c r="B56" s="148"/>
      <c r="C56" s="197" t="s">
        <v>1409</v>
      </c>
      <c r="D56" s="197"/>
      <c r="E56" s="141"/>
      <c r="F56" s="142"/>
      <c r="G56" s="139" t="s">
        <v>1410</v>
      </c>
      <c r="H56" s="149"/>
      <c r="I56" s="149"/>
      <c r="J56" s="149"/>
      <c r="K56" s="149"/>
      <c r="L56" s="149"/>
    </row>
    <row r="57" spans="1:12" customFormat="1" ht="15.75" customHeight="1" x14ac:dyDescent="0.25">
      <c r="A57" s="196"/>
      <c r="B57" s="196"/>
      <c r="C57" s="150"/>
      <c r="D57" s="150"/>
      <c r="E57" s="150"/>
      <c r="F57" s="151"/>
      <c r="G57" s="143"/>
      <c r="H57" s="144"/>
      <c r="I57" s="145"/>
      <c r="J57" s="146"/>
      <c r="K57" s="146"/>
      <c r="L57" s="146"/>
    </row>
    <row r="58" spans="1:12" customFormat="1" ht="15.75" x14ac:dyDescent="0.25">
      <c r="A58" s="196"/>
      <c r="B58" s="196"/>
      <c r="C58" s="150"/>
      <c r="D58" s="150"/>
      <c r="E58" s="150"/>
      <c r="F58" s="151"/>
      <c r="G58" s="143"/>
      <c r="H58" s="144"/>
      <c r="I58" s="145"/>
      <c r="J58" s="146"/>
      <c r="K58" s="146"/>
      <c r="L58" s="146"/>
    </row>
    <row r="59" spans="1:12" s="154" customFormat="1" ht="11.25" x14ac:dyDescent="0.2">
      <c r="A59" s="155">
        <v>41484</v>
      </c>
      <c r="B59" s="152"/>
      <c r="C59" s="152"/>
      <c r="D59" s="152"/>
      <c r="E59" s="152"/>
      <c r="F59" s="152"/>
      <c r="G59" s="152"/>
      <c r="H59" s="152"/>
      <c r="I59" s="153"/>
      <c r="J59" s="153"/>
      <c r="K59" s="153"/>
    </row>
    <row r="60" spans="1:12" s="154" customFormat="1" ht="11.25" x14ac:dyDescent="0.2">
      <c r="A60" s="152" t="s">
        <v>1411</v>
      </c>
      <c r="B60" s="152"/>
      <c r="C60" s="152"/>
      <c r="D60" s="152"/>
      <c r="E60" s="152"/>
      <c r="F60" s="152"/>
      <c r="G60" s="152"/>
      <c r="H60" s="152"/>
      <c r="I60" s="153"/>
      <c r="J60" s="153"/>
      <c r="K60" s="153"/>
    </row>
    <row r="61" spans="1:12" s="154" customFormat="1" ht="11.25" x14ac:dyDescent="0.2">
      <c r="A61" s="152" t="s">
        <v>1412</v>
      </c>
      <c r="B61" s="152"/>
      <c r="C61" s="152"/>
      <c r="D61" s="152"/>
      <c r="E61" s="152"/>
      <c r="F61" s="152"/>
      <c r="G61" s="152"/>
      <c r="H61" s="152"/>
      <c r="I61" s="153"/>
      <c r="J61" s="153"/>
      <c r="K61" s="153"/>
    </row>
    <row r="62" spans="1:12" s="154" customFormat="1" ht="11.25" x14ac:dyDescent="0.2">
      <c r="A62" s="152"/>
      <c r="B62" s="152"/>
      <c r="C62" s="152"/>
      <c r="D62" s="152"/>
      <c r="E62" s="152"/>
      <c r="F62" s="152"/>
      <c r="G62" s="152"/>
      <c r="H62" s="152"/>
      <c r="I62" s="153"/>
      <c r="J62" s="153"/>
      <c r="K62" s="153"/>
    </row>
    <row r="63" spans="1:12" ht="34.9" customHeight="1" x14ac:dyDescent="0.25"/>
    <row r="64" spans="1:12" ht="34.9" customHeight="1" x14ac:dyDescent="0.25"/>
    <row r="65" ht="34.9" customHeight="1" x14ac:dyDescent="0.25"/>
    <row r="66" ht="34.9" customHeight="1" x14ac:dyDescent="0.25"/>
    <row r="67" ht="34.9" customHeight="1" x14ac:dyDescent="0.25"/>
    <row r="68" ht="34.9" customHeight="1" x14ac:dyDescent="0.25"/>
    <row r="69" ht="34.9" customHeight="1" x14ac:dyDescent="0.25"/>
    <row r="70" ht="34.9" customHeight="1" x14ac:dyDescent="0.25"/>
    <row r="71" ht="34.9" customHeight="1" x14ac:dyDescent="0.25"/>
    <row r="72" ht="34.9" customHeight="1" x14ac:dyDescent="0.25"/>
    <row r="73" ht="34.9" customHeight="1" x14ac:dyDescent="0.25"/>
    <row r="74" ht="34.9" customHeight="1" x14ac:dyDescent="0.25"/>
    <row r="75" ht="34.9" customHeight="1" x14ac:dyDescent="0.25"/>
    <row r="76" ht="34.9" customHeight="1" x14ac:dyDescent="0.25"/>
    <row r="77" ht="34.9" customHeight="1" x14ac:dyDescent="0.25"/>
    <row r="78" ht="34.9" customHeight="1" x14ac:dyDescent="0.25"/>
    <row r="79" ht="34.9" customHeight="1" x14ac:dyDescent="0.25"/>
    <row r="80" ht="34.9" customHeight="1" x14ac:dyDescent="0.25"/>
    <row r="81" ht="34.9" customHeight="1" x14ac:dyDescent="0.25"/>
    <row r="82" ht="34.9" customHeight="1" x14ac:dyDescent="0.25"/>
    <row r="83" ht="34.9" customHeight="1" x14ac:dyDescent="0.25"/>
    <row r="84" ht="34.9" customHeight="1" x14ac:dyDescent="0.25"/>
    <row r="85" ht="34.9" customHeight="1" x14ac:dyDescent="0.25"/>
    <row r="86" ht="34.9" customHeight="1" x14ac:dyDescent="0.25"/>
    <row r="87" ht="34.9" customHeight="1" x14ac:dyDescent="0.25"/>
    <row r="88" ht="34.9" customHeight="1" x14ac:dyDescent="0.25"/>
    <row r="89" ht="34.9" customHeight="1" x14ac:dyDescent="0.25"/>
    <row r="90" ht="34.9" customHeight="1" x14ac:dyDescent="0.25"/>
    <row r="91" ht="34.9" customHeight="1" x14ac:dyDescent="0.25"/>
    <row r="92" ht="34.9" customHeight="1" x14ac:dyDescent="0.25"/>
    <row r="93" ht="34.9" customHeight="1" x14ac:dyDescent="0.25"/>
    <row r="94" ht="34.9" customHeight="1" x14ac:dyDescent="0.25"/>
    <row r="95" ht="34.9" customHeight="1" x14ac:dyDescent="0.25"/>
    <row r="96" ht="34.9" customHeight="1" x14ac:dyDescent="0.25"/>
    <row r="97" ht="34.9" customHeight="1" x14ac:dyDescent="0.25"/>
    <row r="98" ht="34.9" customHeight="1" x14ac:dyDescent="0.25"/>
    <row r="99" ht="34.9" customHeight="1" x14ac:dyDescent="0.25"/>
    <row r="100" ht="34.9" customHeight="1" x14ac:dyDescent="0.25"/>
    <row r="101" ht="34.9" customHeight="1" x14ac:dyDescent="0.25"/>
    <row r="102" ht="34.9" customHeight="1" x14ac:dyDescent="0.25"/>
    <row r="103" ht="34.9" customHeight="1" x14ac:dyDescent="0.25"/>
    <row r="104" ht="34.9" customHeight="1" x14ac:dyDescent="0.25"/>
    <row r="105" ht="34.9" customHeight="1" x14ac:dyDescent="0.25"/>
    <row r="106" ht="34.9" customHeight="1" x14ac:dyDescent="0.25"/>
    <row r="107" ht="34.9" customHeight="1" x14ac:dyDescent="0.25"/>
    <row r="108" ht="34.9" customHeight="1" x14ac:dyDescent="0.25"/>
    <row r="109" ht="34.9" customHeight="1" x14ac:dyDescent="0.25"/>
    <row r="110" ht="34.9" customHeight="1" x14ac:dyDescent="0.25"/>
    <row r="111" ht="34.9" customHeight="1" x14ac:dyDescent="0.25"/>
    <row r="112" ht="34.9" customHeight="1" x14ac:dyDescent="0.25"/>
    <row r="113" ht="34.9" customHeight="1" x14ac:dyDescent="0.25"/>
    <row r="114" ht="34.9" customHeight="1" x14ac:dyDescent="0.25"/>
    <row r="115" ht="34.9" customHeight="1" x14ac:dyDescent="0.25"/>
    <row r="116" ht="34.9" customHeight="1" x14ac:dyDescent="0.25"/>
    <row r="117" ht="34.9" customHeight="1" x14ac:dyDescent="0.25"/>
    <row r="118" ht="34.9" customHeight="1" x14ac:dyDescent="0.25"/>
    <row r="119" ht="34.9" customHeight="1" x14ac:dyDescent="0.25"/>
    <row r="120" ht="34.9" customHeight="1" x14ac:dyDescent="0.25"/>
    <row r="121" ht="34.9" customHeight="1" x14ac:dyDescent="0.25"/>
    <row r="122" ht="34.9" customHeight="1" x14ac:dyDescent="0.25"/>
    <row r="123" ht="34.9" customHeight="1" x14ac:dyDescent="0.25"/>
    <row r="124" ht="34.9" customHeight="1" x14ac:dyDescent="0.25"/>
    <row r="125" ht="34.9" customHeight="1" x14ac:dyDescent="0.25"/>
    <row r="126" ht="34.9" customHeight="1" x14ac:dyDescent="0.25"/>
    <row r="127" ht="34.9" customHeight="1" x14ac:dyDescent="0.25"/>
    <row r="128" ht="34.9" customHeight="1" x14ac:dyDescent="0.25"/>
    <row r="129" ht="34.9" customHeight="1" x14ac:dyDescent="0.25"/>
    <row r="130" ht="34.9" customHeight="1" x14ac:dyDescent="0.25"/>
    <row r="131" ht="34.9" customHeight="1" x14ac:dyDescent="0.25"/>
    <row r="132" ht="34.9" customHeight="1" x14ac:dyDescent="0.25"/>
    <row r="133" ht="34.9" customHeight="1" x14ac:dyDescent="0.25"/>
    <row r="134" ht="34.9" customHeight="1" x14ac:dyDescent="0.25"/>
    <row r="135" ht="34.9" customHeight="1" x14ac:dyDescent="0.25"/>
    <row r="136" ht="34.9" customHeight="1" x14ac:dyDescent="0.25"/>
    <row r="137" ht="34.9" customHeight="1" x14ac:dyDescent="0.25"/>
    <row r="138" ht="34.9" customHeight="1" x14ac:dyDescent="0.25"/>
    <row r="139" ht="34.9" customHeight="1" x14ac:dyDescent="0.25"/>
    <row r="140" ht="34.9" customHeight="1" x14ac:dyDescent="0.25"/>
    <row r="141" ht="34.9" customHeight="1" x14ac:dyDescent="0.25"/>
    <row r="142" ht="34.9" customHeight="1" x14ac:dyDescent="0.25"/>
    <row r="143" ht="34.9" customHeight="1" x14ac:dyDescent="0.25"/>
    <row r="144" ht="34.9" customHeight="1" x14ac:dyDescent="0.25"/>
    <row r="145" ht="34.9" customHeight="1" x14ac:dyDescent="0.25"/>
    <row r="146" ht="34.9" customHeight="1" x14ac:dyDescent="0.25"/>
    <row r="147" ht="34.9" customHeight="1" x14ac:dyDescent="0.25"/>
    <row r="148" ht="34.9" customHeight="1" x14ac:dyDescent="0.25"/>
    <row r="149" ht="34.9" customHeight="1" x14ac:dyDescent="0.25"/>
    <row r="150" ht="34.9" customHeight="1" x14ac:dyDescent="0.25"/>
    <row r="151" ht="34.9" customHeight="1" x14ac:dyDescent="0.25"/>
    <row r="152" ht="34.9" customHeight="1" x14ac:dyDescent="0.25"/>
    <row r="153" ht="34.9" customHeight="1" x14ac:dyDescent="0.25"/>
    <row r="154" ht="34.9" customHeight="1" x14ac:dyDescent="0.25"/>
    <row r="155" ht="34.9" customHeight="1" x14ac:dyDescent="0.25"/>
    <row r="156" ht="34.9" customHeight="1" x14ac:dyDescent="0.25"/>
    <row r="157" ht="34.9" customHeight="1" x14ac:dyDescent="0.25"/>
    <row r="158" ht="34.9" customHeight="1" x14ac:dyDescent="0.25"/>
    <row r="159" ht="34.9" customHeight="1" x14ac:dyDescent="0.25"/>
    <row r="160" ht="34.9" customHeight="1" x14ac:dyDescent="0.25"/>
    <row r="161" ht="34.9" customHeight="1" x14ac:dyDescent="0.25"/>
    <row r="162" ht="34.9" customHeight="1" x14ac:dyDescent="0.25"/>
    <row r="163" ht="34.9" customHeight="1" x14ac:dyDescent="0.25"/>
    <row r="164" ht="34.9" customHeight="1" x14ac:dyDescent="0.25"/>
    <row r="165" ht="34.9" customHeight="1" x14ac:dyDescent="0.25"/>
    <row r="166" ht="34.9" customHeight="1" x14ac:dyDescent="0.25"/>
    <row r="167" ht="34.9" customHeight="1" x14ac:dyDescent="0.25"/>
    <row r="168" ht="34.9" customHeight="1" x14ac:dyDescent="0.25"/>
    <row r="169" ht="34.9" customHeight="1" x14ac:dyDescent="0.25"/>
    <row r="170" ht="34.9" customHeight="1" x14ac:dyDescent="0.25"/>
    <row r="171" ht="34.9" customHeight="1" x14ac:dyDescent="0.25"/>
    <row r="172" ht="34.9" customHeight="1" x14ac:dyDescent="0.25"/>
    <row r="173" ht="34.9" customHeight="1" x14ac:dyDescent="0.25"/>
    <row r="174" ht="34.9" customHeight="1" x14ac:dyDescent="0.25"/>
    <row r="175" ht="34.9" customHeight="1" x14ac:dyDescent="0.25"/>
    <row r="176" ht="34.9" customHeight="1" x14ac:dyDescent="0.25"/>
    <row r="177" ht="34.9" customHeight="1" x14ac:dyDescent="0.25"/>
    <row r="178" ht="34.9" customHeight="1" x14ac:dyDescent="0.25"/>
    <row r="179" ht="34.9" customHeight="1" x14ac:dyDescent="0.25"/>
    <row r="180" ht="34.9" customHeight="1" x14ac:dyDescent="0.25"/>
    <row r="181" ht="34.9" customHeight="1" x14ac:dyDescent="0.25"/>
    <row r="182" ht="34.9" customHeight="1" x14ac:dyDescent="0.25"/>
    <row r="183" ht="34.9" customHeight="1" x14ac:dyDescent="0.25"/>
    <row r="184" ht="34.9" customHeight="1" x14ac:dyDescent="0.25"/>
    <row r="185" ht="34.9" customHeight="1" x14ac:dyDescent="0.25"/>
    <row r="186" ht="34.9" customHeight="1" x14ac:dyDescent="0.25"/>
    <row r="187" ht="34.9" customHeight="1" x14ac:dyDescent="0.25"/>
    <row r="188" ht="34.9" customHeight="1" x14ac:dyDescent="0.25"/>
    <row r="189" ht="34.9" customHeight="1" x14ac:dyDescent="0.25"/>
    <row r="190" ht="34.9" customHeight="1" x14ac:dyDescent="0.25"/>
    <row r="191" ht="34.9" customHeight="1" x14ac:dyDescent="0.25"/>
    <row r="192" ht="34.9" customHeight="1" x14ac:dyDescent="0.25"/>
    <row r="193" ht="34.9" customHeight="1" x14ac:dyDescent="0.25"/>
    <row r="194" ht="34.9" customHeight="1" x14ac:dyDescent="0.25"/>
    <row r="195" ht="34.9" customHeight="1" x14ac:dyDescent="0.25"/>
    <row r="196" ht="34.9" customHeight="1" x14ac:dyDescent="0.25"/>
    <row r="197" ht="34.9" customHeight="1" x14ac:dyDescent="0.25"/>
    <row r="198" ht="34.9" customHeight="1" x14ac:dyDescent="0.25"/>
    <row r="199" ht="34.9" customHeight="1" x14ac:dyDescent="0.25"/>
    <row r="200" ht="34.9" customHeight="1" x14ac:dyDescent="0.25"/>
    <row r="201" ht="34.9" customHeight="1" x14ac:dyDescent="0.25"/>
    <row r="202" ht="34.9" customHeight="1" x14ac:dyDescent="0.25"/>
    <row r="203" ht="34.9" customHeight="1" x14ac:dyDescent="0.25"/>
    <row r="204" ht="34.9" customHeight="1" x14ac:dyDescent="0.25"/>
    <row r="205" ht="34.9" customHeight="1" x14ac:dyDescent="0.25"/>
    <row r="206" ht="34.9" customHeight="1" x14ac:dyDescent="0.25"/>
    <row r="207" ht="34.9" customHeight="1" x14ac:dyDescent="0.25"/>
    <row r="208" ht="34.9" customHeight="1" x14ac:dyDescent="0.25"/>
    <row r="209" ht="34.9" customHeight="1" x14ac:dyDescent="0.25"/>
    <row r="210" ht="34.9" customHeight="1" x14ac:dyDescent="0.25"/>
    <row r="211" ht="34.9" customHeight="1" x14ac:dyDescent="0.25"/>
    <row r="212" ht="34.9" customHeight="1" x14ac:dyDescent="0.25"/>
    <row r="213" ht="34.9" customHeight="1" x14ac:dyDescent="0.25"/>
    <row r="214" ht="34.9" customHeight="1" x14ac:dyDescent="0.25"/>
    <row r="215" ht="34.9" customHeight="1" x14ac:dyDescent="0.25"/>
    <row r="216" ht="34.9" customHeight="1" x14ac:dyDescent="0.25"/>
    <row r="217" ht="34.9" customHeight="1" x14ac:dyDescent="0.25"/>
    <row r="218" ht="34.9" customHeight="1" x14ac:dyDescent="0.25"/>
    <row r="219" ht="34.9" customHeight="1" x14ac:dyDescent="0.25"/>
    <row r="220" ht="34.9" customHeight="1" x14ac:dyDescent="0.25"/>
    <row r="221" ht="34.9" customHeight="1" x14ac:dyDescent="0.25"/>
    <row r="222" ht="34.9" customHeight="1" x14ac:dyDescent="0.25"/>
    <row r="223" ht="34.9" customHeight="1" x14ac:dyDescent="0.25"/>
    <row r="224" ht="34.9" customHeight="1" x14ac:dyDescent="0.25"/>
    <row r="225" ht="34.9" customHeight="1" x14ac:dyDescent="0.25"/>
    <row r="226" ht="34.9" customHeight="1" x14ac:dyDescent="0.25"/>
    <row r="227" ht="34.9" customHeight="1" x14ac:dyDescent="0.25"/>
    <row r="228" ht="34.9" customHeight="1" x14ac:dyDescent="0.25"/>
    <row r="229" ht="34.9" customHeight="1" x14ac:dyDescent="0.25"/>
    <row r="230" ht="34.9" customHeight="1" x14ac:dyDescent="0.25"/>
    <row r="231" ht="34.9" customHeight="1" x14ac:dyDescent="0.25"/>
    <row r="232" ht="34.9" customHeight="1" x14ac:dyDescent="0.25"/>
    <row r="233" ht="34.9" customHeight="1" x14ac:dyDescent="0.25"/>
    <row r="234" ht="34.9" customHeight="1" x14ac:dyDescent="0.25"/>
    <row r="235" ht="34.9" customHeight="1" x14ac:dyDescent="0.25"/>
    <row r="236" ht="34.9" customHeight="1" x14ac:dyDescent="0.25"/>
    <row r="237" ht="34.9" customHeight="1" x14ac:dyDescent="0.25"/>
    <row r="238" ht="34.9" customHeight="1" x14ac:dyDescent="0.25"/>
    <row r="239" ht="34.9" customHeight="1" x14ac:dyDescent="0.25"/>
    <row r="240" ht="34.9" customHeight="1" x14ac:dyDescent="0.25"/>
    <row r="241" ht="34.9" customHeight="1" x14ac:dyDescent="0.25"/>
    <row r="242" ht="34.9" customHeight="1" x14ac:dyDescent="0.25"/>
    <row r="243" ht="34.9" customHeight="1" x14ac:dyDescent="0.25"/>
    <row r="244" ht="34.9" customHeight="1" x14ac:dyDescent="0.25"/>
    <row r="245" ht="34.9" customHeight="1" x14ac:dyDescent="0.25"/>
    <row r="246" ht="34.9" customHeight="1" x14ac:dyDescent="0.25"/>
    <row r="247" ht="34.9" customHeight="1" x14ac:dyDescent="0.25"/>
    <row r="248" ht="34.9" customHeight="1" x14ac:dyDescent="0.25"/>
    <row r="249" ht="34.9" customHeight="1" x14ac:dyDescent="0.25"/>
    <row r="250" ht="34.9" customHeight="1" x14ac:dyDescent="0.25"/>
    <row r="251" ht="34.9" customHeight="1" x14ac:dyDescent="0.25"/>
    <row r="252" ht="34.9" customHeight="1" x14ac:dyDescent="0.25"/>
    <row r="253" ht="34.9" customHeight="1" x14ac:dyDescent="0.25"/>
  </sheetData>
  <mergeCells count="12">
    <mergeCell ref="E1:G1"/>
    <mergeCell ref="A55:B55"/>
    <mergeCell ref="C55:D55"/>
    <mergeCell ref="A57:B57"/>
    <mergeCell ref="C56:D56"/>
    <mergeCell ref="A58:B58"/>
    <mergeCell ref="A3:G3"/>
    <mergeCell ref="A7:D7"/>
    <mergeCell ref="A8:D8"/>
    <mergeCell ref="A17:D17"/>
    <mergeCell ref="A26:D26"/>
    <mergeCell ref="A20:D20"/>
  </mergeCells>
  <printOptions horizontalCentered="1"/>
  <pageMargins left="0.11811023622047245" right="0.11811023622047245" top="0.35433070866141736" bottom="0.35433070866141736" header="0" footer="0"/>
  <pageSetup paperSize="9" scale="70" orientation="landscape" r:id="rId1"/>
  <headerFooter>
    <oddFooter xml:space="preserve">&amp;LFMZinop05_290713_JPI&amp;R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workbookViewId="0">
      <selection activeCell="D11" sqref="D11"/>
    </sheetView>
  </sheetViews>
  <sheetFormatPr defaultColWidth="8.75" defaultRowHeight="15" x14ac:dyDescent="0.25"/>
  <cols>
    <col min="1" max="1" width="7.625" style="1" customWidth="1"/>
    <col min="2" max="2" width="10.75" style="1" customWidth="1"/>
    <col min="3" max="3" width="30.75" style="2" customWidth="1"/>
    <col min="4" max="4" width="35.75" style="2" customWidth="1"/>
    <col min="5" max="5" width="45.75" style="2" customWidth="1"/>
    <col min="6" max="8" width="15.75" style="3" customWidth="1"/>
    <col min="9" max="16384" width="8.75" style="3"/>
  </cols>
  <sheetData>
    <row r="1" spans="1:11" ht="42" customHeight="1" x14ac:dyDescent="0.25">
      <c r="A1" s="11"/>
      <c r="B1" s="11"/>
      <c r="C1" s="11"/>
      <c r="D1" s="11"/>
      <c r="E1" s="3"/>
      <c r="F1" s="201" t="s">
        <v>1822</v>
      </c>
      <c r="G1" s="201"/>
      <c r="H1" s="201"/>
      <c r="I1" s="14"/>
      <c r="J1" s="14"/>
      <c r="K1" s="14"/>
    </row>
    <row r="2" spans="1:11" s="11" customFormat="1" ht="19.899999999999999" customHeight="1" x14ac:dyDescent="0.25">
      <c r="A2" s="6"/>
      <c r="B2" s="6"/>
      <c r="C2" s="53"/>
      <c r="D2" s="53"/>
      <c r="E2" s="14"/>
    </row>
    <row r="3" spans="1:11" s="11" customFormat="1" ht="19.899999999999999" customHeight="1" x14ac:dyDescent="0.25">
      <c r="A3" s="6"/>
      <c r="B3" s="212" t="s">
        <v>1392</v>
      </c>
      <c r="C3" s="212"/>
      <c r="D3" s="212"/>
      <c r="E3" s="212"/>
      <c r="F3" s="212"/>
      <c r="G3" s="212"/>
    </row>
    <row r="4" spans="1:11" s="11" customFormat="1" ht="19.899999999999999" customHeight="1" x14ac:dyDescent="0.3">
      <c r="A4" s="6"/>
      <c r="B4" s="6"/>
      <c r="C4" s="53"/>
      <c r="D4" s="53"/>
      <c r="E4" s="14"/>
    </row>
    <row r="5" spans="1:11" s="11" customFormat="1" ht="19.899999999999999" customHeight="1" x14ac:dyDescent="0.3">
      <c r="A5" s="6"/>
      <c r="B5" s="6"/>
      <c r="C5" s="14"/>
      <c r="D5" s="14"/>
      <c r="E5" s="14"/>
      <c r="H5" s="6" t="s">
        <v>34</v>
      </c>
    </row>
    <row r="6" spans="1:11" s="8" customFormat="1" ht="34.9" customHeight="1" x14ac:dyDescent="0.25">
      <c r="A6" s="49" t="s">
        <v>15</v>
      </c>
      <c r="B6" s="49" t="s">
        <v>36</v>
      </c>
      <c r="C6" s="62" t="s">
        <v>17</v>
      </c>
      <c r="D6" s="49" t="s">
        <v>182</v>
      </c>
      <c r="E6" s="49" t="s">
        <v>35</v>
      </c>
      <c r="F6" s="49" t="s">
        <v>18</v>
      </c>
      <c r="G6" s="49" t="s">
        <v>19</v>
      </c>
      <c r="H6" s="49" t="s">
        <v>20</v>
      </c>
    </row>
    <row r="7" spans="1:11" s="7" customFormat="1" ht="34.9" customHeight="1" x14ac:dyDescent="0.25">
      <c r="A7" s="200" t="s">
        <v>16</v>
      </c>
      <c r="B7" s="200"/>
      <c r="C7" s="200"/>
      <c r="D7" s="200"/>
      <c r="E7" s="200"/>
      <c r="F7" s="88">
        <f>SUM(F8:F49)</f>
        <v>140425132</v>
      </c>
      <c r="G7" s="88">
        <f t="shared" ref="G7:H7" si="0">SUM(G8:G49)</f>
        <v>242819222</v>
      </c>
      <c r="H7" s="88">
        <f t="shared" si="0"/>
        <v>349271026</v>
      </c>
    </row>
    <row r="8" spans="1:11" s="11" customFormat="1" ht="45" x14ac:dyDescent="0.25">
      <c r="A8" s="68" t="s">
        <v>0</v>
      </c>
      <c r="B8" s="68" t="s">
        <v>95</v>
      </c>
      <c r="C8" s="58" t="s">
        <v>51</v>
      </c>
      <c r="D8" s="89" t="s">
        <v>1365</v>
      </c>
      <c r="E8" s="58" t="s">
        <v>96</v>
      </c>
      <c r="F8" s="72">
        <v>300000</v>
      </c>
      <c r="G8" s="72">
        <v>200000</v>
      </c>
      <c r="H8" s="72">
        <v>200000</v>
      </c>
    </row>
    <row r="9" spans="1:11" s="11" customFormat="1" ht="34.9" customHeight="1" x14ac:dyDescent="0.25">
      <c r="A9" s="68" t="s">
        <v>1</v>
      </c>
      <c r="B9" s="68" t="s">
        <v>93</v>
      </c>
      <c r="C9" s="58" t="s">
        <v>52</v>
      </c>
      <c r="D9" s="89" t="s">
        <v>1366</v>
      </c>
      <c r="E9" s="58" t="s">
        <v>94</v>
      </c>
      <c r="F9" s="72">
        <v>15572</v>
      </c>
      <c r="G9" s="72">
        <v>15572</v>
      </c>
      <c r="H9" s="72">
        <v>15572</v>
      </c>
    </row>
    <row r="10" spans="1:11" s="11" customFormat="1" ht="34.9" customHeight="1" x14ac:dyDescent="0.25">
      <c r="A10" s="68" t="s">
        <v>2</v>
      </c>
      <c r="B10" s="68" t="s">
        <v>75</v>
      </c>
      <c r="C10" s="58" t="s">
        <v>53</v>
      </c>
      <c r="D10" s="89" t="s">
        <v>1367</v>
      </c>
      <c r="E10" s="58" t="s">
        <v>76</v>
      </c>
      <c r="F10" s="72">
        <v>584500</v>
      </c>
      <c r="G10" s="72">
        <v>584500</v>
      </c>
      <c r="H10" s="72">
        <v>584500</v>
      </c>
    </row>
    <row r="11" spans="1:11" s="11" customFormat="1" ht="34.9" customHeight="1" x14ac:dyDescent="0.25">
      <c r="A11" s="68" t="s">
        <v>3</v>
      </c>
      <c r="B11" s="68" t="s">
        <v>65</v>
      </c>
      <c r="C11" s="58" t="s">
        <v>101</v>
      </c>
      <c r="D11" s="89" t="s">
        <v>199</v>
      </c>
      <c r="E11" s="58" t="s">
        <v>66</v>
      </c>
      <c r="F11" s="72">
        <v>3160324</v>
      </c>
      <c r="G11" s="72">
        <v>8667481</v>
      </c>
      <c r="H11" s="72">
        <v>13091844</v>
      </c>
    </row>
    <row r="12" spans="1:11" s="11" customFormat="1" ht="45" x14ac:dyDescent="0.25">
      <c r="A12" s="68" t="s">
        <v>4</v>
      </c>
      <c r="B12" s="68" t="s">
        <v>87</v>
      </c>
      <c r="C12" s="58" t="s">
        <v>54</v>
      </c>
      <c r="D12" s="89" t="s">
        <v>190</v>
      </c>
      <c r="E12" s="58" t="s">
        <v>88</v>
      </c>
      <c r="F12" s="72">
        <v>3779170</v>
      </c>
      <c r="G12" s="72">
        <v>233904</v>
      </c>
      <c r="H12" s="72">
        <v>0</v>
      </c>
    </row>
    <row r="13" spans="1:11" s="11" customFormat="1" ht="45" x14ac:dyDescent="0.25">
      <c r="A13" s="68" t="s">
        <v>5</v>
      </c>
      <c r="B13" s="68" t="s">
        <v>83</v>
      </c>
      <c r="C13" s="58" t="s">
        <v>55</v>
      </c>
      <c r="D13" s="89" t="s">
        <v>1368</v>
      </c>
      <c r="E13" s="58" t="s">
        <v>84</v>
      </c>
      <c r="F13" s="72">
        <v>28986970</v>
      </c>
      <c r="G13" s="72">
        <v>43942970</v>
      </c>
      <c r="H13" s="72">
        <v>50112970</v>
      </c>
    </row>
    <row r="14" spans="1:11" s="11" customFormat="1" ht="46.15" customHeight="1" x14ac:dyDescent="0.25">
      <c r="A14" s="68" t="s">
        <v>10</v>
      </c>
      <c r="B14" s="68" t="s">
        <v>81</v>
      </c>
      <c r="C14" s="58" t="s">
        <v>56</v>
      </c>
      <c r="D14" s="193" t="s">
        <v>1831</v>
      </c>
      <c r="E14" s="58" t="s">
        <v>82</v>
      </c>
      <c r="F14" s="72">
        <v>13613081</v>
      </c>
      <c r="G14" s="72">
        <v>14660164</v>
      </c>
      <c r="H14" s="72">
        <v>19039247</v>
      </c>
    </row>
    <row r="15" spans="1:11" s="11" customFormat="1" ht="154.5" customHeight="1" x14ac:dyDescent="0.25">
      <c r="A15" s="68" t="s">
        <v>21</v>
      </c>
      <c r="B15" s="68" t="s">
        <v>91</v>
      </c>
      <c r="C15" s="58" t="s">
        <v>102</v>
      </c>
      <c r="D15" s="90" t="s">
        <v>1364</v>
      </c>
      <c r="E15" s="58" t="s">
        <v>92</v>
      </c>
      <c r="F15" s="72">
        <v>5160999</v>
      </c>
      <c r="G15" s="72">
        <v>5160999</v>
      </c>
      <c r="H15" s="72">
        <v>5160999</v>
      </c>
    </row>
    <row r="16" spans="1:11" s="11" customFormat="1" ht="75" x14ac:dyDescent="0.25">
      <c r="A16" s="68" t="s">
        <v>22</v>
      </c>
      <c r="B16" s="68" t="s">
        <v>89</v>
      </c>
      <c r="C16" s="58" t="s">
        <v>58</v>
      </c>
      <c r="D16" s="89" t="s">
        <v>1884</v>
      </c>
      <c r="E16" s="58" t="s">
        <v>90</v>
      </c>
      <c r="F16" s="72">
        <v>9993066</v>
      </c>
      <c r="G16" s="72">
        <v>45259725</v>
      </c>
      <c r="H16" s="72">
        <v>98050751</v>
      </c>
    </row>
    <row r="17" spans="1:12" s="11" customFormat="1" ht="45" x14ac:dyDescent="0.25">
      <c r="A17" s="68" t="s">
        <v>23</v>
      </c>
      <c r="B17" s="68" t="s">
        <v>97</v>
      </c>
      <c r="C17" s="58" t="s">
        <v>59</v>
      </c>
      <c r="D17" s="89" t="s">
        <v>1369</v>
      </c>
      <c r="E17" s="58" t="s">
        <v>98</v>
      </c>
      <c r="F17" s="72">
        <v>2430395</v>
      </c>
      <c r="G17" s="72">
        <v>1845038</v>
      </c>
      <c r="H17" s="72">
        <v>1595195</v>
      </c>
    </row>
    <row r="18" spans="1:12" s="11" customFormat="1" ht="34.9" customHeight="1" x14ac:dyDescent="0.25">
      <c r="A18" s="68" t="s">
        <v>24</v>
      </c>
      <c r="B18" s="68" t="s">
        <v>69</v>
      </c>
      <c r="C18" s="58" t="s">
        <v>60</v>
      </c>
      <c r="D18" s="89" t="s">
        <v>1370</v>
      </c>
      <c r="E18" s="58" t="s">
        <v>70</v>
      </c>
      <c r="F18" s="72">
        <v>28900000</v>
      </c>
      <c r="G18" s="72">
        <v>59600000</v>
      </c>
      <c r="H18" s="72">
        <v>90100000</v>
      </c>
    </row>
    <row r="19" spans="1:12" s="11" customFormat="1" ht="34.9" customHeight="1" x14ac:dyDescent="0.25">
      <c r="A19" s="68" t="s">
        <v>25</v>
      </c>
      <c r="B19" s="68" t="s">
        <v>85</v>
      </c>
      <c r="C19" s="58" t="s">
        <v>61</v>
      </c>
      <c r="D19" s="89" t="s">
        <v>1371</v>
      </c>
      <c r="E19" s="58" t="s">
        <v>86</v>
      </c>
      <c r="F19" s="72">
        <v>9424894</v>
      </c>
      <c r="G19" s="72">
        <v>9853563</v>
      </c>
      <c r="H19" s="72">
        <v>10307431</v>
      </c>
    </row>
    <row r="20" spans="1:12" s="11" customFormat="1" ht="34.9" customHeight="1" x14ac:dyDescent="0.25">
      <c r="A20" s="68" t="s">
        <v>26</v>
      </c>
      <c r="B20" s="68" t="s">
        <v>73</v>
      </c>
      <c r="C20" s="58" t="s">
        <v>103</v>
      </c>
      <c r="D20" s="89" t="s">
        <v>191</v>
      </c>
      <c r="E20" s="58" t="s">
        <v>74</v>
      </c>
      <c r="F20" s="72">
        <v>356070</v>
      </c>
      <c r="G20" s="72">
        <v>944839</v>
      </c>
      <c r="H20" s="72">
        <v>940879</v>
      </c>
    </row>
    <row r="21" spans="1:12" s="11" customFormat="1" ht="34.9" customHeight="1" x14ac:dyDescent="0.25">
      <c r="A21" s="68" t="s">
        <v>27</v>
      </c>
      <c r="B21" s="68" t="s">
        <v>79</v>
      </c>
      <c r="C21" s="58" t="s">
        <v>62</v>
      </c>
      <c r="D21" s="89" t="s">
        <v>1372</v>
      </c>
      <c r="E21" s="58" t="s">
        <v>80</v>
      </c>
      <c r="F21" s="72">
        <v>10046012</v>
      </c>
      <c r="G21" s="72">
        <v>20042112</v>
      </c>
      <c r="H21" s="72">
        <v>30042112</v>
      </c>
    </row>
    <row r="22" spans="1:12" s="11" customFormat="1" ht="118.9" customHeight="1" x14ac:dyDescent="0.25">
      <c r="A22" s="68" t="s">
        <v>28</v>
      </c>
      <c r="B22" s="68" t="s">
        <v>71</v>
      </c>
      <c r="C22" s="58" t="s">
        <v>63</v>
      </c>
      <c r="D22" s="90" t="s">
        <v>1837</v>
      </c>
      <c r="E22" s="58" t="s">
        <v>72</v>
      </c>
      <c r="F22" s="72">
        <v>23156184</v>
      </c>
      <c r="G22" s="72">
        <v>31470046</v>
      </c>
      <c r="H22" s="72">
        <v>29781217</v>
      </c>
    </row>
    <row r="23" spans="1:12" s="11" customFormat="1" ht="34.9" customHeight="1" x14ac:dyDescent="0.25">
      <c r="A23" s="68" t="s">
        <v>29</v>
      </c>
      <c r="B23" s="68" t="s">
        <v>77</v>
      </c>
      <c r="C23" s="58" t="s">
        <v>104</v>
      </c>
      <c r="D23" s="89" t="s">
        <v>1950</v>
      </c>
      <c r="E23" s="58" t="s">
        <v>78</v>
      </c>
      <c r="F23" s="72">
        <v>161851</v>
      </c>
      <c r="G23" s="72">
        <v>139851</v>
      </c>
      <c r="H23" s="72">
        <v>139851</v>
      </c>
    </row>
    <row r="24" spans="1:12" s="11" customFormat="1" ht="46.9" customHeight="1" x14ac:dyDescent="0.25">
      <c r="A24" s="68" t="s">
        <v>30</v>
      </c>
      <c r="B24" s="68" t="s">
        <v>67</v>
      </c>
      <c r="C24" s="58" t="s">
        <v>64</v>
      </c>
      <c r="D24" s="90" t="s">
        <v>1373</v>
      </c>
      <c r="E24" s="58" t="s">
        <v>68</v>
      </c>
      <c r="F24" s="72">
        <v>341966</v>
      </c>
      <c r="G24" s="72">
        <v>198458</v>
      </c>
      <c r="H24" s="72">
        <v>108458</v>
      </c>
    </row>
    <row r="25" spans="1:12" s="11" customFormat="1" ht="45" x14ac:dyDescent="0.25">
      <c r="A25" s="68" t="s">
        <v>31</v>
      </c>
      <c r="B25" s="68" t="s">
        <v>99</v>
      </c>
      <c r="C25" s="58" t="s">
        <v>105</v>
      </c>
      <c r="D25" s="89" t="s">
        <v>1374</v>
      </c>
      <c r="E25" s="58" t="s">
        <v>100</v>
      </c>
      <c r="F25" s="72">
        <v>14078</v>
      </c>
      <c r="G25" s="72">
        <v>0</v>
      </c>
      <c r="H25" s="72">
        <v>0</v>
      </c>
    </row>
    <row r="26" spans="1:12" x14ac:dyDescent="0.25">
      <c r="A26" s="11"/>
      <c r="B26" s="11"/>
      <c r="C26" s="11"/>
      <c r="D26" s="11"/>
      <c r="E26" s="11"/>
      <c r="F26" s="11"/>
      <c r="G26" s="11"/>
      <c r="H26" s="11"/>
      <c r="I26" s="6"/>
      <c r="J26" s="6"/>
      <c r="K26" s="6"/>
    </row>
    <row r="27" spans="1:12" customFormat="1" ht="18.75" x14ac:dyDescent="0.25">
      <c r="A27" s="197"/>
      <c r="B27" s="197"/>
      <c r="C27" s="197"/>
      <c r="D27" s="197"/>
      <c r="E27" s="141"/>
      <c r="F27" s="142"/>
      <c r="G27" s="139"/>
      <c r="H27" s="144"/>
      <c r="I27" s="145"/>
      <c r="J27" s="146"/>
      <c r="K27" s="146"/>
      <c r="L27" s="142"/>
    </row>
    <row r="28" spans="1:12" customFormat="1" ht="18.75" x14ac:dyDescent="0.25">
      <c r="A28" s="147"/>
      <c r="B28" s="148"/>
      <c r="C28" s="197" t="s">
        <v>1409</v>
      </c>
      <c r="D28" s="197"/>
      <c r="E28" s="141"/>
      <c r="F28" s="142"/>
      <c r="G28" s="139" t="s">
        <v>1410</v>
      </c>
      <c r="H28" s="149"/>
      <c r="I28" s="149"/>
      <c r="J28" s="149"/>
      <c r="K28" s="149"/>
      <c r="L28" s="149"/>
    </row>
    <row r="29" spans="1:12" customFormat="1" ht="15.75" customHeight="1" x14ac:dyDescent="0.25">
      <c r="A29" s="196"/>
      <c r="B29" s="196"/>
      <c r="C29" s="150"/>
      <c r="D29" s="150"/>
      <c r="E29" s="150"/>
      <c r="F29" s="151"/>
      <c r="G29" s="143"/>
      <c r="H29" s="144"/>
      <c r="I29" s="145"/>
      <c r="J29" s="146"/>
      <c r="K29" s="146"/>
      <c r="L29" s="146"/>
    </row>
    <row r="30" spans="1:12" customFormat="1" ht="15.75" x14ac:dyDescent="0.25">
      <c r="A30" s="196"/>
      <c r="B30" s="196"/>
      <c r="C30" s="150"/>
      <c r="D30" s="150"/>
      <c r="E30" s="150"/>
      <c r="F30" s="151"/>
      <c r="G30" s="143"/>
      <c r="H30" s="144"/>
      <c r="I30" s="145"/>
      <c r="J30" s="146"/>
      <c r="K30" s="146"/>
      <c r="L30" s="146"/>
    </row>
    <row r="31" spans="1:12" s="154" customFormat="1" ht="11.25" x14ac:dyDescent="0.2">
      <c r="A31" s="155">
        <v>41484</v>
      </c>
      <c r="B31" s="152"/>
      <c r="C31" s="152"/>
      <c r="D31" s="152"/>
      <c r="E31" s="152"/>
      <c r="F31" s="152"/>
      <c r="G31" s="152"/>
      <c r="H31" s="152"/>
      <c r="I31" s="153"/>
      <c r="J31" s="153"/>
      <c r="K31" s="153"/>
    </row>
    <row r="32" spans="1:12" s="154" customFormat="1" ht="11.25" x14ac:dyDescent="0.2">
      <c r="A32" s="152" t="s">
        <v>1411</v>
      </c>
      <c r="B32" s="152"/>
      <c r="C32" s="152"/>
      <c r="D32" s="152"/>
      <c r="E32" s="152"/>
      <c r="F32" s="152"/>
      <c r="G32" s="152"/>
      <c r="H32" s="152"/>
      <c r="I32" s="153"/>
      <c r="J32" s="153"/>
      <c r="K32" s="153"/>
    </row>
    <row r="33" spans="1:11" s="154" customFormat="1" ht="11.25" x14ac:dyDescent="0.2">
      <c r="A33" s="152" t="s">
        <v>1412</v>
      </c>
      <c r="B33" s="152"/>
      <c r="C33" s="152"/>
      <c r="D33" s="152"/>
      <c r="E33" s="152"/>
      <c r="F33" s="152"/>
      <c r="G33" s="152"/>
      <c r="H33" s="152"/>
      <c r="I33" s="153"/>
      <c r="J33" s="153"/>
      <c r="K33" s="153"/>
    </row>
    <row r="34" spans="1:11" ht="34.9" customHeight="1" x14ac:dyDescent="0.25"/>
    <row r="35" spans="1:11" ht="34.9" customHeight="1" x14ac:dyDescent="0.25"/>
    <row r="36" spans="1:11" ht="34.9" customHeight="1" x14ac:dyDescent="0.25"/>
    <row r="37" spans="1:11" ht="34.9" customHeight="1" x14ac:dyDescent="0.25"/>
    <row r="38" spans="1:11" ht="34.9" customHeight="1" x14ac:dyDescent="0.25"/>
    <row r="39" spans="1:11" ht="34.9" customHeight="1" x14ac:dyDescent="0.25"/>
    <row r="40" spans="1:11" ht="45" customHeight="1" x14ac:dyDescent="0.25"/>
    <row r="41" spans="1:11" ht="45" customHeight="1" x14ac:dyDescent="0.25"/>
    <row r="42" spans="1:11" ht="45" customHeight="1" x14ac:dyDescent="0.25"/>
    <row r="43" spans="1:11" ht="45" customHeight="1" x14ac:dyDescent="0.25"/>
    <row r="44" spans="1:11" ht="45" customHeight="1" x14ac:dyDescent="0.25"/>
    <row r="45" spans="1:11" ht="45" customHeight="1" x14ac:dyDescent="0.25"/>
    <row r="46" spans="1:11" ht="45" customHeight="1" x14ac:dyDescent="0.25"/>
    <row r="47" spans="1:11" ht="45" customHeight="1" x14ac:dyDescent="0.25"/>
    <row r="48" spans="1:11" ht="45" customHeight="1" x14ac:dyDescent="0.25"/>
    <row r="49" ht="45" customHeight="1" x14ac:dyDescent="0.25"/>
    <row r="50" ht="45" customHeight="1" x14ac:dyDescent="0.25"/>
    <row r="51" ht="45" customHeight="1" x14ac:dyDescent="0.25"/>
    <row r="52" ht="45" customHeight="1" x14ac:dyDescent="0.25"/>
    <row r="53" ht="45" customHeight="1" x14ac:dyDescent="0.25"/>
    <row r="54" ht="45" customHeight="1" x14ac:dyDescent="0.25"/>
    <row r="55" ht="45" customHeight="1" x14ac:dyDescent="0.25"/>
    <row r="56" ht="45" customHeight="1" x14ac:dyDescent="0.25"/>
    <row r="57" ht="45" customHeight="1" x14ac:dyDescent="0.25"/>
    <row r="58" ht="45" customHeight="1" x14ac:dyDescent="0.25"/>
    <row r="59" ht="45" customHeight="1" x14ac:dyDescent="0.25"/>
    <row r="60" ht="45" customHeight="1" x14ac:dyDescent="0.25"/>
    <row r="61" ht="45" customHeight="1" x14ac:dyDescent="0.25"/>
    <row r="62" ht="45" customHeight="1" x14ac:dyDescent="0.25"/>
    <row r="63" ht="45" customHeight="1" x14ac:dyDescent="0.25"/>
    <row r="64" ht="45" customHeight="1" x14ac:dyDescent="0.25"/>
    <row r="65" ht="45" customHeight="1" x14ac:dyDescent="0.25"/>
    <row r="66" ht="45" customHeight="1" x14ac:dyDescent="0.25"/>
    <row r="67" ht="45" customHeight="1" x14ac:dyDescent="0.25"/>
    <row r="68" ht="45" customHeight="1" x14ac:dyDescent="0.25"/>
    <row r="69" ht="45" customHeight="1" x14ac:dyDescent="0.25"/>
    <row r="70" ht="45" customHeight="1" x14ac:dyDescent="0.25"/>
    <row r="71" ht="45" customHeight="1" x14ac:dyDescent="0.25"/>
    <row r="72" ht="45" customHeight="1" x14ac:dyDescent="0.25"/>
    <row r="73" ht="45" customHeight="1" x14ac:dyDescent="0.25"/>
    <row r="74" ht="45" customHeight="1" x14ac:dyDescent="0.25"/>
    <row r="75" ht="45" customHeight="1" x14ac:dyDescent="0.25"/>
    <row r="76" ht="45" customHeight="1" x14ac:dyDescent="0.25"/>
    <row r="77" ht="45" customHeight="1" x14ac:dyDescent="0.25"/>
    <row r="78" ht="45" customHeight="1" x14ac:dyDescent="0.25"/>
    <row r="79" ht="45" customHeight="1" x14ac:dyDescent="0.25"/>
    <row r="80" ht="45" customHeight="1" x14ac:dyDescent="0.25"/>
    <row r="81" ht="45" customHeight="1" x14ac:dyDescent="0.25"/>
    <row r="82" ht="45" customHeight="1" x14ac:dyDescent="0.25"/>
    <row r="83" ht="45" customHeight="1" x14ac:dyDescent="0.25"/>
    <row r="84" ht="45" customHeight="1" x14ac:dyDescent="0.25"/>
    <row r="85" ht="45" customHeight="1" x14ac:dyDescent="0.25"/>
    <row r="86" ht="45" customHeight="1" x14ac:dyDescent="0.25"/>
    <row r="87" ht="45" customHeight="1" x14ac:dyDescent="0.25"/>
    <row r="88" ht="45" customHeight="1" x14ac:dyDescent="0.25"/>
    <row r="89" ht="45" customHeight="1" x14ac:dyDescent="0.25"/>
    <row r="90" ht="45" customHeight="1" x14ac:dyDescent="0.25"/>
    <row r="91" ht="45" customHeight="1" x14ac:dyDescent="0.25"/>
    <row r="92" ht="45" customHeight="1" x14ac:dyDescent="0.25"/>
    <row r="93" ht="45" customHeight="1" x14ac:dyDescent="0.25"/>
    <row r="94" ht="45" customHeight="1" x14ac:dyDescent="0.25"/>
    <row r="95" ht="45" customHeight="1" x14ac:dyDescent="0.25"/>
    <row r="96" ht="45" customHeight="1" x14ac:dyDescent="0.25"/>
    <row r="97" ht="45" customHeight="1" x14ac:dyDescent="0.25"/>
    <row r="98" ht="45" customHeight="1" x14ac:dyDescent="0.25"/>
    <row r="99" ht="45" customHeight="1" x14ac:dyDescent="0.25"/>
    <row r="100" ht="45" customHeight="1" x14ac:dyDescent="0.25"/>
    <row r="101" ht="45" customHeight="1" x14ac:dyDescent="0.25"/>
    <row r="102" ht="45" customHeight="1" x14ac:dyDescent="0.25"/>
    <row r="103" ht="45" customHeight="1" x14ac:dyDescent="0.25"/>
    <row r="104" ht="45" customHeight="1" x14ac:dyDescent="0.25"/>
    <row r="105" ht="45" customHeight="1" x14ac:dyDescent="0.25"/>
  </sheetData>
  <mergeCells count="8">
    <mergeCell ref="F1:H1"/>
    <mergeCell ref="A29:B29"/>
    <mergeCell ref="A30:B30"/>
    <mergeCell ref="A7:E7"/>
    <mergeCell ref="B3:G3"/>
    <mergeCell ref="A27:B27"/>
    <mergeCell ref="C27:D27"/>
    <mergeCell ref="C28:D28"/>
  </mergeCells>
  <printOptions horizontalCentered="1"/>
  <pageMargins left="0.11811023622047245" right="0.11811023622047245" top="0.35433070866141736" bottom="0.35433070866141736" header="0" footer="0"/>
  <pageSetup paperSize="9" scale="70" orientation="landscape" r:id="rId1"/>
  <headerFooter>
    <oddFooter xml:space="preserve">&amp;LFMZinop06_290713_JPI&amp;R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topLeftCell="A16" workbookViewId="0">
      <selection activeCell="D11" sqref="D11"/>
    </sheetView>
  </sheetViews>
  <sheetFormatPr defaultColWidth="8.75" defaultRowHeight="15" x14ac:dyDescent="0.25"/>
  <cols>
    <col min="1" max="1" width="7.625" style="3" customWidth="1"/>
    <col min="2" max="2" width="10.75" style="3" customWidth="1"/>
    <col min="3" max="3" width="30.75" style="14" customWidth="1"/>
    <col min="4" max="4" width="35.75" style="3" customWidth="1"/>
    <col min="5" max="5" width="45.75" style="3" customWidth="1"/>
    <col min="6" max="8" width="15.75" style="3" customWidth="1"/>
    <col min="9" max="16384" width="8.75" style="3"/>
  </cols>
  <sheetData>
    <row r="1" spans="1:11" ht="42" customHeight="1" x14ac:dyDescent="0.25">
      <c r="A1" s="11"/>
      <c r="B1" s="11"/>
      <c r="C1" s="11"/>
      <c r="D1" s="11"/>
      <c r="F1" s="201" t="s">
        <v>1823</v>
      </c>
      <c r="G1" s="201"/>
      <c r="H1" s="201"/>
      <c r="I1" s="14"/>
      <c r="J1" s="14"/>
      <c r="K1" s="14"/>
    </row>
    <row r="2" spans="1:11" s="11" customFormat="1" ht="19.899999999999999" customHeight="1" x14ac:dyDescent="0.25">
      <c r="C2" s="14"/>
      <c r="E2" s="61"/>
    </row>
    <row r="3" spans="1:11" s="11" customFormat="1" ht="19.899999999999999" customHeight="1" x14ac:dyDescent="0.25">
      <c r="A3" s="7"/>
      <c r="B3" s="202" t="s">
        <v>1362</v>
      </c>
      <c r="C3" s="202"/>
      <c r="D3" s="202"/>
      <c r="E3" s="202"/>
      <c r="F3" s="202"/>
      <c r="G3" s="202"/>
      <c r="H3" s="7"/>
    </row>
    <row r="4" spans="1:11" s="11" customFormat="1" ht="19.899999999999999" customHeight="1" x14ac:dyDescent="0.3">
      <c r="C4" s="14"/>
      <c r="E4" s="61"/>
    </row>
    <row r="5" spans="1:11" s="11" customFormat="1" ht="19.899999999999999" customHeight="1" x14ac:dyDescent="0.3">
      <c r="C5" s="14"/>
      <c r="E5" s="61"/>
      <c r="H5" s="6" t="s">
        <v>34</v>
      </c>
    </row>
    <row r="6" spans="1:11" s="1" customFormat="1" ht="34.9" customHeight="1" x14ac:dyDescent="0.25">
      <c r="A6" s="62" t="s">
        <v>15</v>
      </c>
      <c r="B6" s="62" t="s">
        <v>36</v>
      </c>
      <c r="C6" s="62" t="s">
        <v>17</v>
      </c>
      <c r="D6" s="91" t="s">
        <v>182</v>
      </c>
      <c r="E6" s="91" t="s">
        <v>35</v>
      </c>
      <c r="F6" s="68" t="s">
        <v>18</v>
      </c>
      <c r="G6" s="68" t="s">
        <v>19</v>
      </c>
      <c r="H6" s="68" t="s">
        <v>20</v>
      </c>
    </row>
    <row r="7" spans="1:11" ht="34.9" customHeight="1" x14ac:dyDescent="0.25">
      <c r="A7" s="200" t="s">
        <v>16</v>
      </c>
      <c r="B7" s="200"/>
      <c r="C7" s="200"/>
      <c r="D7" s="200"/>
      <c r="E7" s="200"/>
      <c r="F7" s="88">
        <f>F8+F16+F31+F35+F42+F49+F52+F55+F58+F62+F66</f>
        <v>59019555</v>
      </c>
      <c r="G7" s="88">
        <f>G8+G16+G31+G35+G42+G49+G52+G55+G58+G62+G66</f>
        <v>57041723</v>
      </c>
      <c r="H7" s="88">
        <f>H8+H16+H31+H35+H42+H49+H52+H55+H58+H62+H66</f>
        <v>57766259</v>
      </c>
    </row>
    <row r="8" spans="1:11" s="10" customFormat="1" ht="34.9" customHeight="1" x14ac:dyDescent="0.25">
      <c r="A8" s="206" t="s">
        <v>366</v>
      </c>
      <c r="B8" s="206"/>
      <c r="C8" s="206"/>
      <c r="D8" s="206"/>
      <c r="E8" s="206"/>
      <c r="F8" s="92">
        <f>F9+F11+F10+F12+F13+F14+F15</f>
        <v>1391382</v>
      </c>
      <c r="G8" s="92">
        <f>G9+G11+G10+G12+G13+G14+G15</f>
        <v>1362882</v>
      </c>
      <c r="H8" s="92">
        <f>H9+H11+H10+H12+H13+H14+H15</f>
        <v>1362882</v>
      </c>
    </row>
    <row r="9" spans="1:11" s="15" customFormat="1" ht="34.9" customHeight="1" x14ac:dyDescent="0.25">
      <c r="A9" s="76" t="s">
        <v>0</v>
      </c>
      <c r="B9" s="93" t="s">
        <v>93</v>
      </c>
      <c r="C9" s="94" t="s">
        <v>115</v>
      </c>
      <c r="D9" s="95" t="s">
        <v>1366</v>
      </c>
      <c r="E9" s="95" t="s">
        <v>94</v>
      </c>
      <c r="F9" s="78">
        <v>15572</v>
      </c>
      <c r="G9" s="78">
        <v>15572</v>
      </c>
      <c r="H9" s="78">
        <v>15572</v>
      </c>
    </row>
    <row r="10" spans="1:11" s="15" customFormat="1" ht="34.9" customHeight="1" x14ac:dyDescent="0.25">
      <c r="A10" s="76" t="s">
        <v>1</v>
      </c>
      <c r="B10" s="62" t="s">
        <v>118</v>
      </c>
      <c r="C10" s="94" t="s">
        <v>112</v>
      </c>
      <c r="D10" s="58" t="s">
        <v>1375</v>
      </c>
      <c r="E10" s="58" t="s">
        <v>200</v>
      </c>
      <c r="F10" s="96">
        <v>56000</v>
      </c>
      <c r="G10" s="96">
        <v>56000</v>
      </c>
      <c r="H10" s="96">
        <v>56000</v>
      </c>
    </row>
    <row r="11" spans="1:11" s="15" customFormat="1" ht="45" x14ac:dyDescent="0.25">
      <c r="A11" s="97" t="s">
        <v>2</v>
      </c>
      <c r="B11" s="68" t="s">
        <v>139</v>
      </c>
      <c r="C11" s="58" t="s">
        <v>57</v>
      </c>
      <c r="D11" s="98" t="s">
        <v>1376</v>
      </c>
      <c r="E11" s="99" t="s">
        <v>201</v>
      </c>
      <c r="F11" s="100">
        <v>167107</v>
      </c>
      <c r="G11" s="100">
        <v>167107</v>
      </c>
      <c r="H11" s="100">
        <v>167107</v>
      </c>
    </row>
    <row r="12" spans="1:11" s="15" customFormat="1" ht="34.9" customHeight="1" x14ac:dyDescent="0.25">
      <c r="A12" s="76" t="s">
        <v>3</v>
      </c>
      <c r="B12" s="76" t="s">
        <v>125</v>
      </c>
      <c r="C12" s="94" t="s">
        <v>111</v>
      </c>
      <c r="D12" s="77" t="s">
        <v>191</v>
      </c>
      <c r="E12" s="84" t="s">
        <v>7</v>
      </c>
      <c r="F12" s="96">
        <v>639100</v>
      </c>
      <c r="G12" s="96">
        <v>610600</v>
      </c>
      <c r="H12" s="96">
        <v>610600</v>
      </c>
    </row>
    <row r="13" spans="1:11" s="15" customFormat="1" ht="45" x14ac:dyDescent="0.25">
      <c r="A13" s="76" t="s">
        <v>4</v>
      </c>
      <c r="B13" s="76" t="s">
        <v>6</v>
      </c>
      <c r="C13" s="94" t="s">
        <v>202</v>
      </c>
      <c r="D13" s="77" t="s">
        <v>187</v>
      </c>
      <c r="E13" s="77" t="s">
        <v>7</v>
      </c>
      <c r="F13" s="85">
        <v>313948</v>
      </c>
      <c r="G13" s="85">
        <v>313948</v>
      </c>
      <c r="H13" s="85">
        <v>313948</v>
      </c>
    </row>
    <row r="14" spans="1:11" s="16" customFormat="1" ht="34.9" customHeight="1" x14ac:dyDescent="0.25">
      <c r="A14" s="76" t="s">
        <v>5</v>
      </c>
      <c r="B14" s="76" t="s">
        <v>8</v>
      </c>
      <c r="C14" s="89" t="s">
        <v>203</v>
      </c>
      <c r="D14" s="77" t="s">
        <v>189</v>
      </c>
      <c r="E14" s="77" t="s">
        <v>9</v>
      </c>
      <c r="F14" s="78">
        <v>27361</v>
      </c>
      <c r="G14" s="78">
        <v>27361</v>
      </c>
      <c r="H14" s="78">
        <v>27361</v>
      </c>
    </row>
    <row r="15" spans="1:11" s="15" customFormat="1" ht="34.9" customHeight="1" x14ac:dyDescent="0.25">
      <c r="A15" s="93" t="s">
        <v>10</v>
      </c>
      <c r="B15" s="76" t="s">
        <v>11</v>
      </c>
      <c r="C15" s="94" t="s">
        <v>204</v>
      </c>
      <c r="D15" s="84" t="s">
        <v>1377</v>
      </c>
      <c r="E15" s="84" t="s">
        <v>12</v>
      </c>
      <c r="F15" s="85">
        <v>172294</v>
      </c>
      <c r="G15" s="85">
        <v>172294</v>
      </c>
      <c r="H15" s="85">
        <v>172294</v>
      </c>
    </row>
    <row r="16" spans="1:11" s="10" customFormat="1" ht="34.9" customHeight="1" x14ac:dyDescent="0.25">
      <c r="A16" s="206" t="s">
        <v>367</v>
      </c>
      <c r="B16" s="206"/>
      <c r="C16" s="206"/>
      <c r="D16" s="206"/>
      <c r="E16" s="206"/>
      <c r="F16" s="92">
        <f>F17+F25</f>
        <v>2765471</v>
      </c>
      <c r="G16" s="92">
        <f>G17+G25</f>
        <v>2776299</v>
      </c>
      <c r="H16" s="92">
        <f>H17+H25</f>
        <v>2703439</v>
      </c>
    </row>
    <row r="17" spans="1:8" s="17" customFormat="1" ht="34.9" customHeight="1" x14ac:dyDescent="0.25">
      <c r="A17" s="214" t="s">
        <v>205</v>
      </c>
      <c r="B17" s="214"/>
      <c r="C17" s="214"/>
      <c r="D17" s="214"/>
      <c r="E17" s="214"/>
      <c r="F17" s="101">
        <f>SUM(F18:F24)</f>
        <v>2402276</v>
      </c>
      <c r="G17" s="101">
        <f>SUM(G18:G24)</f>
        <v>2438272</v>
      </c>
      <c r="H17" s="101">
        <f>SUM(H18:H24)</f>
        <v>2365412</v>
      </c>
    </row>
    <row r="18" spans="1:8" s="15" customFormat="1" ht="45" x14ac:dyDescent="0.25">
      <c r="A18" s="76" t="s">
        <v>21</v>
      </c>
      <c r="B18" s="93" t="s">
        <v>133</v>
      </c>
      <c r="C18" s="94" t="s">
        <v>114</v>
      </c>
      <c r="D18" s="77" t="s">
        <v>1365</v>
      </c>
      <c r="E18" s="77" t="s">
        <v>166</v>
      </c>
      <c r="F18" s="78">
        <v>262118</v>
      </c>
      <c r="G18" s="78">
        <v>254118</v>
      </c>
      <c r="H18" s="78">
        <v>0</v>
      </c>
    </row>
    <row r="19" spans="1:8" s="15" customFormat="1" ht="34.9" customHeight="1" x14ac:dyDescent="0.25">
      <c r="A19" s="76" t="s">
        <v>22</v>
      </c>
      <c r="B19" s="93" t="s">
        <v>135</v>
      </c>
      <c r="C19" s="94" t="s">
        <v>115</v>
      </c>
      <c r="D19" s="95" t="s">
        <v>1366</v>
      </c>
      <c r="E19" s="95" t="s">
        <v>168</v>
      </c>
      <c r="F19" s="78">
        <v>32354</v>
      </c>
      <c r="G19" s="78">
        <v>28950</v>
      </c>
      <c r="H19" s="78">
        <v>28950</v>
      </c>
    </row>
    <row r="20" spans="1:8" s="15" customFormat="1" ht="34.9" customHeight="1" x14ac:dyDescent="0.25">
      <c r="A20" s="76" t="s">
        <v>23</v>
      </c>
      <c r="B20" s="76" t="s">
        <v>123</v>
      </c>
      <c r="C20" s="94" t="s">
        <v>206</v>
      </c>
      <c r="D20" s="77" t="s">
        <v>183</v>
      </c>
      <c r="E20" s="77" t="s">
        <v>158</v>
      </c>
      <c r="F20" s="78">
        <v>1962230</v>
      </c>
      <c r="G20" s="78">
        <v>1962230</v>
      </c>
      <c r="H20" s="78">
        <v>1962230</v>
      </c>
    </row>
    <row r="21" spans="1:8" s="15" customFormat="1" ht="34.9" customHeight="1" x14ac:dyDescent="0.25">
      <c r="A21" s="216" t="s">
        <v>24</v>
      </c>
      <c r="B21" s="216" t="s">
        <v>138</v>
      </c>
      <c r="C21" s="217" t="s">
        <v>112</v>
      </c>
      <c r="D21" s="102" t="s">
        <v>1378</v>
      </c>
      <c r="E21" s="218" t="s">
        <v>171</v>
      </c>
      <c r="F21" s="219">
        <v>82560</v>
      </c>
      <c r="G21" s="219">
        <v>79960</v>
      </c>
      <c r="H21" s="219">
        <v>79960</v>
      </c>
    </row>
    <row r="22" spans="1:8" s="15" customFormat="1" ht="34.9" customHeight="1" x14ac:dyDescent="0.25">
      <c r="A22" s="216"/>
      <c r="B22" s="216"/>
      <c r="C22" s="217"/>
      <c r="D22" s="102" t="s">
        <v>1375</v>
      </c>
      <c r="E22" s="218"/>
      <c r="F22" s="219"/>
      <c r="G22" s="219"/>
      <c r="H22" s="219"/>
    </row>
    <row r="23" spans="1:8" s="15" customFormat="1" ht="34.9" customHeight="1" x14ac:dyDescent="0.25">
      <c r="A23" s="63" t="s">
        <v>25</v>
      </c>
      <c r="B23" s="63" t="s">
        <v>121</v>
      </c>
      <c r="C23" s="94" t="s">
        <v>58</v>
      </c>
      <c r="D23" s="103" t="s">
        <v>1379</v>
      </c>
      <c r="E23" s="104" t="s">
        <v>156</v>
      </c>
      <c r="F23" s="96">
        <v>0</v>
      </c>
      <c r="G23" s="96">
        <v>50000</v>
      </c>
      <c r="H23" s="96">
        <v>231258</v>
      </c>
    </row>
    <row r="24" spans="1:8" s="15" customFormat="1" ht="45" x14ac:dyDescent="0.25">
      <c r="A24" s="63" t="s">
        <v>26</v>
      </c>
      <c r="B24" s="63" t="s">
        <v>153</v>
      </c>
      <c r="C24" s="94" t="s">
        <v>59</v>
      </c>
      <c r="D24" s="102" t="s">
        <v>1378</v>
      </c>
      <c r="E24" s="95" t="s">
        <v>207</v>
      </c>
      <c r="F24" s="96">
        <v>63014</v>
      </c>
      <c r="G24" s="96">
        <v>63014</v>
      </c>
      <c r="H24" s="96">
        <v>63014</v>
      </c>
    </row>
    <row r="25" spans="1:8" s="18" customFormat="1" ht="34.9" customHeight="1" x14ac:dyDescent="0.25">
      <c r="A25" s="215" t="s">
        <v>208</v>
      </c>
      <c r="B25" s="215"/>
      <c r="C25" s="215"/>
      <c r="D25" s="215"/>
      <c r="E25" s="215"/>
      <c r="F25" s="105">
        <f>SUM(F26:F30)</f>
        <v>363195</v>
      </c>
      <c r="G25" s="105">
        <f>SUM(G26:G30)</f>
        <v>338027</v>
      </c>
      <c r="H25" s="105">
        <f>SUM(H26:H30)</f>
        <v>338027</v>
      </c>
    </row>
    <row r="26" spans="1:8" s="15" customFormat="1" ht="34.9" customHeight="1" x14ac:dyDescent="0.25">
      <c r="A26" s="106" t="s">
        <v>27</v>
      </c>
      <c r="B26" s="106" t="s">
        <v>38</v>
      </c>
      <c r="C26" s="94" t="s">
        <v>106</v>
      </c>
      <c r="D26" s="77" t="s">
        <v>1380</v>
      </c>
      <c r="E26" s="77" t="s">
        <v>39</v>
      </c>
      <c r="F26" s="107">
        <v>103015</v>
      </c>
      <c r="G26" s="107">
        <v>100900</v>
      </c>
      <c r="H26" s="107">
        <v>100900</v>
      </c>
    </row>
    <row r="27" spans="1:8" s="15" customFormat="1" ht="34.9" customHeight="1" x14ac:dyDescent="0.25">
      <c r="A27" s="106" t="s">
        <v>28</v>
      </c>
      <c r="B27" s="106" t="s">
        <v>40</v>
      </c>
      <c r="C27" s="94" t="s">
        <v>58</v>
      </c>
      <c r="D27" s="77" t="s">
        <v>1381</v>
      </c>
      <c r="E27" s="77" t="s">
        <v>41</v>
      </c>
      <c r="F27" s="107">
        <v>14580</v>
      </c>
      <c r="G27" s="107">
        <v>14580</v>
      </c>
      <c r="H27" s="107">
        <v>14580</v>
      </c>
    </row>
    <row r="28" spans="1:8" s="15" customFormat="1" ht="34.9" customHeight="1" x14ac:dyDescent="0.25">
      <c r="A28" s="106" t="s">
        <v>29</v>
      </c>
      <c r="B28" s="106" t="s">
        <v>42</v>
      </c>
      <c r="C28" s="94" t="s">
        <v>61</v>
      </c>
      <c r="D28" s="77" t="s">
        <v>363</v>
      </c>
      <c r="E28" s="77" t="s">
        <v>43</v>
      </c>
      <c r="F28" s="107">
        <v>62631</v>
      </c>
      <c r="G28" s="107">
        <v>50578</v>
      </c>
      <c r="H28" s="107">
        <v>50578</v>
      </c>
    </row>
    <row r="29" spans="1:8" s="19" customFormat="1" ht="34.9" customHeight="1" x14ac:dyDescent="0.25">
      <c r="A29" s="108" t="s">
        <v>30</v>
      </c>
      <c r="B29" s="109" t="s">
        <v>45</v>
      </c>
      <c r="C29" s="98" t="s">
        <v>32</v>
      </c>
      <c r="D29" s="99" t="s">
        <v>186</v>
      </c>
      <c r="E29" s="99" t="s">
        <v>46</v>
      </c>
      <c r="F29" s="110">
        <v>26619</v>
      </c>
      <c r="G29" s="110">
        <v>26619</v>
      </c>
      <c r="H29" s="111">
        <v>26619</v>
      </c>
    </row>
    <row r="30" spans="1:8" s="16" customFormat="1" ht="34.9" customHeight="1" x14ac:dyDescent="0.25">
      <c r="A30" s="63" t="s">
        <v>31</v>
      </c>
      <c r="B30" s="62" t="s">
        <v>47</v>
      </c>
      <c r="C30" s="89" t="s">
        <v>192</v>
      </c>
      <c r="D30" s="66" t="s">
        <v>1378</v>
      </c>
      <c r="E30" s="66" t="s">
        <v>48</v>
      </c>
      <c r="F30" s="96">
        <v>156350</v>
      </c>
      <c r="G30" s="96">
        <v>145350</v>
      </c>
      <c r="H30" s="96">
        <v>145350</v>
      </c>
    </row>
    <row r="31" spans="1:8" s="10" customFormat="1" ht="34.9" customHeight="1" x14ac:dyDescent="0.25">
      <c r="A31" s="210" t="s">
        <v>209</v>
      </c>
      <c r="B31" s="210"/>
      <c r="C31" s="210"/>
      <c r="D31" s="210"/>
      <c r="E31" s="210"/>
      <c r="F31" s="92">
        <f>SUM(F32:F34)</f>
        <v>1504655</v>
      </c>
      <c r="G31" s="92">
        <f>SUM(G32:G34)</f>
        <v>0</v>
      </c>
      <c r="H31" s="92">
        <f>SUM(H32:H34)</f>
        <v>0</v>
      </c>
    </row>
    <row r="32" spans="1:8" s="15" customFormat="1" ht="34.9" customHeight="1" x14ac:dyDescent="0.25">
      <c r="A32" s="216" t="s">
        <v>789</v>
      </c>
      <c r="B32" s="199" t="s">
        <v>146</v>
      </c>
      <c r="C32" s="221" t="s">
        <v>112</v>
      </c>
      <c r="D32" s="58" t="s">
        <v>210</v>
      </c>
      <c r="E32" s="222" t="s">
        <v>211</v>
      </c>
      <c r="F32" s="220">
        <v>495303</v>
      </c>
      <c r="G32" s="220">
        <v>0</v>
      </c>
      <c r="H32" s="220">
        <v>0</v>
      </c>
    </row>
    <row r="33" spans="1:8" s="15" customFormat="1" ht="34.9" customHeight="1" x14ac:dyDescent="0.25">
      <c r="A33" s="216"/>
      <c r="B33" s="199"/>
      <c r="C33" s="221"/>
      <c r="D33" s="58" t="s">
        <v>212</v>
      </c>
      <c r="E33" s="222"/>
      <c r="F33" s="220"/>
      <c r="G33" s="220"/>
      <c r="H33" s="220"/>
    </row>
    <row r="34" spans="1:8" s="15" customFormat="1" ht="34.9" customHeight="1" x14ac:dyDescent="0.25">
      <c r="A34" s="76" t="s">
        <v>790</v>
      </c>
      <c r="B34" s="73" t="s">
        <v>137</v>
      </c>
      <c r="C34" s="94" t="s">
        <v>109</v>
      </c>
      <c r="D34" s="77" t="s">
        <v>195</v>
      </c>
      <c r="E34" s="77" t="s">
        <v>170</v>
      </c>
      <c r="F34" s="78">
        <v>1009352</v>
      </c>
      <c r="G34" s="78">
        <v>0</v>
      </c>
      <c r="H34" s="78">
        <v>0</v>
      </c>
    </row>
    <row r="35" spans="1:8" s="10" customFormat="1" ht="34.9" customHeight="1" x14ac:dyDescent="0.25">
      <c r="A35" s="206" t="s">
        <v>1828</v>
      </c>
      <c r="B35" s="206"/>
      <c r="C35" s="206"/>
      <c r="D35" s="206"/>
      <c r="E35" s="206"/>
      <c r="F35" s="92">
        <f>F36+F40</f>
        <v>286755</v>
      </c>
      <c r="G35" s="92">
        <f>G36+G40</f>
        <v>164035</v>
      </c>
      <c r="H35" s="92">
        <f>H36+H40</f>
        <v>164035</v>
      </c>
    </row>
    <row r="36" spans="1:8" s="17" customFormat="1" ht="34.9" customHeight="1" x14ac:dyDescent="0.25">
      <c r="A36" s="214" t="s">
        <v>205</v>
      </c>
      <c r="B36" s="214"/>
      <c r="C36" s="214"/>
      <c r="D36" s="214"/>
      <c r="E36" s="214"/>
      <c r="F36" s="101">
        <f t="shared" ref="F36:H36" si="0">SUM(F37:F39)</f>
        <v>136000</v>
      </c>
      <c r="G36" s="101">
        <f t="shared" si="0"/>
        <v>21000</v>
      </c>
      <c r="H36" s="101">
        <f t="shared" si="0"/>
        <v>21000</v>
      </c>
    </row>
    <row r="37" spans="1:8" s="15" customFormat="1" ht="45" x14ac:dyDescent="0.25">
      <c r="A37" s="63" t="s">
        <v>791</v>
      </c>
      <c r="B37" s="63" t="s">
        <v>140</v>
      </c>
      <c r="C37" s="89" t="s">
        <v>112</v>
      </c>
      <c r="D37" s="58" t="s">
        <v>1375</v>
      </c>
      <c r="E37" s="58" t="s">
        <v>172</v>
      </c>
      <c r="F37" s="112">
        <v>100000</v>
      </c>
      <c r="G37" s="112">
        <v>15000</v>
      </c>
      <c r="H37" s="112">
        <v>15000</v>
      </c>
    </row>
    <row r="38" spans="1:8" s="15" customFormat="1" ht="34.9" customHeight="1" x14ac:dyDescent="0.25">
      <c r="A38" s="97" t="s">
        <v>792</v>
      </c>
      <c r="B38" s="68" t="s">
        <v>127</v>
      </c>
      <c r="C38" s="94" t="s">
        <v>57</v>
      </c>
      <c r="D38" s="98" t="s">
        <v>1382</v>
      </c>
      <c r="E38" s="98" t="s">
        <v>213</v>
      </c>
      <c r="F38" s="100">
        <v>34000</v>
      </c>
      <c r="G38" s="100">
        <v>4000</v>
      </c>
      <c r="H38" s="100">
        <v>4000</v>
      </c>
    </row>
    <row r="39" spans="1:8" s="15" customFormat="1" ht="34.9" customHeight="1" x14ac:dyDescent="0.25">
      <c r="A39" s="76" t="s">
        <v>793</v>
      </c>
      <c r="B39" s="76" t="s">
        <v>128</v>
      </c>
      <c r="C39" s="94" t="s">
        <v>111</v>
      </c>
      <c r="D39" s="77" t="s">
        <v>191</v>
      </c>
      <c r="E39" s="84" t="s">
        <v>161</v>
      </c>
      <c r="F39" s="85">
        <v>2000</v>
      </c>
      <c r="G39" s="85">
        <v>2000</v>
      </c>
      <c r="H39" s="85">
        <v>2000</v>
      </c>
    </row>
    <row r="40" spans="1:8" s="18" customFormat="1" ht="45" customHeight="1" x14ac:dyDescent="0.25">
      <c r="A40" s="215" t="s">
        <v>208</v>
      </c>
      <c r="B40" s="215"/>
      <c r="C40" s="215"/>
      <c r="D40" s="215"/>
      <c r="E40" s="215"/>
      <c r="F40" s="105">
        <f>F41</f>
        <v>150755</v>
      </c>
      <c r="G40" s="105">
        <f>G41</f>
        <v>143035</v>
      </c>
      <c r="H40" s="105">
        <f>H41</f>
        <v>143035</v>
      </c>
    </row>
    <row r="41" spans="1:8" s="15" customFormat="1" ht="45" customHeight="1" x14ac:dyDescent="0.25">
      <c r="A41" s="63" t="s">
        <v>37</v>
      </c>
      <c r="B41" s="62" t="s">
        <v>49</v>
      </c>
      <c r="C41" s="94" t="s">
        <v>108</v>
      </c>
      <c r="D41" s="66" t="s">
        <v>1383</v>
      </c>
      <c r="E41" s="66" t="s">
        <v>50</v>
      </c>
      <c r="F41" s="59">
        <v>150755</v>
      </c>
      <c r="G41" s="59">
        <v>143035</v>
      </c>
      <c r="H41" s="59">
        <v>143035</v>
      </c>
    </row>
    <row r="42" spans="1:8" s="10" customFormat="1" ht="45" customHeight="1" x14ac:dyDescent="0.25">
      <c r="A42" s="210" t="s">
        <v>225</v>
      </c>
      <c r="B42" s="210"/>
      <c r="C42" s="210"/>
      <c r="D42" s="210"/>
      <c r="E42" s="210"/>
      <c r="F42" s="92">
        <f>SUM(F43:F48)</f>
        <v>47894193</v>
      </c>
      <c r="G42" s="92">
        <f>SUM(G43:G48)</f>
        <v>51270164</v>
      </c>
      <c r="H42" s="92">
        <f>SUM(H43:H48)</f>
        <v>52013596</v>
      </c>
    </row>
    <row r="43" spans="1:8" s="15" customFormat="1" ht="60" x14ac:dyDescent="0.25">
      <c r="A43" s="113" t="s">
        <v>794</v>
      </c>
      <c r="B43" s="113" t="s">
        <v>141</v>
      </c>
      <c r="C43" s="89" t="s">
        <v>107</v>
      </c>
      <c r="D43" s="103" t="s">
        <v>1384</v>
      </c>
      <c r="E43" s="104" t="s">
        <v>214</v>
      </c>
      <c r="F43" s="78">
        <v>2338144</v>
      </c>
      <c r="G43" s="78">
        <v>4576990</v>
      </c>
      <c r="H43" s="78">
        <v>5051182</v>
      </c>
    </row>
    <row r="44" spans="1:8" s="15" customFormat="1" ht="60" x14ac:dyDescent="0.25">
      <c r="A44" s="113" t="s">
        <v>795</v>
      </c>
      <c r="B44" s="91" t="s">
        <v>130</v>
      </c>
      <c r="C44" s="89" t="s">
        <v>107</v>
      </c>
      <c r="D44" s="114" t="s">
        <v>1385</v>
      </c>
      <c r="E44" s="89" t="s">
        <v>163</v>
      </c>
      <c r="F44" s="115">
        <v>30339657</v>
      </c>
      <c r="G44" s="115">
        <v>30339657</v>
      </c>
      <c r="H44" s="115">
        <v>30339657</v>
      </c>
    </row>
    <row r="45" spans="1:8" s="10" customFormat="1" ht="45" customHeight="1" x14ac:dyDescent="0.25">
      <c r="A45" s="113" t="s">
        <v>796</v>
      </c>
      <c r="B45" s="91" t="s">
        <v>131</v>
      </c>
      <c r="C45" s="89" t="s">
        <v>107</v>
      </c>
      <c r="D45" s="114" t="s">
        <v>1386</v>
      </c>
      <c r="E45" s="89" t="s">
        <v>164</v>
      </c>
      <c r="F45" s="115">
        <v>5428800</v>
      </c>
      <c r="G45" s="115">
        <v>5428800</v>
      </c>
      <c r="H45" s="115">
        <v>5428800</v>
      </c>
    </row>
    <row r="46" spans="1:8" s="20" customFormat="1" ht="60" x14ac:dyDescent="0.25">
      <c r="A46" s="113" t="s">
        <v>797</v>
      </c>
      <c r="B46" s="91" t="s">
        <v>144</v>
      </c>
      <c r="C46" s="89" t="s">
        <v>107</v>
      </c>
      <c r="D46" s="116" t="s">
        <v>1387</v>
      </c>
      <c r="E46" s="84" t="s">
        <v>175</v>
      </c>
      <c r="F46" s="115">
        <v>5600000</v>
      </c>
      <c r="G46" s="115">
        <v>5600000</v>
      </c>
      <c r="H46" s="115">
        <v>5600000</v>
      </c>
    </row>
    <row r="47" spans="1:8" s="10" customFormat="1" ht="45" x14ac:dyDescent="0.25">
      <c r="A47" s="76" t="s">
        <v>798</v>
      </c>
      <c r="B47" s="91" t="s">
        <v>142</v>
      </c>
      <c r="C47" s="89" t="s">
        <v>113</v>
      </c>
      <c r="D47" s="84" t="s">
        <v>1388</v>
      </c>
      <c r="E47" s="89" t="s">
        <v>173</v>
      </c>
      <c r="F47" s="85">
        <v>926931</v>
      </c>
      <c r="G47" s="85">
        <v>1196167</v>
      </c>
      <c r="H47" s="85">
        <v>1465407</v>
      </c>
    </row>
    <row r="48" spans="1:8" s="10" customFormat="1" ht="105" x14ac:dyDescent="0.25">
      <c r="A48" s="93" t="s">
        <v>799</v>
      </c>
      <c r="B48" s="76" t="s">
        <v>71</v>
      </c>
      <c r="C48" s="94" t="s">
        <v>110</v>
      </c>
      <c r="D48" s="77" t="s">
        <v>215</v>
      </c>
      <c r="E48" s="77" t="s">
        <v>216</v>
      </c>
      <c r="F48" s="78">
        <v>3260661</v>
      </c>
      <c r="G48" s="78">
        <v>4128550</v>
      </c>
      <c r="H48" s="78">
        <v>4128550</v>
      </c>
    </row>
    <row r="49" spans="1:8" s="10" customFormat="1" ht="45" customHeight="1" x14ac:dyDescent="0.25">
      <c r="A49" s="206" t="s">
        <v>217</v>
      </c>
      <c r="B49" s="206"/>
      <c r="C49" s="206"/>
      <c r="D49" s="206"/>
      <c r="E49" s="206"/>
      <c r="F49" s="117">
        <f>SUM(F50:F51)</f>
        <v>1859420</v>
      </c>
      <c r="G49" s="117">
        <f>SUM(G50:G51)</f>
        <v>65037</v>
      </c>
      <c r="H49" s="117">
        <f>SUM(H50:H51)</f>
        <v>65037</v>
      </c>
    </row>
    <row r="50" spans="1:8" s="15" customFormat="1" ht="45" customHeight="1" x14ac:dyDescent="0.25">
      <c r="A50" s="76" t="s">
        <v>800</v>
      </c>
      <c r="B50" s="93" t="s">
        <v>134</v>
      </c>
      <c r="C50" s="94" t="s">
        <v>115</v>
      </c>
      <c r="D50" s="95" t="s">
        <v>1366</v>
      </c>
      <c r="E50" s="95" t="s">
        <v>167</v>
      </c>
      <c r="F50" s="78">
        <v>14360</v>
      </c>
      <c r="G50" s="78">
        <v>0</v>
      </c>
      <c r="H50" s="78">
        <v>0</v>
      </c>
    </row>
    <row r="51" spans="1:8" s="15" customFormat="1" ht="45" customHeight="1" x14ac:dyDescent="0.25">
      <c r="A51" s="97" t="s">
        <v>801</v>
      </c>
      <c r="B51" s="68" t="s">
        <v>145</v>
      </c>
      <c r="C51" s="58" t="s">
        <v>57</v>
      </c>
      <c r="D51" s="98" t="s">
        <v>1389</v>
      </c>
      <c r="E51" s="98" t="s">
        <v>218</v>
      </c>
      <c r="F51" s="100">
        <v>1845060</v>
      </c>
      <c r="G51" s="100">
        <v>65037</v>
      </c>
      <c r="H51" s="100">
        <v>65037</v>
      </c>
    </row>
    <row r="52" spans="1:8" s="10" customFormat="1" ht="45" customHeight="1" x14ac:dyDescent="0.25">
      <c r="A52" s="118"/>
      <c r="B52" s="118"/>
      <c r="C52" s="119"/>
      <c r="D52" s="118"/>
      <c r="E52" s="120" t="s">
        <v>219</v>
      </c>
      <c r="F52" s="92">
        <f>SUM(F53:F54)</f>
        <v>633490</v>
      </c>
      <c r="G52" s="92">
        <f>SUM(G53:G54)</f>
        <v>323031</v>
      </c>
      <c r="H52" s="92">
        <f>SUM(H53:H54)</f>
        <v>469745</v>
      </c>
    </row>
    <row r="53" spans="1:8" s="15" customFormat="1" ht="45" customHeight="1" x14ac:dyDescent="0.25">
      <c r="A53" s="63" t="s">
        <v>802</v>
      </c>
      <c r="B53" s="63" t="s">
        <v>154</v>
      </c>
      <c r="C53" s="94" t="s">
        <v>112</v>
      </c>
      <c r="D53" s="58" t="s">
        <v>1378</v>
      </c>
      <c r="E53" s="58" t="s">
        <v>180</v>
      </c>
      <c r="F53" s="67">
        <v>16920</v>
      </c>
      <c r="G53" s="67">
        <v>5476</v>
      </c>
      <c r="H53" s="67">
        <v>5476</v>
      </c>
    </row>
    <row r="54" spans="1:8" s="16" customFormat="1" ht="45" customHeight="1" x14ac:dyDescent="0.25">
      <c r="A54" s="121" t="s">
        <v>803</v>
      </c>
      <c r="B54" s="62" t="s">
        <v>126</v>
      </c>
      <c r="C54" s="89" t="s">
        <v>192</v>
      </c>
      <c r="D54" s="58" t="s">
        <v>1390</v>
      </c>
      <c r="E54" s="58" t="s">
        <v>160</v>
      </c>
      <c r="F54" s="96">
        <v>616570</v>
      </c>
      <c r="G54" s="96">
        <v>317555</v>
      </c>
      <c r="H54" s="96">
        <v>464269</v>
      </c>
    </row>
    <row r="55" spans="1:8" s="10" customFormat="1" ht="45" customHeight="1" x14ac:dyDescent="0.25">
      <c r="A55" s="213" t="s">
        <v>220</v>
      </c>
      <c r="B55" s="213"/>
      <c r="C55" s="213"/>
      <c r="D55" s="213"/>
      <c r="E55" s="213"/>
      <c r="F55" s="92">
        <f>SUM(G56:G57)</f>
        <v>469120</v>
      </c>
      <c r="G55" s="92">
        <f>SUM(H56:H57)</f>
        <v>469120</v>
      </c>
      <c r="H55" s="92">
        <f>SUM(H56:H57)</f>
        <v>469120</v>
      </c>
    </row>
    <row r="56" spans="1:8" s="15" customFormat="1" ht="45" customHeight="1" x14ac:dyDescent="0.25">
      <c r="A56" s="76" t="s">
        <v>804</v>
      </c>
      <c r="B56" s="93" t="s">
        <v>136</v>
      </c>
      <c r="C56" s="94" t="s">
        <v>114</v>
      </c>
      <c r="D56" s="77" t="s">
        <v>1365</v>
      </c>
      <c r="E56" s="77" t="s">
        <v>169</v>
      </c>
      <c r="F56" s="78">
        <v>40344</v>
      </c>
      <c r="G56" s="78">
        <v>48412</v>
      </c>
      <c r="H56" s="78">
        <v>48412</v>
      </c>
    </row>
    <row r="57" spans="1:8" s="15" customFormat="1" ht="45" customHeight="1" x14ac:dyDescent="0.25">
      <c r="A57" s="106" t="s">
        <v>805</v>
      </c>
      <c r="B57" s="106" t="s">
        <v>119</v>
      </c>
      <c r="C57" s="94" t="s">
        <v>106</v>
      </c>
      <c r="D57" s="77" t="s">
        <v>195</v>
      </c>
      <c r="E57" s="77" t="s">
        <v>221</v>
      </c>
      <c r="F57" s="78">
        <v>380590</v>
      </c>
      <c r="G57" s="78">
        <v>420708</v>
      </c>
      <c r="H57" s="78">
        <v>420708</v>
      </c>
    </row>
    <row r="58" spans="1:8" s="10" customFormat="1" ht="45" customHeight="1" x14ac:dyDescent="0.25">
      <c r="A58" s="213" t="s">
        <v>1832</v>
      </c>
      <c r="B58" s="213"/>
      <c r="C58" s="213"/>
      <c r="D58" s="213"/>
      <c r="E58" s="213"/>
      <c r="F58" s="92">
        <f>SUM(F59:F61)</f>
        <v>2024255</v>
      </c>
      <c r="G58" s="92">
        <f>SUM(G59:G61)</f>
        <v>511155</v>
      </c>
      <c r="H58" s="92">
        <f>SUM(H59:H61)</f>
        <v>245405</v>
      </c>
    </row>
    <row r="59" spans="1:8" s="15" customFormat="1" ht="45" customHeight="1" x14ac:dyDescent="0.25">
      <c r="A59" s="97" t="s">
        <v>806</v>
      </c>
      <c r="B59" s="68" t="s">
        <v>151</v>
      </c>
      <c r="C59" s="122" t="s">
        <v>57</v>
      </c>
      <c r="D59" s="98" t="s">
        <v>1382</v>
      </c>
      <c r="E59" s="98" t="s">
        <v>178</v>
      </c>
      <c r="F59" s="100">
        <v>345000</v>
      </c>
      <c r="G59" s="100">
        <v>45000</v>
      </c>
      <c r="H59" s="100">
        <v>45000</v>
      </c>
    </row>
    <row r="60" spans="1:8" s="15" customFormat="1" ht="45" customHeight="1" x14ac:dyDescent="0.25">
      <c r="A60" s="76" t="s">
        <v>807</v>
      </c>
      <c r="B60" s="73" t="s">
        <v>149</v>
      </c>
      <c r="C60" s="94" t="s">
        <v>109</v>
      </c>
      <c r="D60" s="77" t="s">
        <v>195</v>
      </c>
      <c r="E60" s="77" t="s">
        <v>177</v>
      </c>
      <c r="F60" s="85">
        <v>1562000</v>
      </c>
      <c r="G60" s="78">
        <v>218000</v>
      </c>
      <c r="H60" s="78">
        <v>132000</v>
      </c>
    </row>
    <row r="61" spans="1:8" s="16" customFormat="1" ht="45" customHeight="1" x14ac:dyDescent="0.25">
      <c r="A61" s="121" t="s">
        <v>808</v>
      </c>
      <c r="B61" s="62" t="s">
        <v>152</v>
      </c>
      <c r="C61" s="89" t="s">
        <v>192</v>
      </c>
      <c r="D61" s="58" t="s">
        <v>1391</v>
      </c>
      <c r="E61" s="58" t="s">
        <v>179</v>
      </c>
      <c r="F61" s="96">
        <v>117255</v>
      </c>
      <c r="G61" s="96">
        <v>248155</v>
      </c>
      <c r="H61" s="96">
        <v>68405</v>
      </c>
    </row>
    <row r="62" spans="1:8" s="10" customFormat="1" ht="45" customHeight="1" x14ac:dyDescent="0.25">
      <c r="A62" s="213" t="s">
        <v>222</v>
      </c>
      <c r="B62" s="213"/>
      <c r="C62" s="213"/>
      <c r="D62" s="213"/>
      <c r="E62" s="213"/>
      <c r="F62" s="92">
        <f>F63+F65</f>
        <v>125500</v>
      </c>
      <c r="G62" s="92">
        <f>G63+G65</f>
        <v>100000</v>
      </c>
      <c r="H62" s="92">
        <f>H63+H65</f>
        <v>273000</v>
      </c>
    </row>
    <row r="63" spans="1:8" s="15" customFormat="1" ht="45" customHeight="1" x14ac:dyDescent="0.25">
      <c r="A63" s="123" t="s">
        <v>809</v>
      </c>
      <c r="B63" s="106" t="s">
        <v>148</v>
      </c>
      <c r="C63" s="94" t="s">
        <v>106</v>
      </c>
      <c r="D63" s="77" t="s">
        <v>783</v>
      </c>
      <c r="E63" s="77" t="s">
        <v>176</v>
      </c>
      <c r="F63" s="78">
        <v>120500</v>
      </c>
      <c r="G63" s="78">
        <v>100000</v>
      </c>
      <c r="H63" s="78">
        <v>273000</v>
      </c>
    </row>
    <row r="64" spans="1:8" ht="45" customHeight="1" x14ac:dyDescent="0.25">
      <c r="A64" s="76" t="s">
        <v>810</v>
      </c>
      <c r="B64" s="76" t="s">
        <v>150</v>
      </c>
      <c r="C64" s="124" t="s">
        <v>32</v>
      </c>
      <c r="D64" s="125" t="s">
        <v>193</v>
      </c>
      <c r="E64" s="126" t="s">
        <v>223</v>
      </c>
      <c r="F64" s="127">
        <v>80141</v>
      </c>
      <c r="G64" s="127">
        <v>117150</v>
      </c>
      <c r="H64" s="127">
        <v>123147</v>
      </c>
    </row>
    <row r="65" spans="1:12" s="15" customFormat="1" ht="45" customHeight="1" x14ac:dyDescent="0.25">
      <c r="A65" s="128" t="s">
        <v>811</v>
      </c>
      <c r="B65" s="128" t="s">
        <v>143</v>
      </c>
      <c r="C65" s="94" t="s">
        <v>108</v>
      </c>
      <c r="D65" s="66" t="s">
        <v>1383</v>
      </c>
      <c r="E65" s="66" t="s">
        <v>174</v>
      </c>
      <c r="F65" s="59">
        <v>5000</v>
      </c>
      <c r="G65" s="59">
        <v>0</v>
      </c>
      <c r="H65" s="59">
        <v>0</v>
      </c>
    </row>
    <row r="66" spans="1:12" s="10" customFormat="1" ht="45" customHeight="1" x14ac:dyDescent="0.25">
      <c r="A66" s="210" t="s">
        <v>224</v>
      </c>
      <c r="B66" s="210"/>
      <c r="C66" s="210"/>
      <c r="D66" s="210"/>
      <c r="E66" s="210"/>
      <c r="F66" s="92">
        <f>SUM(F67:F68)</f>
        <v>65314</v>
      </c>
      <c r="G66" s="92">
        <f>SUM(G67:G68)</f>
        <v>0</v>
      </c>
      <c r="H66" s="92">
        <f>SUM(H67:H68)</f>
        <v>0</v>
      </c>
    </row>
    <row r="67" spans="1:12" s="21" customFormat="1" ht="45" customHeight="1" x14ac:dyDescent="0.25">
      <c r="A67" s="76" t="s">
        <v>812</v>
      </c>
      <c r="B67" s="76" t="s">
        <v>155</v>
      </c>
      <c r="C67" s="89" t="s">
        <v>32</v>
      </c>
      <c r="D67" s="125" t="s">
        <v>193</v>
      </c>
      <c r="E67" s="126" t="s">
        <v>181</v>
      </c>
      <c r="F67" s="127">
        <v>51227</v>
      </c>
      <c r="G67" s="127"/>
      <c r="H67" s="129"/>
    </row>
    <row r="68" spans="1:12" s="11" customFormat="1" ht="45" customHeight="1" x14ac:dyDescent="0.25">
      <c r="A68" s="22" t="s">
        <v>813</v>
      </c>
      <c r="B68" s="22" t="s">
        <v>99</v>
      </c>
      <c r="C68" s="23" t="s">
        <v>116</v>
      </c>
      <c r="D68" s="23" t="s">
        <v>1374</v>
      </c>
      <c r="E68" s="23" t="s">
        <v>100</v>
      </c>
      <c r="F68" s="24">
        <v>14087</v>
      </c>
      <c r="G68" s="24">
        <v>0</v>
      </c>
      <c r="H68" s="25">
        <v>0</v>
      </c>
    </row>
    <row r="69" spans="1:12" x14ac:dyDescent="0.25">
      <c r="A69" s="11"/>
      <c r="B69" s="11"/>
      <c r="C69" s="11"/>
      <c r="D69" s="11"/>
      <c r="E69" s="11"/>
      <c r="F69" s="11"/>
      <c r="G69" s="11"/>
      <c r="H69" s="11"/>
      <c r="I69" s="6"/>
      <c r="J69" s="6"/>
      <c r="K69" s="6"/>
    </row>
    <row r="70" spans="1:12" customFormat="1" ht="18.75" x14ac:dyDescent="0.25">
      <c r="A70" s="197"/>
      <c r="B70" s="197"/>
      <c r="C70" s="197"/>
      <c r="D70" s="197"/>
      <c r="E70" s="141"/>
      <c r="F70" s="142"/>
      <c r="G70" s="139"/>
      <c r="H70" s="144"/>
      <c r="I70" s="145"/>
      <c r="J70" s="146"/>
      <c r="K70" s="146"/>
      <c r="L70" s="142"/>
    </row>
    <row r="71" spans="1:12" customFormat="1" ht="18.75" x14ac:dyDescent="0.25">
      <c r="A71" s="147"/>
      <c r="B71" s="148"/>
      <c r="C71" s="197" t="s">
        <v>1409</v>
      </c>
      <c r="D71" s="197"/>
      <c r="E71" s="141"/>
      <c r="F71" s="142"/>
      <c r="G71" s="139" t="s">
        <v>1410</v>
      </c>
      <c r="H71" s="149"/>
      <c r="I71" s="149"/>
      <c r="J71" s="149"/>
      <c r="K71" s="149"/>
      <c r="L71" s="149"/>
    </row>
    <row r="72" spans="1:12" customFormat="1" ht="15.75" customHeight="1" x14ac:dyDescent="0.25">
      <c r="A72" s="196"/>
      <c r="B72" s="196"/>
      <c r="C72" s="150"/>
      <c r="D72" s="150"/>
      <c r="E72" s="150"/>
      <c r="F72" s="151"/>
      <c r="G72" s="143"/>
      <c r="H72" s="144"/>
      <c r="I72" s="145"/>
      <c r="J72" s="146"/>
      <c r="K72" s="146"/>
      <c r="L72" s="146"/>
    </row>
    <row r="73" spans="1:12" customFormat="1" ht="15.75" x14ac:dyDescent="0.25">
      <c r="A73" s="196"/>
      <c r="B73" s="196"/>
      <c r="C73" s="150"/>
      <c r="D73" s="150"/>
      <c r="E73" s="150"/>
      <c r="F73" s="151"/>
      <c r="G73" s="143"/>
      <c r="H73" s="144"/>
      <c r="I73" s="145"/>
      <c r="J73" s="146"/>
      <c r="K73" s="146"/>
      <c r="L73" s="146"/>
    </row>
    <row r="74" spans="1:12" s="154" customFormat="1" ht="11.25" x14ac:dyDescent="0.2">
      <c r="A74" s="155">
        <v>41484</v>
      </c>
      <c r="B74" s="152"/>
      <c r="C74" s="152"/>
      <c r="D74" s="152"/>
      <c r="E74" s="152"/>
      <c r="F74" s="152"/>
      <c r="G74" s="152"/>
      <c r="H74" s="152"/>
      <c r="I74" s="153"/>
      <c r="J74" s="153"/>
      <c r="K74" s="153"/>
    </row>
    <row r="75" spans="1:12" s="154" customFormat="1" ht="11.25" x14ac:dyDescent="0.2">
      <c r="A75" s="152" t="s">
        <v>1411</v>
      </c>
      <c r="B75" s="152"/>
      <c r="C75" s="152"/>
      <c r="D75" s="152"/>
      <c r="E75" s="152"/>
      <c r="F75" s="152"/>
      <c r="G75" s="152"/>
      <c r="H75" s="152"/>
      <c r="I75" s="153"/>
      <c r="J75" s="153"/>
      <c r="K75" s="153"/>
    </row>
    <row r="76" spans="1:12" s="154" customFormat="1" ht="11.25" x14ac:dyDescent="0.2">
      <c r="A76" s="152" t="s">
        <v>1412</v>
      </c>
      <c r="B76" s="152"/>
      <c r="C76" s="152"/>
      <c r="D76" s="152"/>
      <c r="E76" s="152"/>
      <c r="F76" s="152"/>
      <c r="G76" s="152"/>
      <c r="H76" s="152"/>
      <c r="I76" s="153"/>
      <c r="J76" s="153"/>
      <c r="K76" s="153"/>
    </row>
    <row r="77" spans="1:12" ht="45" customHeight="1" x14ac:dyDescent="0.25"/>
    <row r="78" spans="1:12" ht="45" customHeight="1" x14ac:dyDescent="0.25"/>
    <row r="79" spans="1:12" ht="45" customHeight="1" x14ac:dyDescent="0.25"/>
    <row r="80" spans="1:12" ht="45" customHeight="1" x14ac:dyDescent="0.25"/>
    <row r="81" spans="3:3" ht="45" customHeight="1" x14ac:dyDescent="0.25">
      <c r="C81" s="3"/>
    </row>
    <row r="82" spans="3:3" ht="45" customHeight="1" x14ac:dyDescent="0.25">
      <c r="C82" s="3"/>
    </row>
    <row r="83" spans="3:3" ht="45" customHeight="1" x14ac:dyDescent="0.25">
      <c r="C83" s="3"/>
    </row>
    <row r="84" spans="3:3" ht="45" customHeight="1" x14ac:dyDescent="0.25">
      <c r="C84" s="3"/>
    </row>
    <row r="85" spans="3:3" ht="45" customHeight="1" x14ac:dyDescent="0.25">
      <c r="C85" s="3"/>
    </row>
    <row r="86" spans="3:3" ht="45" customHeight="1" x14ac:dyDescent="0.25">
      <c r="C86" s="3"/>
    </row>
    <row r="87" spans="3:3" ht="45" customHeight="1" x14ac:dyDescent="0.25">
      <c r="C87" s="3"/>
    </row>
    <row r="88" spans="3:3" ht="45" customHeight="1" x14ac:dyDescent="0.25">
      <c r="C88" s="3"/>
    </row>
    <row r="89" spans="3:3" ht="45" customHeight="1" x14ac:dyDescent="0.25">
      <c r="C89" s="3"/>
    </row>
    <row r="90" spans="3:3" ht="45" customHeight="1" x14ac:dyDescent="0.25">
      <c r="C90" s="3"/>
    </row>
    <row r="91" spans="3:3" ht="45" customHeight="1" x14ac:dyDescent="0.25">
      <c r="C91" s="3"/>
    </row>
    <row r="92" spans="3:3" ht="45" customHeight="1" x14ac:dyDescent="0.25">
      <c r="C92" s="3"/>
    </row>
    <row r="93" spans="3:3" ht="45" customHeight="1" x14ac:dyDescent="0.25">
      <c r="C93" s="3"/>
    </row>
    <row r="94" spans="3:3" ht="45" customHeight="1" x14ac:dyDescent="0.25">
      <c r="C94" s="3"/>
    </row>
    <row r="95" spans="3:3" ht="45" customHeight="1" x14ac:dyDescent="0.25">
      <c r="C95" s="3"/>
    </row>
    <row r="96" spans="3:3" ht="45" customHeight="1" x14ac:dyDescent="0.25">
      <c r="C96" s="3"/>
    </row>
    <row r="97" spans="3:3" ht="45" customHeight="1" x14ac:dyDescent="0.25">
      <c r="C97" s="3"/>
    </row>
    <row r="98" spans="3:3" ht="45" customHeight="1" x14ac:dyDescent="0.25">
      <c r="C98" s="3"/>
    </row>
    <row r="99" spans="3:3" ht="45" customHeight="1" x14ac:dyDescent="0.25">
      <c r="C99" s="3"/>
    </row>
    <row r="100" spans="3:3" ht="45" customHeight="1" x14ac:dyDescent="0.25">
      <c r="C100" s="3"/>
    </row>
    <row r="101" spans="3:3" ht="45" customHeight="1" x14ac:dyDescent="0.25">
      <c r="C101" s="3"/>
    </row>
    <row r="102" spans="3:3" ht="45" customHeight="1" x14ac:dyDescent="0.25">
      <c r="C102" s="3"/>
    </row>
    <row r="103" spans="3:3" ht="45" customHeight="1" x14ac:dyDescent="0.25">
      <c r="C103" s="3"/>
    </row>
    <row r="104" spans="3:3" ht="45" customHeight="1" x14ac:dyDescent="0.25">
      <c r="C104" s="3"/>
    </row>
    <row r="105" spans="3:3" ht="45" customHeight="1" x14ac:dyDescent="0.25">
      <c r="C105" s="3"/>
    </row>
  </sheetData>
  <mergeCells count="36">
    <mergeCell ref="F1:H1"/>
    <mergeCell ref="A70:B70"/>
    <mergeCell ref="C70:D70"/>
    <mergeCell ref="C71:D71"/>
    <mergeCell ref="A72:B72"/>
    <mergeCell ref="B3:G3"/>
    <mergeCell ref="G21:G22"/>
    <mergeCell ref="H21:H22"/>
    <mergeCell ref="G32:G33"/>
    <mergeCell ref="H32:H33"/>
    <mergeCell ref="F32:F33"/>
    <mergeCell ref="F21:F22"/>
    <mergeCell ref="C32:C33"/>
    <mergeCell ref="E32:E33"/>
    <mergeCell ref="A66:E66"/>
    <mergeCell ref="A42:E42"/>
    <mergeCell ref="A35:E35"/>
    <mergeCell ref="A36:E36"/>
    <mergeCell ref="A40:E40"/>
    <mergeCell ref="A32:A33"/>
    <mergeCell ref="B32:B33"/>
    <mergeCell ref="A31:E31"/>
    <mergeCell ref="A21:A22"/>
    <mergeCell ref="B21:B22"/>
    <mergeCell ref="C21:C22"/>
    <mergeCell ref="E21:E22"/>
    <mergeCell ref="A7:E7"/>
    <mergeCell ref="A8:E8"/>
    <mergeCell ref="A16:E16"/>
    <mergeCell ref="A17:E17"/>
    <mergeCell ref="A25:E25"/>
    <mergeCell ref="A49:E49"/>
    <mergeCell ref="A55:E55"/>
    <mergeCell ref="A58:E58"/>
    <mergeCell ref="A62:E62"/>
    <mergeCell ref="A73:B73"/>
  </mergeCells>
  <printOptions horizontalCentered="1"/>
  <pageMargins left="0.11811023622047245" right="0.11811023622047245" top="0.35433070866141736" bottom="0.35433070866141736" header="0" footer="0"/>
  <pageSetup paperSize="9" scale="70" orientation="landscape" r:id="rId1"/>
  <headerFooter>
    <oddFooter xml:space="preserve">&amp;LFMZinop07_290713_JPI&amp;R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workbookViewId="0">
      <selection activeCell="D11" sqref="D11"/>
    </sheetView>
  </sheetViews>
  <sheetFormatPr defaultColWidth="8.75" defaultRowHeight="15" x14ac:dyDescent="0.25"/>
  <cols>
    <col min="1" max="1" width="7.625" style="3" customWidth="1"/>
    <col min="2" max="2" width="10.75" style="6" customWidth="1"/>
    <col min="3" max="3" width="30.75" style="3" customWidth="1"/>
    <col min="4" max="4" width="35.75" style="3" customWidth="1"/>
    <col min="5" max="5" width="45.75" style="3" customWidth="1"/>
    <col min="6" max="8" width="15.75" style="3" customWidth="1"/>
    <col min="9" max="16384" width="8.75" style="3"/>
  </cols>
  <sheetData>
    <row r="1" spans="1:11" ht="42" customHeight="1" x14ac:dyDescent="0.25">
      <c r="A1" s="11"/>
      <c r="B1" s="11"/>
      <c r="C1" s="11"/>
      <c r="D1" s="11"/>
      <c r="F1" s="201" t="s">
        <v>1824</v>
      </c>
      <c r="G1" s="201"/>
      <c r="H1" s="201"/>
      <c r="I1" s="14"/>
      <c r="J1" s="14"/>
      <c r="K1" s="14"/>
    </row>
    <row r="2" spans="1:11" s="11" customFormat="1" ht="19.899999999999999" customHeight="1" x14ac:dyDescent="0.25">
      <c r="A2" s="6"/>
      <c r="B2" s="6"/>
      <c r="C2" s="60"/>
      <c r="D2" s="14"/>
    </row>
    <row r="3" spans="1:11" s="11" customFormat="1" ht="19.899999999999999" customHeight="1" x14ac:dyDescent="0.25">
      <c r="A3" s="6"/>
      <c r="B3" s="202" t="s">
        <v>1827</v>
      </c>
      <c r="C3" s="202"/>
      <c r="D3" s="202"/>
      <c r="E3" s="202"/>
      <c r="F3" s="202"/>
      <c r="G3" s="202"/>
    </row>
    <row r="4" spans="1:11" s="11" customFormat="1" ht="19.899999999999999" customHeight="1" x14ac:dyDescent="0.3">
      <c r="A4" s="6"/>
      <c r="B4" s="6"/>
      <c r="C4" s="60"/>
      <c r="D4" s="14"/>
    </row>
    <row r="5" spans="1:11" s="11" customFormat="1" ht="19.899999999999999" customHeight="1" x14ac:dyDescent="0.3">
      <c r="A5" s="6"/>
      <c r="B5" s="6"/>
      <c r="C5" s="60"/>
      <c r="D5" s="14"/>
      <c r="G5" s="6"/>
      <c r="H5" s="6" t="s">
        <v>34</v>
      </c>
    </row>
    <row r="6" spans="1:11" s="6" customFormat="1" ht="34.9" customHeight="1" x14ac:dyDescent="0.25">
      <c r="A6" s="62" t="s">
        <v>15</v>
      </c>
      <c r="B6" s="62" t="s">
        <v>36</v>
      </c>
      <c r="C6" s="62" t="s">
        <v>17</v>
      </c>
      <c r="D6" s="62" t="s">
        <v>182</v>
      </c>
      <c r="E6" s="62" t="s">
        <v>35</v>
      </c>
      <c r="F6" s="68" t="s">
        <v>18</v>
      </c>
      <c r="G6" s="68" t="s">
        <v>19</v>
      </c>
      <c r="H6" s="68" t="s">
        <v>20</v>
      </c>
    </row>
    <row r="7" spans="1:11" s="7" customFormat="1" ht="34.9" customHeight="1" x14ac:dyDescent="0.25">
      <c r="A7" s="200" t="s">
        <v>16</v>
      </c>
      <c r="B7" s="200"/>
      <c r="C7" s="200"/>
      <c r="D7" s="200"/>
      <c r="E7" s="200"/>
      <c r="F7" s="88">
        <f>SUM(F8:F12)</f>
        <v>39987299</v>
      </c>
      <c r="G7" s="88">
        <f t="shared" ref="G7:H7" si="0">SUM(G8:G12)</f>
        <v>70558555</v>
      </c>
      <c r="H7" s="88">
        <f t="shared" si="0"/>
        <v>106154360</v>
      </c>
      <c r="J7" s="9"/>
    </row>
    <row r="8" spans="1:11" ht="150" x14ac:dyDescent="0.25">
      <c r="A8" s="93" t="s">
        <v>0</v>
      </c>
      <c r="B8" s="93" t="s">
        <v>117</v>
      </c>
      <c r="C8" s="130" t="s">
        <v>101</v>
      </c>
      <c r="D8" s="94" t="s">
        <v>198</v>
      </c>
      <c r="E8" s="131" t="s">
        <v>196</v>
      </c>
      <c r="F8" s="132">
        <v>1843178</v>
      </c>
      <c r="G8" s="132">
        <v>3686050</v>
      </c>
      <c r="H8" s="132">
        <v>3684896</v>
      </c>
    </row>
    <row r="9" spans="1:11" ht="45" customHeight="1" x14ac:dyDescent="0.25">
      <c r="A9" s="97" t="s">
        <v>1</v>
      </c>
      <c r="B9" s="97" t="s">
        <v>124</v>
      </c>
      <c r="C9" s="94" t="s">
        <v>57</v>
      </c>
      <c r="D9" s="94" t="s">
        <v>1393</v>
      </c>
      <c r="E9" s="94" t="s">
        <v>159</v>
      </c>
      <c r="F9" s="107">
        <v>372663</v>
      </c>
      <c r="G9" s="107">
        <v>389913</v>
      </c>
      <c r="H9" s="107">
        <v>877413</v>
      </c>
    </row>
    <row r="10" spans="1:11" ht="45" customHeight="1" x14ac:dyDescent="0.25">
      <c r="A10" s="76" t="s">
        <v>2</v>
      </c>
      <c r="B10" s="76" t="s">
        <v>147</v>
      </c>
      <c r="C10" s="94" t="s">
        <v>111</v>
      </c>
      <c r="D10" s="77" t="s">
        <v>185</v>
      </c>
      <c r="E10" s="77" t="s">
        <v>44</v>
      </c>
      <c r="F10" s="78">
        <v>464377</v>
      </c>
      <c r="G10" s="78">
        <v>454377</v>
      </c>
      <c r="H10" s="78">
        <v>459604</v>
      </c>
    </row>
    <row r="11" spans="1:11" ht="45" customHeight="1" x14ac:dyDescent="0.25">
      <c r="A11" s="76" t="s">
        <v>3</v>
      </c>
      <c r="B11" s="76" t="s">
        <v>13</v>
      </c>
      <c r="C11" s="94" t="s">
        <v>33</v>
      </c>
      <c r="D11" s="77" t="s">
        <v>188</v>
      </c>
      <c r="E11" s="77" t="s">
        <v>14</v>
      </c>
      <c r="F11" s="78">
        <v>709050</v>
      </c>
      <c r="G11" s="78">
        <v>648362</v>
      </c>
      <c r="H11" s="78">
        <v>648362</v>
      </c>
    </row>
    <row r="12" spans="1:11" ht="45" customHeight="1" x14ac:dyDescent="0.25">
      <c r="A12" s="76" t="s">
        <v>4</v>
      </c>
      <c r="B12" s="76"/>
      <c r="C12" s="94" t="s">
        <v>108</v>
      </c>
      <c r="D12" s="86" t="s">
        <v>16</v>
      </c>
      <c r="E12" s="77"/>
      <c r="F12" s="78">
        <f>F13+F19+F20+F21</f>
        <v>36598031</v>
      </c>
      <c r="G12" s="78">
        <f>G13+G19+G20+G21</f>
        <v>65379853</v>
      </c>
      <c r="H12" s="78">
        <f>H13+H19+H20+H21</f>
        <v>100484085</v>
      </c>
    </row>
    <row r="13" spans="1:11" s="13" customFormat="1" ht="45" customHeight="1" x14ac:dyDescent="0.25">
      <c r="A13" s="223"/>
      <c r="B13" s="224" t="s">
        <v>129</v>
      </c>
      <c r="C13" s="225" t="s">
        <v>108</v>
      </c>
      <c r="D13" s="133" t="s">
        <v>16</v>
      </c>
      <c r="E13" s="225" t="s">
        <v>162</v>
      </c>
      <c r="F13" s="134">
        <v>24900083</v>
      </c>
      <c r="G13" s="134">
        <v>41428386</v>
      </c>
      <c r="H13" s="134">
        <v>66512628</v>
      </c>
    </row>
    <row r="14" spans="1:11" s="13" customFormat="1" ht="45" customHeight="1" x14ac:dyDescent="0.25">
      <c r="A14" s="223"/>
      <c r="B14" s="224"/>
      <c r="C14" s="225"/>
      <c r="D14" s="133" t="s">
        <v>1394</v>
      </c>
      <c r="E14" s="225"/>
      <c r="F14" s="134">
        <v>22290260</v>
      </c>
      <c r="G14" s="134">
        <v>38818563</v>
      </c>
      <c r="H14" s="134">
        <v>63902805</v>
      </c>
    </row>
    <row r="15" spans="1:11" s="13" customFormat="1" ht="45" customHeight="1" x14ac:dyDescent="0.25">
      <c r="A15" s="223"/>
      <c r="B15" s="224"/>
      <c r="C15" s="225"/>
      <c r="D15" s="133" t="s">
        <v>1395</v>
      </c>
      <c r="E15" s="225"/>
      <c r="F15" s="134">
        <v>36318</v>
      </c>
      <c r="G15" s="134">
        <v>36318</v>
      </c>
      <c r="H15" s="134">
        <v>36318</v>
      </c>
    </row>
    <row r="16" spans="1:11" s="13" customFormat="1" ht="45" customHeight="1" x14ac:dyDescent="0.25">
      <c r="A16" s="223"/>
      <c r="B16" s="224"/>
      <c r="C16" s="225"/>
      <c r="D16" s="133" t="s">
        <v>1396</v>
      </c>
      <c r="E16" s="225"/>
      <c r="F16" s="134">
        <v>90072</v>
      </c>
      <c r="G16" s="134">
        <v>90072</v>
      </c>
      <c r="H16" s="134">
        <v>90072</v>
      </c>
    </row>
    <row r="17" spans="1:12" s="13" customFormat="1" ht="45" customHeight="1" x14ac:dyDescent="0.25">
      <c r="A17" s="223"/>
      <c r="B17" s="224"/>
      <c r="C17" s="225"/>
      <c r="D17" s="133" t="s">
        <v>1397</v>
      </c>
      <c r="E17" s="225"/>
      <c r="F17" s="134">
        <v>2337018</v>
      </c>
      <c r="G17" s="134">
        <v>2337018</v>
      </c>
      <c r="H17" s="134">
        <v>2337018</v>
      </c>
    </row>
    <row r="18" spans="1:12" s="13" customFormat="1" ht="45" customHeight="1" x14ac:dyDescent="0.25">
      <c r="A18" s="223"/>
      <c r="B18" s="224"/>
      <c r="C18" s="225"/>
      <c r="D18" s="133" t="s">
        <v>1398</v>
      </c>
      <c r="E18" s="225"/>
      <c r="F18" s="134">
        <v>146415</v>
      </c>
      <c r="G18" s="134">
        <v>146415</v>
      </c>
      <c r="H18" s="134">
        <v>146415</v>
      </c>
    </row>
    <row r="19" spans="1:12" s="13" customFormat="1" ht="45" customHeight="1" x14ac:dyDescent="0.25">
      <c r="A19" s="135"/>
      <c r="B19" s="136" t="s">
        <v>132</v>
      </c>
      <c r="C19" s="137" t="s">
        <v>108</v>
      </c>
      <c r="D19" s="133" t="s">
        <v>1394</v>
      </c>
      <c r="E19" s="133" t="s">
        <v>165</v>
      </c>
      <c r="F19" s="134">
        <v>7985818</v>
      </c>
      <c r="G19" s="134">
        <v>13605982</v>
      </c>
      <c r="H19" s="134">
        <v>23625972</v>
      </c>
    </row>
    <row r="20" spans="1:12" s="13" customFormat="1" ht="45" customHeight="1" x14ac:dyDescent="0.25">
      <c r="A20" s="135"/>
      <c r="B20" s="136" t="s">
        <v>122</v>
      </c>
      <c r="C20" s="137" t="s">
        <v>108</v>
      </c>
      <c r="D20" s="133" t="s">
        <v>1394</v>
      </c>
      <c r="E20" s="133" t="s">
        <v>157</v>
      </c>
      <c r="F20" s="134">
        <v>3712130</v>
      </c>
      <c r="G20" s="134">
        <v>5037485</v>
      </c>
      <c r="H20" s="134">
        <v>5037485</v>
      </c>
    </row>
    <row r="21" spans="1:12" s="13" customFormat="1" ht="45" customHeight="1" x14ac:dyDescent="0.25">
      <c r="A21" s="138"/>
      <c r="B21" s="136" t="s">
        <v>120</v>
      </c>
      <c r="C21" s="137" t="s">
        <v>108</v>
      </c>
      <c r="D21" s="133" t="s">
        <v>1394</v>
      </c>
      <c r="E21" s="133" t="s">
        <v>197</v>
      </c>
      <c r="F21" s="134">
        <v>0</v>
      </c>
      <c r="G21" s="134">
        <v>5308000</v>
      </c>
      <c r="H21" s="134">
        <v>5308000</v>
      </c>
    </row>
    <row r="22" spans="1:12" x14ac:dyDescent="0.25">
      <c r="A22" s="11"/>
      <c r="B22" s="11"/>
      <c r="C22" s="11"/>
      <c r="D22" s="11"/>
      <c r="E22" s="11"/>
      <c r="F22" s="11"/>
      <c r="G22" s="11"/>
      <c r="H22" s="11"/>
      <c r="I22" s="6"/>
      <c r="J22" s="6"/>
      <c r="K22" s="6"/>
    </row>
    <row r="23" spans="1:12" customFormat="1" ht="18.75" x14ac:dyDescent="0.25">
      <c r="A23" s="197"/>
      <c r="B23" s="197"/>
      <c r="C23" s="197"/>
      <c r="D23" s="197"/>
      <c r="E23" s="141"/>
      <c r="F23" s="142"/>
      <c r="G23" s="139"/>
      <c r="H23" s="144"/>
      <c r="I23" s="145"/>
      <c r="J23" s="146"/>
      <c r="K23" s="146"/>
      <c r="L23" s="142"/>
    </row>
    <row r="24" spans="1:12" customFormat="1" ht="18.75" x14ac:dyDescent="0.25">
      <c r="A24" s="147"/>
      <c r="B24" s="148"/>
      <c r="C24" s="197" t="s">
        <v>1409</v>
      </c>
      <c r="D24" s="197"/>
      <c r="E24" s="141"/>
      <c r="F24" s="142"/>
      <c r="G24" s="139" t="s">
        <v>1410</v>
      </c>
      <c r="H24" s="149"/>
      <c r="I24" s="149"/>
      <c r="J24" s="149"/>
      <c r="K24" s="149"/>
      <c r="L24" s="149"/>
    </row>
    <row r="25" spans="1:12" customFormat="1" ht="15.75" customHeight="1" x14ac:dyDescent="0.25">
      <c r="A25" s="196"/>
      <c r="B25" s="196"/>
      <c r="C25" s="150"/>
      <c r="D25" s="150"/>
      <c r="E25" s="150"/>
      <c r="F25" s="151"/>
      <c r="G25" s="143"/>
      <c r="H25" s="144"/>
      <c r="I25" s="145"/>
      <c r="J25" s="146"/>
      <c r="K25" s="146"/>
      <c r="L25" s="146"/>
    </row>
    <row r="26" spans="1:12" customFormat="1" ht="15.75" x14ac:dyDescent="0.25">
      <c r="A26" s="196"/>
      <c r="B26" s="196"/>
      <c r="C26" s="150"/>
      <c r="D26" s="150"/>
      <c r="E26" s="150"/>
      <c r="F26" s="151"/>
      <c r="G26" s="143"/>
      <c r="H26" s="144"/>
      <c r="I26" s="145"/>
      <c r="J26" s="146"/>
      <c r="K26" s="146"/>
      <c r="L26" s="146"/>
    </row>
    <row r="27" spans="1:12" s="154" customFormat="1" ht="11.25" x14ac:dyDescent="0.2">
      <c r="A27" s="155">
        <v>41484</v>
      </c>
      <c r="B27" s="152"/>
      <c r="C27" s="152"/>
      <c r="D27" s="152"/>
      <c r="E27" s="152"/>
      <c r="F27" s="152"/>
      <c r="G27" s="152"/>
      <c r="H27" s="152"/>
      <c r="I27" s="153"/>
      <c r="J27" s="153"/>
      <c r="K27" s="153"/>
    </row>
    <row r="28" spans="1:12" s="154" customFormat="1" ht="11.25" x14ac:dyDescent="0.2">
      <c r="A28" s="152" t="s">
        <v>1411</v>
      </c>
      <c r="B28" s="152"/>
      <c r="C28" s="152"/>
      <c r="D28" s="152"/>
      <c r="E28" s="152"/>
      <c r="F28" s="152"/>
      <c r="G28" s="152"/>
      <c r="H28" s="152"/>
      <c r="I28" s="153"/>
      <c r="J28" s="153"/>
      <c r="K28" s="153"/>
    </row>
    <row r="29" spans="1:12" s="154" customFormat="1" ht="11.25" x14ac:dyDescent="0.2">
      <c r="A29" s="152" t="s">
        <v>1412</v>
      </c>
      <c r="B29" s="152"/>
      <c r="C29" s="152"/>
      <c r="D29" s="152"/>
      <c r="E29" s="152"/>
      <c r="F29" s="152"/>
      <c r="G29" s="152"/>
      <c r="H29" s="152"/>
      <c r="I29" s="153"/>
      <c r="J29" s="153"/>
      <c r="K29" s="153"/>
    </row>
    <row r="30" spans="1:12" ht="34.9" customHeight="1" x14ac:dyDescent="0.25"/>
    <row r="31" spans="1:12" ht="34.9" customHeight="1" x14ac:dyDescent="0.25"/>
    <row r="32" spans="1:12" ht="34.9" customHeight="1" x14ac:dyDescent="0.25"/>
    <row r="33" ht="34.9" customHeight="1" x14ac:dyDescent="0.25"/>
    <row r="34" ht="34.9" customHeight="1" x14ac:dyDescent="0.25"/>
    <row r="35" ht="34.9" customHeight="1" x14ac:dyDescent="0.25"/>
    <row r="36" ht="34.9" customHeight="1" x14ac:dyDescent="0.25"/>
    <row r="37" ht="34.9" customHeight="1" x14ac:dyDescent="0.25"/>
    <row r="38" ht="34.9" customHeight="1" x14ac:dyDescent="0.25"/>
    <row r="39" ht="34.9" customHeight="1" x14ac:dyDescent="0.25"/>
    <row r="40" ht="45" customHeight="1" x14ac:dyDescent="0.25"/>
    <row r="41" ht="45" customHeight="1" x14ac:dyDescent="0.25"/>
    <row r="42" ht="45" customHeight="1" x14ac:dyDescent="0.25"/>
    <row r="43" ht="45" customHeight="1" x14ac:dyDescent="0.25"/>
    <row r="44" ht="45" customHeight="1" x14ac:dyDescent="0.25"/>
    <row r="45" ht="45" customHeight="1" x14ac:dyDescent="0.25"/>
    <row r="46" ht="45" customHeight="1" x14ac:dyDescent="0.25"/>
    <row r="47" ht="45" customHeight="1" x14ac:dyDescent="0.25"/>
    <row r="48" ht="45" customHeight="1" x14ac:dyDescent="0.25"/>
    <row r="49" ht="45" customHeight="1" x14ac:dyDescent="0.25"/>
    <row r="50" ht="45" customHeight="1" x14ac:dyDescent="0.25"/>
    <row r="51" ht="45" customHeight="1" x14ac:dyDescent="0.25"/>
    <row r="52" ht="45" customHeight="1" x14ac:dyDescent="0.25"/>
    <row r="53" ht="45" customHeight="1" x14ac:dyDescent="0.25"/>
    <row r="54" ht="45" customHeight="1" x14ac:dyDescent="0.25"/>
    <row r="55" ht="45" customHeight="1" x14ac:dyDescent="0.25"/>
    <row r="56" ht="45" customHeight="1" x14ac:dyDescent="0.25"/>
    <row r="57" ht="45" customHeight="1" x14ac:dyDescent="0.25"/>
    <row r="58" ht="45" customHeight="1" x14ac:dyDescent="0.25"/>
    <row r="59" ht="45" customHeight="1" x14ac:dyDescent="0.25"/>
    <row r="60" ht="45" customHeight="1" x14ac:dyDescent="0.25"/>
    <row r="61" ht="45" customHeight="1" x14ac:dyDescent="0.25"/>
    <row r="62" ht="45" customHeight="1" x14ac:dyDescent="0.25"/>
    <row r="63" ht="45" customHeight="1" x14ac:dyDescent="0.25"/>
    <row r="64" ht="45" customHeight="1" x14ac:dyDescent="0.25"/>
    <row r="65" ht="45" customHeight="1" x14ac:dyDescent="0.25"/>
    <row r="66" ht="45" customHeight="1" x14ac:dyDescent="0.25"/>
    <row r="67" ht="45" customHeight="1" x14ac:dyDescent="0.25"/>
    <row r="68" ht="45" customHeight="1" x14ac:dyDescent="0.25"/>
    <row r="69" ht="45" customHeight="1" x14ac:dyDescent="0.25"/>
    <row r="70" ht="45" customHeight="1" x14ac:dyDescent="0.25"/>
    <row r="71" ht="45" customHeight="1" x14ac:dyDescent="0.25"/>
    <row r="72" ht="45" customHeight="1" x14ac:dyDescent="0.25"/>
    <row r="73" ht="45" customHeight="1" x14ac:dyDescent="0.25"/>
    <row r="74" ht="45" customHeight="1" x14ac:dyDescent="0.25"/>
    <row r="75" ht="45" customHeight="1" x14ac:dyDescent="0.25"/>
    <row r="76" ht="45" customHeight="1" x14ac:dyDescent="0.25"/>
    <row r="77" ht="45" customHeight="1" x14ac:dyDescent="0.25"/>
    <row r="78" ht="45" customHeight="1" x14ac:dyDescent="0.25"/>
    <row r="79" ht="45" customHeight="1" x14ac:dyDescent="0.25"/>
    <row r="80" ht="45" customHeight="1" x14ac:dyDescent="0.25"/>
    <row r="81" ht="45" customHeight="1" x14ac:dyDescent="0.25"/>
    <row r="82" ht="45" customHeight="1" x14ac:dyDescent="0.25"/>
    <row r="83" ht="45" customHeight="1" x14ac:dyDescent="0.25"/>
    <row r="84" ht="45" customHeight="1" x14ac:dyDescent="0.25"/>
    <row r="85" ht="45" customHeight="1" x14ac:dyDescent="0.25"/>
    <row r="86" ht="45" customHeight="1" x14ac:dyDescent="0.25"/>
    <row r="87" ht="45" customHeight="1" x14ac:dyDescent="0.25"/>
    <row r="88" ht="45" customHeight="1" x14ac:dyDescent="0.25"/>
    <row r="89" ht="45" customHeight="1" x14ac:dyDescent="0.25"/>
    <row r="90" ht="45" customHeight="1" x14ac:dyDescent="0.25"/>
    <row r="91" ht="45" customHeight="1" x14ac:dyDescent="0.25"/>
    <row r="92" ht="45" customHeight="1" x14ac:dyDescent="0.25"/>
    <row r="93" ht="45" customHeight="1" x14ac:dyDescent="0.25"/>
    <row r="94" ht="45" customHeight="1" x14ac:dyDescent="0.25"/>
    <row r="95" ht="45" customHeight="1" x14ac:dyDescent="0.25"/>
    <row r="96" ht="45" customHeight="1" x14ac:dyDescent="0.25"/>
    <row r="97" ht="45" customHeight="1" x14ac:dyDescent="0.25"/>
    <row r="98" ht="45" customHeight="1" x14ac:dyDescent="0.25"/>
    <row r="99" ht="45" customHeight="1" x14ac:dyDescent="0.25"/>
    <row r="100" ht="45" customHeight="1" x14ac:dyDescent="0.25"/>
    <row r="101" ht="45" customHeight="1" x14ac:dyDescent="0.25"/>
    <row r="102" ht="45" customHeight="1" x14ac:dyDescent="0.25"/>
    <row r="103" ht="45" customHeight="1" x14ac:dyDescent="0.25"/>
    <row r="104" ht="45" customHeight="1" x14ac:dyDescent="0.25"/>
    <row r="105" ht="45" customHeight="1" x14ac:dyDescent="0.25"/>
  </sheetData>
  <mergeCells count="12">
    <mergeCell ref="F1:H1"/>
    <mergeCell ref="A23:B23"/>
    <mergeCell ref="C23:D23"/>
    <mergeCell ref="C24:D24"/>
    <mergeCell ref="A25:B25"/>
    <mergeCell ref="A26:B26"/>
    <mergeCell ref="B3:G3"/>
    <mergeCell ref="A7:E7"/>
    <mergeCell ref="A13:A18"/>
    <mergeCell ref="B13:B18"/>
    <mergeCell ref="C13:C18"/>
    <mergeCell ref="E13:E18"/>
  </mergeCells>
  <printOptions horizontalCentered="1"/>
  <pageMargins left="0.11811023622047245" right="0.11811023622047245" top="0.35433070866141736" bottom="0.35433070866141736" header="0" footer="0"/>
  <pageSetup paperSize="9" scale="70" orientation="landscape" r:id="rId1"/>
  <headerFooter>
    <oddFooter xml:space="preserve">&amp;LFMZinop08_290713_JPI&amp;R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workbookViewId="0">
      <selection activeCell="D11" sqref="D11"/>
    </sheetView>
  </sheetViews>
  <sheetFormatPr defaultColWidth="8.75" defaultRowHeight="15" x14ac:dyDescent="0.25"/>
  <cols>
    <col min="1" max="1" width="7.625" style="1" customWidth="1"/>
    <col min="2" max="2" width="48.375" style="3" customWidth="1"/>
    <col min="3" max="5" width="12.75" style="3" customWidth="1"/>
    <col min="6" max="16384" width="8.75" style="3"/>
  </cols>
  <sheetData>
    <row r="1" spans="1:11" ht="42" customHeight="1" x14ac:dyDescent="0.25">
      <c r="A1" s="11"/>
      <c r="B1" s="11"/>
      <c r="C1" s="201" t="s">
        <v>1825</v>
      </c>
      <c r="D1" s="201"/>
      <c r="E1" s="201"/>
      <c r="F1" s="14"/>
      <c r="G1" s="14"/>
      <c r="I1" s="14"/>
      <c r="J1" s="14"/>
      <c r="K1" s="14"/>
    </row>
    <row r="2" spans="1:11" ht="19.899999999999999" customHeight="1" x14ac:dyDescent="0.25">
      <c r="C2" s="4"/>
      <c r="E2" s="4"/>
    </row>
    <row r="3" spans="1:11" s="11" customFormat="1" ht="30.6" customHeight="1" x14ac:dyDescent="0.25">
      <c r="A3" s="226" t="s">
        <v>365</v>
      </c>
      <c r="B3" s="226"/>
      <c r="C3" s="226"/>
      <c r="D3" s="226"/>
      <c r="E3" s="226"/>
    </row>
    <row r="4" spans="1:11" s="11" customFormat="1" ht="19.899999999999999" customHeight="1" x14ac:dyDescent="0.3">
      <c r="A4" s="5" t="s">
        <v>15</v>
      </c>
      <c r="B4" s="27"/>
      <c r="C4" s="28" t="s">
        <v>18</v>
      </c>
      <c r="D4" s="28" t="s">
        <v>19</v>
      </c>
      <c r="E4" s="26" t="s">
        <v>20</v>
      </c>
    </row>
    <row r="5" spans="1:11" s="16" customFormat="1" ht="19.899999999999999" customHeight="1" x14ac:dyDescent="0.25">
      <c r="A5" s="41"/>
      <c r="B5" s="29" t="s">
        <v>194</v>
      </c>
      <c r="C5" s="30">
        <f>C6+C135+C138+C139+C140</f>
        <v>12741667.999199999</v>
      </c>
      <c r="D5" s="30">
        <f t="shared" ref="D5:E5" si="0">D6+D135+D138+D139+D140</f>
        <v>12741667.999199999</v>
      </c>
      <c r="E5" s="30">
        <f t="shared" si="0"/>
        <v>12741667.999199999</v>
      </c>
    </row>
    <row r="6" spans="1:11" s="11" customFormat="1" ht="17.45" customHeight="1" x14ac:dyDescent="0.25">
      <c r="A6" s="42" t="s">
        <v>226</v>
      </c>
      <c r="B6" s="31" t="s">
        <v>364</v>
      </c>
      <c r="C6" s="32">
        <f>C7+C8+C11+C14+C15+C16+C17+C24+C26+C33+C40+C49+C59+C67+C69+C78+C92+C100+C117+C118+C119+C129+C130+C131+C132+C133</f>
        <v>8031241.9991999995</v>
      </c>
      <c r="D6" s="32">
        <f t="shared" ref="D6:E6" si="1">D7+D8+D11+D14+D15+D16+D17+D24+D26+D33+D40+D49+D59+D67+D69+D78+D92+D100+D117+D118+D119+D129+D130+D131+D132+D133</f>
        <v>8031241.9991999995</v>
      </c>
      <c r="E6" s="32">
        <f t="shared" si="1"/>
        <v>8031241.9991999995</v>
      </c>
    </row>
    <row r="7" spans="1:11" s="11" customFormat="1" ht="19.149999999999999" customHeight="1" x14ac:dyDescent="0.3">
      <c r="A7" s="5"/>
      <c r="B7" s="33" t="s">
        <v>227</v>
      </c>
      <c r="C7" s="34">
        <v>4318</v>
      </c>
      <c r="D7" s="34">
        <v>4318</v>
      </c>
      <c r="E7" s="34">
        <v>4318</v>
      </c>
    </row>
    <row r="8" spans="1:11" s="11" customFormat="1" ht="19.149999999999999" customHeight="1" x14ac:dyDescent="0.25">
      <c r="A8" s="5"/>
      <c r="B8" s="33" t="s">
        <v>228</v>
      </c>
      <c r="C8" s="34">
        <f>C9+C10</f>
        <v>67396</v>
      </c>
      <c r="D8" s="34">
        <f>D9+D10</f>
        <v>67396</v>
      </c>
      <c r="E8" s="34">
        <f>E9+E10</f>
        <v>67396</v>
      </c>
    </row>
    <row r="9" spans="1:11" s="11" customFormat="1" ht="19.149999999999999" customHeight="1" x14ac:dyDescent="0.3">
      <c r="A9" s="5"/>
      <c r="B9" s="35" t="s">
        <v>331</v>
      </c>
      <c r="C9" s="34">
        <v>49616</v>
      </c>
      <c r="D9" s="34">
        <v>49616</v>
      </c>
      <c r="E9" s="34">
        <v>49616</v>
      </c>
    </row>
    <row r="10" spans="1:11" s="11" customFormat="1" ht="19.149999999999999" customHeight="1" x14ac:dyDescent="0.25">
      <c r="A10" s="5"/>
      <c r="B10" s="35" t="s">
        <v>229</v>
      </c>
      <c r="C10" s="34">
        <v>17780</v>
      </c>
      <c r="D10" s="34">
        <v>17780</v>
      </c>
      <c r="E10" s="34">
        <v>17780</v>
      </c>
    </row>
    <row r="11" spans="1:11" s="11" customFormat="1" ht="19.149999999999999" customHeight="1" x14ac:dyDescent="0.25">
      <c r="A11" s="5"/>
      <c r="B11" s="33" t="s">
        <v>230</v>
      </c>
      <c r="C11" s="12">
        <f t="shared" ref="C11" si="2">C12+C13</f>
        <v>5510</v>
      </c>
      <c r="D11" s="12">
        <f t="shared" ref="D11:E11" si="3">D12+D13</f>
        <v>5510</v>
      </c>
      <c r="E11" s="12">
        <f t="shared" si="3"/>
        <v>5510</v>
      </c>
    </row>
    <row r="12" spans="1:11" s="11" customFormat="1" ht="19.149999999999999" customHeight="1" x14ac:dyDescent="0.3">
      <c r="A12" s="5"/>
      <c r="B12" s="35" t="s">
        <v>231</v>
      </c>
      <c r="C12" s="34">
        <v>5361</v>
      </c>
      <c r="D12" s="34">
        <v>5361</v>
      </c>
      <c r="E12" s="34">
        <v>5361</v>
      </c>
    </row>
    <row r="13" spans="1:11" s="11" customFormat="1" ht="19.149999999999999" customHeight="1" x14ac:dyDescent="0.25">
      <c r="A13" s="5"/>
      <c r="B13" s="35" t="s">
        <v>232</v>
      </c>
      <c r="C13" s="34">
        <v>149</v>
      </c>
      <c r="D13" s="34">
        <v>149</v>
      </c>
      <c r="E13" s="34">
        <v>149</v>
      </c>
    </row>
    <row r="14" spans="1:11" s="11" customFormat="1" ht="19.149999999999999" customHeight="1" x14ac:dyDescent="0.25">
      <c r="A14" s="5"/>
      <c r="B14" s="33" t="s">
        <v>233</v>
      </c>
      <c r="C14" s="12">
        <v>1191</v>
      </c>
      <c r="D14" s="12">
        <v>1191</v>
      </c>
      <c r="E14" s="12">
        <v>1191</v>
      </c>
    </row>
    <row r="15" spans="1:11" s="11" customFormat="1" ht="19.149999999999999" customHeight="1" x14ac:dyDescent="0.25">
      <c r="A15" s="5"/>
      <c r="B15" s="33" t="s">
        <v>234</v>
      </c>
      <c r="C15" s="34">
        <v>1549</v>
      </c>
      <c r="D15" s="34">
        <v>1549</v>
      </c>
      <c r="E15" s="34">
        <v>1549</v>
      </c>
    </row>
    <row r="16" spans="1:11" s="11" customFormat="1" ht="19.149999999999999" customHeight="1" x14ac:dyDescent="0.25">
      <c r="A16" s="5"/>
      <c r="B16" s="33" t="s">
        <v>235</v>
      </c>
      <c r="C16" s="34">
        <v>149</v>
      </c>
      <c r="D16" s="34">
        <v>149</v>
      </c>
      <c r="E16" s="34">
        <v>149</v>
      </c>
    </row>
    <row r="17" spans="1:5" s="11" customFormat="1" ht="19.149999999999999" customHeight="1" x14ac:dyDescent="0.25">
      <c r="A17" s="5"/>
      <c r="B17" s="33" t="s">
        <v>236</v>
      </c>
      <c r="C17" s="12">
        <f t="shared" ref="C17" si="4">C18+C19+C20+C21+C22+C23</f>
        <v>129371</v>
      </c>
      <c r="D17" s="12">
        <f t="shared" ref="D17:E17" si="5">D18+D19+D20+D21+D22+D23</f>
        <v>129371</v>
      </c>
      <c r="E17" s="12">
        <f t="shared" si="5"/>
        <v>129371</v>
      </c>
    </row>
    <row r="18" spans="1:5" s="11" customFormat="1" ht="19.149999999999999" customHeight="1" x14ac:dyDescent="0.25">
      <c r="A18" s="5"/>
      <c r="B18" s="35" t="s">
        <v>237</v>
      </c>
      <c r="C18" s="34">
        <v>2710</v>
      </c>
      <c r="D18" s="34">
        <v>2710</v>
      </c>
      <c r="E18" s="34">
        <v>2710</v>
      </c>
    </row>
    <row r="19" spans="1:5" s="11" customFormat="1" ht="19.149999999999999" customHeight="1" x14ac:dyDescent="0.3">
      <c r="A19" s="5"/>
      <c r="B19" s="35" t="s">
        <v>332</v>
      </c>
      <c r="C19" s="34">
        <v>6775</v>
      </c>
      <c r="D19" s="34">
        <v>6775</v>
      </c>
      <c r="E19" s="34">
        <v>6775</v>
      </c>
    </row>
    <row r="20" spans="1:5" s="11" customFormat="1" ht="19.149999999999999" customHeight="1" x14ac:dyDescent="0.25">
      <c r="A20" s="5"/>
      <c r="B20" s="35" t="s">
        <v>238</v>
      </c>
      <c r="C20" s="34">
        <v>44389</v>
      </c>
      <c r="D20" s="34">
        <v>44389</v>
      </c>
      <c r="E20" s="34">
        <v>44389</v>
      </c>
    </row>
    <row r="21" spans="1:5" s="11" customFormat="1" ht="19.149999999999999" customHeight="1" x14ac:dyDescent="0.25">
      <c r="A21" s="5"/>
      <c r="B21" s="35" t="s">
        <v>333</v>
      </c>
      <c r="C21" s="34">
        <v>18123</v>
      </c>
      <c r="D21" s="34">
        <v>18123</v>
      </c>
      <c r="E21" s="34">
        <v>18123</v>
      </c>
    </row>
    <row r="22" spans="1:5" s="11" customFormat="1" ht="19.149999999999999" customHeight="1" x14ac:dyDescent="0.25">
      <c r="A22" s="5"/>
      <c r="B22" s="35" t="s">
        <v>239</v>
      </c>
      <c r="C22" s="34">
        <v>44836</v>
      </c>
      <c r="D22" s="34">
        <v>44836</v>
      </c>
      <c r="E22" s="34">
        <v>44836</v>
      </c>
    </row>
    <row r="23" spans="1:5" s="11" customFormat="1" ht="19.149999999999999" customHeight="1" x14ac:dyDescent="0.25">
      <c r="A23" s="5"/>
      <c r="B23" s="35" t="s">
        <v>240</v>
      </c>
      <c r="C23" s="34">
        <v>12538</v>
      </c>
      <c r="D23" s="34">
        <v>12538</v>
      </c>
      <c r="E23" s="34">
        <v>12538</v>
      </c>
    </row>
    <row r="24" spans="1:5" s="11" customFormat="1" ht="19.149999999999999" customHeight="1" x14ac:dyDescent="0.25">
      <c r="A24" s="5"/>
      <c r="B24" s="33" t="s">
        <v>241</v>
      </c>
      <c r="C24" s="12">
        <f t="shared" ref="C24:E24" si="6">C25</f>
        <v>43734</v>
      </c>
      <c r="D24" s="12">
        <f t="shared" si="6"/>
        <v>43734</v>
      </c>
      <c r="E24" s="12">
        <f t="shared" si="6"/>
        <v>43734</v>
      </c>
    </row>
    <row r="25" spans="1:5" s="11" customFormat="1" ht="19.149999999999999" customHeight="1" x14ac:dyDescent="0.25">
      <c r="A25" s="5"/>
      <c r="B25" s="35" t="s">
        <v>242</v>
      </c>
      <c r="C25" s="34">
        <v>43734</v>
      </c>
      <c r="D25" s="34">
        <v>43734</v>
      </c>
      <c r="E25" s="34">
        <v>43734</v>
      </c>
    </row>
    <row r="26" spans="1:5" s="11" customFormat="1" ht="19.149999999999999" customHeight="1" x14ac:dyDescent="0.25">
      <c r="A26" s="5"/>
      <c r="B26" s="33" t="s">
        <v>243</v>
      </c>
      <c r="C26" s="12">
        <f t="shared" ref="C26" si="7">C27+C28+C29+C30+C31+C32</f>
        <v>76172</v>
      </c>
      <c r="D26" s="12">
        <f t="shared" ref="D26:E26" si="8">D27+D28+D29+D30+D31+D32</f>
        <v>76172</v>
      </c>
      <c r="E26" s="12">
        <f t="shared" si="8"/>
        <v>76172</v>
      </c>
    </row>
    <row r="27" spans="1:5" s="11" customFormat="1" ht="19.149999999999999" customHeight="1" x14ac:dyDescent="0.25">
      <c r="A27" s="5"/>
      <c r="B27" s="35" t="s">
        <v>244</v>
      </c>
      <c r="C27" s="34">
        <v>6135</v>
      </c>
      <c r="D27" s="34">
        <v>6135</v>
      </c>
      <c r="E27" s="34">
        <v>6135</v>
      </c>
    </row>
    <row r="28" spans="1:5" s="11" customFormat="1" ht="19.149999999999999" customHeight="1" x14ac:dyDescent="0.25">
      <c r="A28" s="5"/>
      <c r="B28" s="35" t="s">
        <v>245</v>
      </c>
      <c r="C28" s="34">
        <v>57970</v>
      </c>
      <c r="D28" s="34">
        <v>57970</v>
      </c>
      <c r="E28" s="34">
        <v>57970</v>
      </c>
    </row>
    <row r="29" spans="1:5" s="11" customFormat="1" ht="19.149999999999999" customHeight="1" x14ac:dyDescent="0.25">
      <c r="A29" s="5"/>
      <c r="B29" s="35" t="s">
        <v>246</v>
      </c>
      <c r="C29" s="34">
        <v>968</v>
      </c>
      <c r="D29" s="34">
        <v>968</v>
      </c>
      <c r="E29" s="34">
        <v>968</v>
      </c>
    </row>
    <row r="30" spans="1:5" s="11" customFormat="1" ht="19.149999999999999" customHeight="1" x14ac:dyDescent="0.25">
      <c r="A30" s="5"/>
      <c r="B30" s="35" t="s">
        <v>247</v>
      </c>
      <c r="C30" s="34">
        <v>6463</v>
      </c>
      <c r="D30" s="34">
        <v>6463</v>
      </c>
      <c r="E30" s="34">
        <v>6463</v>
      </c>
    </row>
    <row r="31" spans="1:5" s="11" customFormat="1" ht="19.149999999999999" customHeight="1" x14ac:dyDescent="0.25">
      <c r="A31" s="5"/>
      <c r="B31" s="35" t="s">
        <v>248</v>
      </c>
      <c r="C31" s="34">
        <v>447</v>
      </c>
      <c r="D31" s="34">
        <v>447</v>
      </c>
      <c r="E31" s="34">
        <v>447</v>
      </c>
    </row>
    <row r="32" spans="1:5" s="11" customFormat="1" ht="19.149999999999999" customHeight="1" x14ac:dyDescent="0.25">
      <c r="A32" s="5"/>
      <c r="B32" s="35" t="s">
        <v>334</v>
      </c>
      <c r="C32" s="34">
        <v>4189</v>
      </c>
      <c r="D32" s="34">
        <v>4189</v>
      </c>
      <c r="E32" s="34">
        <v>4189</v>
      </c>
    </row>
    <row r="33" spans="1:5" s="11" customFormat="1" ht="19.149999999999999" customHeight="1" x14ac:dyDescent="0.25">
      <c r="A33" s="5"/>
      <c r="B33" s="33" t="s">
        <v>335</v>
      </c>
      <c r="C33" s="12">
        <f t="shared" ref="C33" si="9">C34+C35+C36+C37+C38+C39</f>
        <v>456684</v>
      </c>
      <c r="D33" s="12">
        <f t="shared" ref="D33:E33" si="10">D34+D35+D36+D37+D38+D39</f>
        <v>456684</v>
      </c>
      <c r="E33" s="12">
        <f t="shared" si="10"/>
        <v>456684</v>
      </c>
    </row>
    <row r="34" spans="1:5" s="11" customFormat="1" ht="19.149999999999999" customHeight="1" x14ac:dyDescent="0.25">
      <c r="A34" s="5"/>
      <c r="B34" s="35" t="s">
        <v>249</v>
      </c>
      <c r="C34" s="34">
        <v>8934</v>
      </c>
      <c r="D34" s="34">
        <v>8934</v>
      </c>
      <c r="E34" s="34">
        <v>8934</v>
      </c>
    </row>
    <row r="35" spans="1:5" s="11" customFormat="1" ht="19.149999999999999" customHeight="1" x14ac:dyDescent="0.25">
      <c r="A35" s="5"/>
      <c r="B35" s="35" t="s">
        <v>250</v>
      </c>
      <c r="C35" s="34">
        <v>4050</v>
      </c>
      <c r="D35" s="34">
        <v>4050</v>
      </c>
      <c r="E35" s="34">
        <v>4050</v>
      </c>
    </row>
    <row r="36" spans="1:5" s="11" customFormat="1" ht="19.149999999999999" customHeight="1" x14ac:dyDescent="0.25">
      <c r="A36" s="5"/>
      <c r="B36" s="35" t="s">
        <v>251</v>
      </c>
      <c r="C36" s="34">
        <v>609</v>
      </c>
      <c r="D36" s="34">
        <v>609</v>
      </c>
      <c r="E36" s="34">
        <v>609</v>
      </c>
    </row>
    <row r="37" spans="1:5" s="11" customFormat="1" ht="19.149999999999999" customHeight="1" x14ac:dyDescent="0.25">
      <c r="A37" s="5"/>
      <c r="B37" s="35" t="s">
        <v>336</v>
      </c>
      <c r="C37" s="34">
        <v>2680</v>
      </c>
      <c r="D37" s="34">
        <v>2680</v>
      </c>
      <c r="E37" s="34">
        <v>2680</v>
      </c>
    </row>
    <row r="38" spans="1:5" s="11" customFormat="1" ht="19.149999999999999" customHeight="1" x14ac:dyDescent="0.25">
      <c r="A38" s="5"/>
      <c r="B38" s="35" t="s">
        <v>252</v>
      </c>
      <c r="C38" s="34">
        <v>298</v>
      </c>
      <c r="D38" s="34">
        <v>298</v>
      </c>
      <c r="E38" s="34">
        <v>298</v>
      </c>
    </row>
    <row r="39" spans="1:5" s="11" customFormat="1" ht="19.149999999999999" customHeight="1" x14ac:dyDescent="0.25">
      <c r="A39" s="5"/>
      <c r="B39" s="35" t="s">
        <v>253</v>
      </c>
      <c r="C39" s="34">
        <v>440113</v>
      </c>
      <c r="D39" s="34">
        <v>440113</v>
      </c>
      <c r="E39" s="34">
        <v>440113</v>
      </c>
    </row>
    <row r="40" spans="1:5" s="11" customFormat="1" ht="19.149999999999999" customHeight="1" x14ac:dyDescent="0.25">
      <c r="A40" s="5"/>
      <c r="B40" s="33" t="s">
        <v>254</v>
      </c>
      <c r="C40" s="12">
        <f>SUM(C41:C48)</f>
        <v>2509200</v>
      </c>
      <c r="D40" s="12">
        <f>SUM(D41:D48)</f>
        <v>2509200</v>
      </c>
      <c r="E40" s="12">
        <f>SUM(E41:E48)</f>
        <v>2509200</v>
      </c>
    </row>
    <row r="41" spans="1:5" s="11" customFormat="1" ht="30" x14ac:dyDescent="0.25">
      <c r="A41" s="5"/>
      <c r="B41" s="35" t="s">
        <v>255</v>
      </c>
      <c r="C41" s="34">
        <v>72137</v>
      </c>
      <c r="D41" s="34">
        <v>72137</v>
      </c>
      <c r="E41" s="34">
        <v>72137</v>
      </c>
    </row>
    <row r="42" spans="1:5" s="11" customFormat="1" ht="19.149999999999999" customHeight="1" x14ac:dyDescent="0.25">
      <c r="A42" s="5"/>
      <c r="B42" s="35" t="s">
        <v>337</v>
      </c>
      <c r="C42" s="34">
        <v>35202</v>
      </c>
      <c r="D42" s="34">
        <v>35202</v>
      </c>
      <c r="E42" s="34">
        <v>35202</v>
      </c>
    </row>
    <row r="43" spans="1:5" s="11" customFormat="1" ht="19.149999999999999" customHeight="1" x14ac:dyDescent="0.25">
      <c r="A43" s="5"/>
      <c r="B43" s="35" t="s">
        <v>256</v>
      </c>
      <c r="C43" s="34">
        <v>1235622</v>
      </c>
      <c r="D43" s="34">
        <v>1235622</v>
      </c>
      <c r="E43" s="34">
        <v>1235622</v>
      </c>
    </row>
    <row r="44" spans="1:5" s="11" customFormat="1" ht="19.149999999999999" customHeight="1" x14ac:dyDescent="0.25">
      <c r="A44" s="5"/>
      <c r="B44" s="35" t="s">
        <v>257</v>
      </c>
      <c r="C44" s="34">
        <v>90849</v>
      </c>
      <c r="D44" s="34">
        <v>90849</v>
      </c>
      <c r="E44" s="34">
        <v>90849</v>
      </c>
    </row>
    <row r="45" spans="1:5" s="11" customFormat="1" ht="19.149999999999999" customHeight="1" x14ac:dyDescent="0.25">
      <c r="A45" s="5"/>
      <c r="B45" s="35" t="s">
        <v>258</v>
      </c>
      <c r="C45" s="34">
        <v>391869</v>
      </c>
      <c r="D45" s="34">
        <v>391869</v>
      </c>
      <c r="E45" s="34">
        <v>391869</v>
      </c>
    </row>
    <row r="46" spans="1:5" s="11" customFormat="1" ht="19.149999999999999" customHeight="1" x14ac:dyDescent="0.25">
      <c r="A46" s="5"/>
      <c r="B46" s="35" t="s">
        <v>338</v>
      </c>
      <c r="C46" s="34">
        <v>15457</v>
      </c>
      <c r="D46" s="34">
        <v>15457</v>
      </c>
      <c r="E46" s="34">
        <v>15457</v>
      </c>
    </row>
    <row r="47" spans="1:5" s="11" customFormat="1" ht="19.149999999999999" customHeight="1" x14ac:dyDescent="0.25">
      <c r="A47" s="5"/>
      <c r="B47" s="35" t="s">
        <v>259</v>
      </c>
      <c r="C47" s="34">
        <v>584553</v>
      </c>
      <c r="D47" s="34">
        <v>584553</v>
      </c>
      <c r="E47" s="34">
        <v>584553</v>
      </c>
    </row>
    <row r="48" spans="1:5" s="11" customFormat="1" ht="19.149999999999999" customHeight="1" x14ac:dyDescent="0.25">
      <c r="A48" s="5"/>
      <c r="B48" s="35" t="s">
        <v>339</v>
      </c>
      <c r="C48" s="34">
        <v>83511</v>
      </c>
      <c r="D48" s="34">
        <v>83511</v>
      </c>
      <c r="E48" s="34">
        <v>83511</v>
      </c>
    </row>
    <row r="49" spans="1:5" s="11" customFormat="1" ht="19.149999999999999" customHeight="1" x14ac:dyDescent="0.25">
      <c r="A49" s="5"/>
      <c r="B49" s="33" t="s">
        <v>260</v>
      </c>
      <c r="C49" s="12">
        <f>SUM(C50:C58)</f>
        <v>658173</v>
      </c>
      <c r="D49" s="12">
        <f>SUM(D50:D58)</f>
        <v>658173</v>
      </c>
      <c r="E49" s="12">
        <f>SUM(E50:E58)</f>
        <v>658173</v>
      </c>
    </row>
    <row r="50" spans="1:5" s="11" customFormat="1" ht="19.149999999999999" customHeight="1" x14ac:dyDescent="0.25">
      <c r="A50" s="5"/>
      <c r="B50" s="36" t="s">
        <v>261</v>
      </c>
      <c r="C50" s="34">
        <v>628392</v>
      </c>
      <c r="D50" s="34">
        <v>628392</v>
      </c>
      <c r="E50" s="34">
        <v>628392</v>
      </c>
    </row>
    <row r="51" spans="1:5" s="11" customFormat="1" ht="19.149999999999999" customHeight="1" x14ac:dyDescent="0.25">
      <c r="A51" s="5"/>
      <c r="B51" s="35" t="s">
        <v>340</v>
      </c>
      <c r="C51" s="34">
        <v>5539</v>
      </c>
      <c r="D51" s="34">
        <v>5539</v>
      </c>
      <c r="E51" s="34">
        <v>5539</v>
      </c>
    </row>
    <row r="52" spans="1:5" s="11" customFormat="1" ht="19.149999999999999" customHeight="1" x14ac:dyDescent="0.25">
      <c r="A52" s="5"/>
      <c r="B52" s="35" t="s">
        <v>262</v>
      </c>
      <c r="C52" s="34">
        <v>298</v>
      </c>
      <c r="D52" s="34">
        <v>298</v>
      </c>
      <c r="E52" s="34">
        <v>298</v>
      </c>
    </row>
    <row r="53" spans="1:5" s="11" customFormat="1" ht="19.149999999999999" customHeight="1" x14ac:dyDescent="0.25">
      <c r="A53" s="5"/>
      <c r="B53" s="35" t="s">
        <v>263</v>
      </c>
      <c r="C53" s="34">
        <v>670</v>
      </c>
      <c r="D53" s="34">
        <v>670</v>
      </c>
      <c r="E53" s="34">
        <v>670</v>
      </c>
    </row>
    <row r="54" spans="1:5" s="11" customFormat="1" ht="19.149999999999999" customHeight="1" x14ac:dyDescent="0.25">
      <c r="A54" s="5"/>
      <c r="B54" s="35" t="s">
        <v>264</v>
      </c>
      <c r="C54" s="34">
        <v>7267</v>
      </c>
      <c r="D54" s="34">
        <v>7267</v>
      </c>
      <c r="E54" s="34">
        <v>7267</v>
      </c>
    </row>
    <row r="55" spans="1:5" s="11" customFormat="1" ht="19.149999999999999" customHeight="1" x14ac:dyDescent="0.25">
      <c r="A55" s="5"/>
      <c r="B55" s="35" t="s">
        <v>265</v>
      </c>
      <c r="C55" s="34">
        <v>3752</v>
      </c>
      <c r="D55" s="34">
        <v>3752</v>
      </c>
      <c r="E55" s="34">
        <v>3752</v>
      </c>
    </row>
    <row r="56" spans="1:5" s="11" customFormat="1" ht="19.149999999999999" customHeight="1" x14ac:dyDescent="0.25">
      <c r="A56" s="5"/>
      <c r="B56" s="35" t="s">
        <v>266</v>
      </c>
      <c r="C56" s="34">
        <v>10036</v>
      </c>
      <c r="D56" s="34">
        <v>10036</v>
      </c>
      <c r="E56" s="34">
        <v>10036</v>
      </c>
    </row>
    <row r="57" spans="1:5" s="11" customFormat="1" ht="19.149999999999999" customHeight="1" x14ac:dyDescent="0.25">
      <c r="A57" s="5"/>
      <c r="B57" s="35" t="s">
        <v>267</v>
      </c>
      <c r="C57" s="34">
        <v>1623</v>
      </c>
      <c r="D57" s="34">
        <v>1623</v>
      </c>
      <c r="E57" s="34">
        <v>1623</v>
      </c>
    </row>
    <row r="58" spans="1:5" s="11" customFormat="1" ht="19.149999999999999" customHeight="1" x14ac:dyDescent="0.25">
      <c r="A58" s="5"/>
      <c r="B58" s="35" t="s">
        <v>341</v>
      </c>
      <c r="C58" s="34">
        <v>596</v>
      </c>
      <c r="D58" s="34">
        <v>596</v>
      </c>
      <c r="E58" s="34">
        <v>596</v>
      </c>
    </row>
    <row r="59" spans="1:5" s="11" customFormat="1" ht="19.149999999999999" customHeight="1" x14ac:dyDescent="0.25">
      <c r="A59" s="5"/>
      <c r="B59" s="33" t="s">
        <v>342</v>
      </c>
      <c r="C59" s="12">
        <f t="shared" ref="C59" si="11">SUM(C60:C66)</f>
        <v>278374.99919999996</v>
      </c>
      <c r="D59" s="12">
        <f t="shared" ref="D59:E59" si="12">SUM(D60:D66)</f>
        <v>278374.99919999996</v>
      </c>
      <c r="E59" s="12">
        <f t="shared" si="12"/>
        <v>278374.99919999996</v>
      </c>
    </row>
    <row r="60" spans="1:5" s="11" customFormat="1" ht="19.149999999999999" customHeight="1" x14ac:dyDescent="0.25">
      <c r="A60" s="5"/>
      <c r="B60" s="35" t="s">
        <v>268</v>
      </c>
      <c r="C60" s="34">
        <v>3276</v>
      </c>
      <c r="D60" s="34">
        <v>3276</v>
      </c>
      <c r="E60" s="34">
        <v>3276</v>
      </c>
    </row>
    <row r="61" spans="1:5" s="11" customFormat="1" ht="19.149999999999999" customHeight="1" x14ac:dyDescent="0.25">
      <c r="A61" s="5"/>
      <c r="B61" s="35" t="s">
        <v>269</v>
      </c>
      <c r="C61" s="34">
        <v>24853</v>
      </c>
      <c r="D61" s="34">
        <v>24853</v>
      </c>
      <c r="E61" s="34">
        <v>24853</v>
      </c>
    </row>
    <row r="62" spans="1:5" s="11" customFormat="1" ht="19.149999999999999" customHeight="1" x14ac:dyDescent="0.25">
      <c r="A62" s="5"/>
      <c r="B62" s="35" t="s">
        <v>343</v>
      </c>
      <c r="C62" s="34">
        <v>9724</v>
      </c>
      <c r="D62" s="34">
        <v>9724</v>
      </c>
      <c r="E62" s="34">
        <v>9724</v>
      </c>
    </row>
    <row r="63" spans="1:5" s="11" customFormat="1" ht="19.149999999999999" customHeight="1" x14ac:dyDescent="0.25">
      <c r="A63" s="5"/>
      <c r="B63" s="35" t="s">
        <v>344</v>
      </c>
      <c r="C63" s="34">
        <v>77044.999199999991</v>
      </c>
      <c r="D63" s="34">
        <v>77044.999199999991</v>
      </c>
      <c r="E63" s="34">
        <v>77044.999199999991</v>
      </c>
    </row>
    <row r="64" spans="1:5" s="11" customFormat="1" ht="19.149999999999999" customHeight="1" x14ac:dyDescent="0.25">
      <c r="A64" s="5"/>
      <c r="B64" s="35" t="s">
        <v>270</v>
      </c>
      <c r="C64" s="34">
        <v>158751</v>
      </c>
      <c r="D64" s="34">
        <v>158751</v>
      </c>
      <c r="E64" s="34">
        <v>158751</v>
      </c>
    </row>
    <row r="65" spans="1:5" s="11" customFormat="1" ht="19.149999999999999" customHeight="1" x14ac:dyDescent="0.25">
      <c r="A65" s="5"/>
      <c r="B65" s="35" t="s">
        <v>271</v>
      </c>
      <c r="C65" s="34">
        <v>3609</v>
      </c>
      <c r="D65" s="34">
        <v>3609</v>
      </c>
      <c r="E65" s="34">
        <v>3609</v>
      </c>
    </row>
    <row r="66" spans="1:5" s="11" customFormat="1" ht="19.149999999999999" customHeight="1" x14ac:dyDescent="0.25">
      <c r="A66" s="5"/>
      <c r="B66" s="35" t="s">
        <v>272</v>
      </c>
      <c r="C66" s="34">
        <v>1117</v>
      </c>
      <c r="D66" s="34">
        <v>1117</v>
      </c>
      <c r="E66" s="34">
        <v>1117</v>
      </c>
    </row>
    <row r="67" spans="1:5" s="11" customFormat="1" ht="19.149999999999999" customHeight="1" x14ac:dyDescent="0.25">
      <c r="A67" s="5"/>
      <c r="B67" s="33" t="s">
        <v>273</v>
      </c>
      <c r="C67" s="12">
        <f t="shared" ref="C67:E67" si="13">C68</f>
        <v>4765</v>
      </c>
      <c r="D67" s="12">
        <f t="shared" si="13"/>
        <v>4765</v>
      </c>
      <c r="E67" s="12">
        <f t="shared" si="13"/>
        <v>4765</v>
      </c>
    </row>
    <row r="68" spans="1:5" s="11" customFormat="1" ht="19.149999999999999" customHeight="1" x14ac:dyDescent="0.25">
      <c r="A68" s="5"/>
      <c r="B68" s="35" t="s">
        <v>274</v>
      </c>
      <c r="C68" s="34">
        <v>4765</v>
      </c>
      <c r="D68" s="34">
        <v>4765</v>
      </c>
      <c r="E68" s="34">
        <v>4765</v>
      </c>
    </row>
    <row r="69" spans="1:5" s="11" customFormat="1" ht="19.149999999999999" customHeight="1" x14ac:dyDescent="0.25">
      <c r="A69" s="5"/>
      <c r="B69" s="33" t="s">
        <v>275</v>
      </c>
      <c r="C69" s="12">
        <f t="shared" ref="C69" si="14">SUM(C70:C77)</f>
        <v>1157519</v>
      </c>
      <c r="D69" s="12">
        <f t="shared" ref="D69:E69" si="15">SUM(D70:D77)</f>
        <v>1157519</v>
      </c>
      <c r="E69" s="12">
        <f t="shared" si="15"/>
        <v>1157519</v>
      </c>
    </row>
    <row r="70" spans="1:5" s="11" customFormat="1" ht="19.149999999999999" customHeight="1" x14ac:dyDescent="0.25">
      <c r="A70" s="5"/>
      <c r="B70" s="35" t="s">
        <v>276</v>
      </c>
      <c r="C70" s="34">
        <v>3276</v>
      </c>
      <c r="D70" s="34">
        <v>3276</v>
      </c>
      <c r="E70" s="34">
        <v>3276</v>
      </c>
    </row>
    <row r="71" spans="1:5" s="11" customFormat="1" ht="19.149999999999999" customHeight="1" x14ac:dyDescent="0.25">
      <c r="A71" s="5"/>
      <c r="B71" s="35" t="s">
        <v>345</v>
      </c>
      <c r="C71" s="34">
        <v>21368</v>
      </c>
      <c r="D71" s="34">
        <v>21368</v>
      </c>
      <c r="E71" s="34">
        <v>21368</v>
      </c>
    </row>
    <row r="72" spans="1:5" s="11" customFormat="1" ht="19.149999999999999" customHeight="1" x14ac:dyDescent="0.25">
      <c r="A72" s="5"/>
      <c r="B72" s="35" t="s">
        <v>277</v>
      </c>
      <c r="C72" s="34">
        <v>19001</v>
      </c>
      <c r="D72" s="34">
        <v>19001</v>
      </c>
      <c r="E72" s="34">
        <v>19001</v>
      </c>
    </row>
    <row r="73" spans="1:5" s="11" customFormat="1" ht="19.149999999999999" customHeight="1" x14ac:dyDescent="0.25">
      <c r="A73" s="5"/>
      <c r="B73" s="35" t="s">
        <v>278</v>
      </c>
      <c r="C73" s="34">
        <v>845155</v>
      </c>
      <c r="D73" s="34">
        <v>845155</v>
      </c>
      <c r="E73" s="34">
        <v>845155</v>
      </c>
    </row>
    <row r="74" spans="1:5" s="11" customFormat="1" ht="19.149999999999999" customHeight="1" x14ac:dyDescent="0.25">
      <c r="A74" s="5"/>
      <c r="B74" s="35" t="s">
        <v>346</v>
      </c>
      <c r="C74" s="34">
        <v>65058</v>
      </c>
      <c r="D74" s="34">
        <v>65058</v>
      </c>
      <c r="E74" s="34">
        <v>65058</v>
      </c>
    </row>
    <row r="75" spans="1:5" s="11" customFormat="1" ht="19.149999999999999" customHeight="1" x14ac:dyDescent="0.25">
      <c r="A75" s="5"/>
      <c r="B75" s="35" t="s">
        <v>279</v>
      </c>
      <c r="C75" s="34">
        <v>143462</v>
      </c>
      <c r="D75" s="34">
        <v>143462</v>
      </c>
      <c r="E75" s="34">
        <v>143462</v>
      </c>
    </row>
    <row r="76" spans="1:5" s="11" customFormat="1" ht="19.149999999999999" customHeight="1" x14ac:dyDescent="0.25">
      <c r="A76" s="5"/>
      <c r="B76" s="35" t="s">
        <v>280</v>
      </c>
      <c r="C76" s="34">
        <v>55047</v>
      </c>
      <c r="D76" s="34">
        <v>55047</v>
      </c>
      <c r="E76" s="34">
        <v>55047</v>
      </c>
    </row>
    <row r="77" spans="1:5" s="11" customFormat="1" ht="19.149999999999999" customHeight="1" x14ac:dyDescent="0.25">
      <c r="A77" s="5"/>
      <c r="B77" s="35" t="s">
        <v>281</v>
      </c>
      <c r="C77" s="34">
        <v>5152</v>
      </c>
      <c r="D77" s="34">
        <v>5152</v>
      </c>
      <c r="E77" s="34">
        <v>5152</v>
      </c>
    </row>
    <row r="78" spans="1:5" s="11" customFormat="1" ht="19.149999999999999" customHeight="1" x14ac:dyDescent="0.25">
      <c r="A78" s="5"/>
      <c r="B78" s="33" t="s">
        <v>282</v>
      </c>
      <c r="C78" s="34">
        <f>SUM(C79:C91)</f>
        <v>1102884</v>
      </c>
      <c r="D78" s="34">
        <f>SUM(D79:D91)</f>
        <v>1102884</v>
      </c>
      <c r="E78" s="34">
        <f>SUM(E79:E91)</f>
        <v>1102884</v>
      </c>
    </row>
    <row r="79" spans="1:5" s="11" customFormat="1" ht="30" x14ac:dyDescent="0.25">
      <c r="A79" s="5"/>
      <c r="B79" s="35" t="s">
        <v>283</v>
      </c>
      <c r="C79" s="34">
        <v>10111</v>
      </c>
      <c r="D79" s="34">
        <v>10111</v>
      </c>
      <c r="E79" s="34">
        <v>10111</v>
      </c>
    </row>
    <row r="80" spans="1:5" s="11" customFormat="1" ht="19.149999999999999" customHeight="1" x14ac:dyDescent="0.25">
      <c r="A80" s="5"/>
      <c r="B80" s="35" t="s">
        <v>347</v>
      </c>
      <c r="C80" s="34">
        <v>3782</v>
      </c>
      <c r="D80" s="34">
        <v>3782</v>
      </c>
      <c r="E80" s="34">
        <v>3782</v>
      </c>
    </row>
    <row r="81" spans="1:5" s="11" customFormat="1" ht="19.149999999999999" customHeight="1" x14ac:dyDescent="0.25">
      <c r="A81" s="5"/>
      <c r="B81" s="35" t="s">
        <v>284</v>
      </c>
      <c r="C81" s="34">
        <v>317993</v>
      </c>
      <c r="D81" s="34">
        <v>317993</v>
      </c>
      <c r="E81" s="34">
        <v>317993</v>
      </c>
    </row>
    <row r="82" spans="1:5" s="11" customFormat="1" ht="19.149999999999999" customHeight="1" x14ac:dyDescent="0.25">
      <c r="A82" s="5"/>
      <c r="B82" s="35" t="s">
        <v>285</v>
      </c>
      <c r="C82" s="34">
        <v>4586</v>
      </c>
      <c r="D82" s="34">
        <v>4586</v>
      </c>
      <c r="E82" s="34">
        <v>4586</v>
      </c>
    </row>
    <row r="83" spans="1:5" s="11" customFormat="1" ht="19.149999999999999" customHeight="1" x14ac:dyDescent="0.25">
      <c r="A83" s="5"/>
      <c r="B83" s="35" t="s">
        <v>286</v>
      </c>
      <c r="C83" s="34">
        <v>4437</v>
      </c>
      <c r="D83" s="34">
        <v>4437</v>
      </c>
      <c r="E83" s="34">
        <v>4437</v>
      </c>
    </row>
    <row r="84" spans="1:5" s="11" customFormat="1" ht="19.149999999999999" customHeight="1" x14ac:dyDescent="0.25">
      <c r="A84" s="5"/>
      <c r="B84" s="35" t="s">
        <v>287</v>
      </c>
      <c r="C84" s="34">
        <v>1921</v>
      </c>
      <c r="D84" s="34">
        <v>1921</v>
      </c>
      <c r="E84" s="34">
        <v>1921</v>
      </c>
    </row>
    <row r="85" spans="1:5" s="11" customFormat="1" ht="19.149999999999999" customHeight="1" x14ac:dyDescent="0.25">
      <c r="A85" s="5"/>
      <c r="B85" s="35" t="s">
        <v>348</v>
      </c>
      <c r="C85" s="34">
        <v>1593</v>
      </c>
      <c r="D85" s="34">
        <v>1593</v>
      </c>
      <c r="E85" s="34">
        <v>1593</v>
      </c>
    </row>
    <row r="86" spans="1:5" s="11" customFormat="1" ht="19.149999999999999" customHeight="1" x14ac:dyDescent="0.25">
      <c r="A86" s="5"/>
      <c r="B86" s="35" t="s">
        <v>288</v>
      </c>
      <c r="C86" s="34">
        <v>19730</v>
      </c>
      <c r="D86" s="34">
        <v>19730</v>
      </c>
      <c r="E86" s="34">
        <v>19730</v>
      </c>
    </row>
    <row r="87" spans="1:5" s="11" customFormat="1" ht="19.149999999999999" customHeight="1" x14ac:dyDescent="0.25">
      <c r="A87" s="5"/>
      <c r="B87" s="35" t="s">
        <v>349</v>
      </c>
      <c r="C87" s="34">
        <v>61185</v>
      </c>
      <c r="D87" s="34">
        <v>61185</v>
      </c>
      <c r="E87" s="34">
        <v>61185</v>
      </c>
    </row>
    <row r="88" spans="1:5" s="11" customFormat="1" ht="19.149999999999999" customHeight="1" x14ac:dyDescent="0.25">
      <c r="A88" s="5"/>
      <c r="B88" s="35" t="s">
        <v>350</v>
      </c>
      <c r="C88" s="34">
        <v>637416</v>
      </c>
      <c r="D88" s="34">
        <v>637416</v>
      </c>
      <c r="E88" s="34">
        <v>637416</v>
      </c>
    </row>
    <row r="89" spans="1:5" s="11" customFormat="1" ht="19.149999999999999" customHeight="1" x14ac:dyDescent="0.25">
      <c r="A89" s="5"/>
      <c r="B89" s="35" t="s">
        <v>289</v>
      </c>
      <c r="C89" s="34">
        <v>33578</v>
      </c>
      <c r="D89" s="34">
        <v>33578</v>
      </c>
      <c r="E89" s="34">
        <v>33578</v>
      </c>
    </row>
    <row r="90" spans="1:5" s="11" customFormat="1" ht="19.149999999999999" customHeight="1" x14ac:dyDescent="0.25">
      <c r="A90" s="5"/>
      <c r="B90" s="35" t="s">
        <v>351</v>
      </c>
      <c r="C90" s="34">
        <v>4884</v>
      </c>
      <c r="D90" s="34">
        <v>4884</v>
      </c>
      <c r="E90" s="34">
        <v>4884</v>
      </c>
    </row>
    <row r="91" spans="1:5" s="11" customFormat="1" ht="19.149999999999999" customHeight="1" x14ac:dyDescent="0.25">
      <c r="A91" s="5"/>
      <c r="B91" s="35" t="s">
        <v>290</v>
      </c>
      <c r="C91" s="34">
        <v>1668</v>
      </c>
      <c r="D91" s="34">
        <v>1668</v>
      </c>
      <c r="E91" s="34">
        <v>1668</v>
      </c>
    </row>
    <row r="92" spans="1:5" s="11" customFormat="1" ht="19.149999999999999" customHeight="1" x14ac:dyDescent="0.25">
      <c r="A92" s="5"/>
      <c r="B92" s="33" t="s">
        <v>352</v>
      </c>
      <c r="C92" s="12">
        <f t="shared" ref="C92" si="16">SUM(C93:C99)</f>
        <v>79592</v>
      </c>
      <c r="D92" s="12">
        <f t="shared" ref="D92:E92" si="17">SUM(D93:D99)</f>
        <v>79592</v>
      </c>
      <c r="E92" s="12">
        <f t="shared" si="17"/>
        <v>79592</v>
      </c>
    </row>
    <row r="93" spans="1:5" s="11" customFormat="1" ht="19.149999999999999" customHeight="1" x14ac:dyDescent="0.25">
      <c r="A93" s="5"/>
      <c r="B93" s="35" t="s">
        <v>353</v>
      </c>
      <c r="C93" s="34">
        <v>5510</v>
      </c>
      <c r="D93" s="34">
        <v>5510</v>
      </c>
      <c r="E93" s="34">
        <v>5510</v>
      </c>
    </row>
    <row r="94" spans="1:5" s="11" customFormat="1" ht="19.149999999999999" customHeight="1" x14ac:dyDescent="0.25">
      <c r="A94" s="5"/>
      <c r="B94" s="35" t="s">
        <v>291</v>
      </c>
      <c r="C94" s="34">
        <v>9381</v>
      </c>
      <c r="D94" s="34">
        <v>9381</v>
      </c>
      <c r="E94" s="34">
        <v>9381</v>
      </c>
    </row>
    <row r="95" spans="1:5" s="11" customFormat="1" ht="19.149999999999999" customHeight="1" x14ac:dyDescent="0.25">
      <c r="A95" s="5"/>
      <c r="B95" s="35" t="s">
        <v>354</v>
      </c>
      <c r="C95" s="34">
        <v>1638</v>
      </c>
      <c r="D95" s="34">
        <v>1638</v>
      </c>
      <c r="E95" s="34">
        <v>1638</v>
      </c>
    </row>
    <row r="96" spans="1:5" s="11" customFormat="1" ht="19.149999999999999" customHeight="1" x14ac:dyDescent="0.25">
      <c r="A96" s="5"/>
      <c r="B96" s="35" t="s">
        <v>292</v>
      </c>
      <c r="C96" s="34">
        <v>447</v>
      </c>
      <c r="D96" s="34">
        <v>447</v>
      </c>
      <c r="E96" s="34">
        <v>447</v>
      </c>
    </row>
    <row r="97" spans="1:5" s="11" customFormat="1" ht="19.149999999999999" customHeight="1" x14ac:dyDescent="0.25">
      <c r="A97" s="5"/>
      <c r="B97" s="35" t="s">
        <v>293</v>
      </c>
      <c r="C97" s="34">
        <v>44821</v>
      </c>
      <c r="D97" s="34">
        <v>44821</v>
      </c>
      <c r="E97" s="34">
        <v>44821</v>
      </c>
    </row>
    <row r="98" spans="1:5" s="11" customFormat="1" ht="19.149999999999999" customHeight="1" x14ac:dyDescent="0.25">
      <c r="A98" s="5"/>
      <c r="B98" s="35" t="s">
        <v>294</v>
      </c>
      <c r="C98" s="34">
        <v>2323</v>
      </c>
      <c r="D98" s="34">
        <v>2323</v>
      </c>
      <c r="E98" s="34">
        <v>2323</v>
      </c>
    </row>
    <row r="99" spans="1:5" s="11" customFormat="1" ht="19.149999999999999" customHeight="1" x14ac:dyDescent="0.25">
      <c r="A99" s="5"/>
      <c r="B99" s="35" t="s">
        <v>295</v>
      </c>
      <c r="C99" s="34">
        <v>15472</v>
      </c>
      <c r="D99" s="34">
        <v>15472</v>
      </c>
      <c r="E99" s="34">
        <v>15472</v>
      </c>
    </row>
    <row r="100" spans="1:5" s="11" customFormat="1" ht="19.149999999999999" customHeight="1" x14ac:dyDescent="0.25">
      <c r="A100" s="5"/>
      <c r="B100" s="33" t="s">
        <v>296</v>
      </c>
      <c r="C100" s="12">
        <f>SUM(C101:C116)</f>
        <v>443047</v>
      </c>
      <c r="D100" s="12">
        <f>SUM(D101:D116)</f>
        <v>443047</v>
      </c>
      <c r="E100" s="12">
        <f>SUM(E101:E116)</f>
        <v>443047</v>
      </c>
    </row>
    <row r="101" spans="1:5" s="11" customFormat="1" ht="19.149999999999999" customHeight="1" x14ac:dyDescent="0.25">
      <c r="A101" s="5"/>
      <c r="B101" s="36" t="s">
        <v>261</v>
      </c>
      <c r="C101" s="34">
        <v>139795</v>
      </c>
      <c r="D101" s="34">
        <v>139795</v>
      </c>
      <c r="E101" s="34">
        <v>139795</v>
      </c>
    </row>
    <row r="102" spans="1:5" s="11" customFormat="1" ht="19.149999999999999" customHeight="1" x14ac:dyDescent="0.25">
      <c r="A102" s="5"/>
      <c r="B102" s="35" t="s">
        <v>297</v>
      </c>
      <c r="C102" s="34">
        <v>7267</v>
      </c>
      <c r="D102" s="34">
        <v>7267</v>
      </c>
      <c r="E102" s="34">
        <v>7267</v>
      </c>
    </row>
    <row r="103" spans="1:5" s="11" customFormat="1" ht="19.149999999999999" customHeight="1" x14ac:dyDescent="0.25">
      <c r="A103" s="5"/>
      <c r="B103" s="35" t="s">
        <v>298</v>
      </c>
      <c r="C103" s="34">
        <v>50390</v>
      </c>
      <c r="D103" s="34">
        <v>50390</v>
      </c>
      <c r="E103" s="34">
        <v>50390</v>
      </c>
    </row>
    <row r="104" spans="1:5" s="11" customFormat="1" ht="19.149999999999999" customHeight="1" x14ac:dyDescent="0.25">
      <c r="A104" s="5"/>
      <c r="B104" s="35" t="s">
        <v>299</v>
      </c>
      <c r="C104" s="34">
        <v>11213</v>
      </c>
      <c r="D104" s="34">
        <v>11213</v>
      </c>
      <c r="E104" s="34">
        <v>11213</v>
      </c>
    </row>
    <row r="105" spans="1:5" s="11" customFormat="1" ht="19.149999999999999" customHeight="1" x14ac:dyDescent="0.25">
      <c r="A105" s="5"/>
      <c r="B105" s="35" t="s">
        <v>355</v>
      </c>
      <c r="C105" s="34">
        <v>18048</v>
      </c>
      <c r="D105" s="34">
        <v>18048</v>
      </c>
      <c r="E105" s="34">
        <v>18048</v>
      </c>
    </row>
    <row r="106" spans="1:5" s="11" customFormat="1" ht="19.149999999999999" customHeight="1" x14ac:dyDescent="0.25">
      <c r="A106" s="5"/>
      <c r="B106" s="35" t="s">
        <v>356</v>
      </c>
      <c r="C106" s="34">
        <v>73114</v>
      </c>
      <c r="D106" s="34">
        <v>73114</v>
      </c>
      <c r="E106" s="34">
        <v>73114</v>
      </c>
    </row>
    <row r="107" spans="1:5" s="11" customFormat="1" ht="19.149999999999999" customHeight="1" x14ac:dyDescent="0.25">
      <c r="A107" s="5"/>
      <c r="B107" s="35" t="s">
        <v>300</v>
      </c>
      <c r="C107" s="34">
        <v>13446</v>
      </c>
      <c r="D107" s="34">
        <v>13446</v>
      </c>
      <c r="E107" s="34">
        <v>13446</v>
      </c>
    </row>
    <row r="108" spans="1:5" s="11" customFormat="1" ht="19.149999999999999" customHeight="1" x14ac:dyDescent="0.25">
      <c r="A108" s="5"/>
      <c r="B108" s="35" t="s">
        <v>301</v>
      </c>
      <c r="C108" s="34">
        <v>22351</v>
      </c>
      <c r="D108" s="34">
        <v>22351</v>
      </c>
      <c r="E108" s="34">
        <v>22351</v>
      </c>
    </row>
    <row r="109" spans="1:5" s="11" customFormat="1" ht="19.149999999999999" customHeight="1" x14ac:dyDescent="0.25">
      <c r="A109" s="5"/>
      <c r="B109" s="35" t="s">
        <v>302</v>
      </c>
      <c r="C109" s="34">
        <v>10394</v>
      </c>
      <c r="D109" s="34">
        <v>10394</v>
      </c>
      <c r="E109" s="34">
        <v>10394</v>
      </c>
    </row>
    <row r="110" spans="1:5" s="11" customFormat="1" ht="19.149999999999999" customHeight="1" x14ac:dyDescent="0.25">
      <c r="A110" s="5"/>
      <c r="B110" s="35" t="s">
        <v>303</v>
      </c>
      <c r="C110" s="34">
        <v>1042</v>
      </c>
      <c r="D110" s="34">
        <v>1042</v>
      </c>
      <c r="E110" s="34">
        <v>1042</v>
      </c>
    </row>
    <row r="111" spans="1:5" s="11" customFormat="1" ht="19.149999999999999" customHeight="1" x14ac:dyDescent="0.25">
      <c r="A111" s="5"/>
      <c r="B111" s="35" t="s">
        <v>304</v>
      </c>
      <c r="C111" s="34">
        <v>36453</v>
      </c>
      <c r="D111" s="34">
        <v>36453</v>
      </c>
      <c r="E111" s="34">
        <v>36453</v>
      </c>
    </row>
    <row r="112" spans="1:5" s="11" customFormat="1" ht="19.149999999999999" customHeight="1" x14ac:dyDescent="0.25">
      <c r="A112" s="5"/>
      <c r="B112" s="35" t="s">
        <v>357</v>
      </c>
      <c r="C112" s="34">
        <v>20326</v>
      </c>
      <c r="D112" s="34">
        <v>20326</v>
      </c>
      <c r="E112" s="34">
        <v>20326</v>
      </c>
    </row>
    <row r="113" spans="1:5" s="11" customFormat="1" ht="19.149999999999999" customHeight="1" x14ac:dyDescent="0.25">
      <c r="A113" s="5"/>
      <c r="B113" s="35" t="s">
        <v>305</v>
      </c>
      <c r="C113" s="34">
        <v>1147</v>
      </c>
      <c r="D113" s="34">
        <v>1147</v>
      </c>
      <c r="E113" s="34">
        <v>1147</v>
      </c>
    </row>
    <row r="114" spans="1:5" s="11" customFormat="1" ht="19.149999999999999" customHeight="1" x14ac:dyDescent="0.25">
      <c r="A114" s="5"/>
      <c r="B114" s="35" t="s">
        <v>306</v>
      </c>
      <c r="C114" s="34">
        <v>13655</v>
      </c>
      <c r="D114" s="34">
        <v>13655</v>
      </c>
      <c r="E114" s="34">
        <v>13655</v>
      </c>
    </row>
    <row r="115" spans="1:5" s="11" customFormat="1" ht="19.149999999999999" customHeight="1" x14ac:dyDescent="0.25">
      <c r="A115" s="5"/>
      <c r="B115" s="35" t="s">
        <v>307</v>
      </c>
      <c r="C115" s="34">
        <v>11585</v>
      </c>
      <c r="D115" s="34">
        <v>11585</v>
      </c>
      <c r="E115" s="34">
        <v>11585</v>
      </c>
    </row>
    <row r="116" spans="1:5" s="11" customFormat="1" ht="19.149999999999999" customHeight="1" x14ac:dyDescent="0.25">
      <c r="A116" s="5"/>
      <c r="B116" s="35" t="s">
        <v>308</v>
      </c>
      <c r="C116" s="34">
        <v>12821</v>
      </c>
      <c r="D116" s="34">
        <v>12821</v>
      </c>
      <c r="E116" s="34">
        <v>12821</v>
      </c>
    </row>
    <row r="117" spans="1:5" s="11" customFormat="1" ht="19.149999999999999" customHeight="1" x14ac:dyDescent="0.25">
      <c r="A117" s="5"/>
      <c r="B117" s="33" t="s">
        <v>309</v>
      </c>
      <c r="C117" s="34">
        <v>3872</v>
      </c>
      <c r="D117" s="34">
        <v>3872</v>
      </c>
      <c r="E117" s="34">
        <v>3872</v>
      </c>
    </row>
    <row r="118" spans="1:5" s="11" customFormat="1" ht="19.149999999999999" customHeight="1" x14ac:dyDescent="0.25">
      <c r="A118" s="5"/>
      <c r="B118" s="33" t="s">
        <v>358</v>
      </c>
      <c r="C118" s="34">
        <v>7654</v>
      </c>
      <c r="D118" s="34">
        <v>7654</v>
      </c>
      <c r="E118" s="34">
        <v>7654</v>
      </c>
    </row>
    <row r="119" spans="1:5" s="11" customFormat="1" ht="19.149999999999999" customHeight="1" x14ac:dyDescent="0.25">
      <c r="A119" s="5"/>
      <c r="B119" s="33" t="s">
        <v>310</v>
      </c>
      <c r="C119" s="12">
        <f>SUM(C120:C128)</f>
        <v>919423</v>
      </c>
      <c r="D119" s="12">
        <f>SUM(D120:D128)</f>
        <v>919423</v>
      </c>
      <c r="E119" s="12">
        <f>SUM(E120:E128)</f>
        <v>919423</v>
      </c>
    </row>
    <row r="120" spans="1:5" s="11" customFormat="1" ht="19.149999999999999" customHeight="1" x14ac:dyDescent="0.25">
      <c r="A120" s="5"/>
      <c r="B120" s="35" t="s">
        <v>311</v>
      </c>
      <c r="C120" s="34">
        <v>3127</v>
      </c>
      <c r="D120" s="34">
        <v>3127</v>
      </c>
      <c r="E120" s="34">
        <v>3127</v>
      </c>
    </row>
    <row r="121" spans="1:5" s="11" customFormat="1" ht="19.149999999999999" customHeight="1" x14ac:dyDescent="0.25">
      <c r="A121" s="5"/>
      <c r="B121" s="35" t="s">
        <v>312</v>
      </c>
      <c r="C121" s="34">
        <v>35306</v>
      </c>
      <c r="D121" s="34">
        <v>35306</v>
      </c>
      <c r="E121" s="34">
        <v>35306</v>
      </c>
    </row>
    <row r="122" spans="1:5" s="11" customFormat="1" ht="19.149999999999999" customHeight="1" x14ac:dyDescent="0.25">
      <c r="A122" s="5"/>
      <c r="B122" s="35" t="s">
        <v>313</v>
      </c>
      <c r="C122" s="34">
        <v>16752</v>
      </c>
      <c r="D122" s="34">
        <v>16752</v>
      </c>
      <c r="E122" s="34">
        <v>16752</v>
      </c>
    </row>
    <row r="123" spans="1:5" s="11" customFormat="1" ht="19.149999999999999" customHeight="1" x14ac:dyDescent="0.25">
      <c r="A123" s="5"/>
      <c r="B123" s="35" t="s">
        <v>314</v>
      </c>
      <c r="C123" s="34">
        <v>17482</v>
      </c>
      <c r="D123" s="34">
        <v>17482</v>
      </c>
      <c r="E123" s="34">
        <v>17482</v>
      </c>
    </row>
    <row r="124" spans="1:5" s="11" customFormat="1" ht="19.149999999999999" customHeight="1" x14ac:dyDescent="0.25">
      <c r="A124" s="5"/>
      <c r="B124" s="35" t="s">
        <v>315</v>
      </c>
      <c r="C124" s="34">
        <v>12270</v>
      </c>
      <c r="D124" s="34">
        <v>12270</v>
      </c>
      <c r="E124" s="34">
        <v>12270</v>
      </c>
    </row>
    <row r="125" spans="1:5" s="11" customFormat="1" ht="19.149999999999999" customHeight="1" x14ac:dyDescent="0.25">
      <c r="A125" s="5"/>
      <c r="B125" s="35" t="s">
        <v>316</v>
      </c>
      <c r="C125" s="34">
        <v>15844</v>
      </c>
      <c r="D125" s="34">
        <v>15844</v>
      </c>
      <c r="E125" s="34">
        <v>15844</v>
      </c>
    </row>
    <row r="126" spans="1:5" s="11" customFormat="1" ht="19.149999999999999" customHeight="1" x14ac:dyDescent="0.25">
      <c r="A126" s="5"/>
      <c r="B126" s="35" t="s">
        <v>359</v>
      </c>
      <c r="C126" s="37">
        <v>796857</v>
      </c>
      <c r="D126" s="37">
        <v>796857</v>
      </c>
      <c r="E126" s="37">
        <v>796857</v>
      </c>
    </row>
    <row r="127" spans="1:5" s="11" customFormat="1" ht="19.149999999999999" customHeight="1" x14ac:dyDescent="0.25">
      <c r="A127" s="5"/>
      <c r="B127" s="35" t="s">
        <v>360</v>
      </c>
      <c r="C127" s="34">
        <v>10126</v>
      </c>
      <c r="D127" s="34">
        <v>10126</v>
      </c>
      <c r="E127" s="34">
        <v>10126</v>
      </c>
    </row>
    <row r="128" spans="1:5" s="11" customFormat="1" ht="19.149999999999999" customHeight="1" x14ac:dyDescent="0.25">
      <c r="A128" s="5"/>
      <c r="B128" s="35" t="s">
        <v>361</v>
      </c>
      <c r="C128" s="34">
        <v>11659</v>
      </c>
      <c r="D128" s="34">
        <v>11659</v>
      </c>
      <c r="E128" s="34">
        <v>11659</v>
      </c>
    </row>
    <row r="129" spans="1:12" s="11" customFormat="1" ht="19.149999999999999" customHeight="1" x14ac:dyDescent="0.25">
      <c r="A129" s="5"/>
      <c r="B129" s="33" t="s">
        <v>362</v>
      </c>
      <c r="C129" s="34">
        <v>3127</v>
      </c>
      <c r="D129" s="34">
        <v>3127</v>
      </c>
      <c r="E129" s="34">
        <v>3127</v>
      </c>
    </row>
    <row r="130" spans="1:12" s="11" customFormat="1" ht="19.149999999999999" customHeight="1" x14ac:dyDescent="0.25">
      <c r="A130" s="5"/>
      <c r="B130" s="33" t="s">
        <v>317</v>
      </c>
      <c r="C130" s="34">
        <v>75839</v>
      </c>
      <c r="D130" s="34">
        <v>75839</v>
      </c>
      <c r="E130" s="34">
        <v>75839</v>
      </c>
    </row>
    <row r="131" spans="1:12" s="11" customFormat="1" ht="19.149999999999999" customHeight="1" x14ac:dyDescent="0.25">
      <c r="A131" s="5"/>
      <c r="B131" s="33" t="s">
        <v>318</v>
      </c>
      <c r="C131" s="34">
        <v>372</v>
      </c>
      <c r="D131" s="34">
        <v>372</v>
      </c>
      <c r="E131" s="34">
        <v>372</v>
      </c>
    </row>
    <row r="132" spans="1:12" s="11" customFormat="1" ht="19.149999999999999" customHeight="1" x14ac:dyDescent="0.25">
      <c r="A132" s="5"/>
      <c r="B132" s="33" t="s">
        <v>319</v>
      </c>
      <c r="C132" s="34">
        <v>879</v>
      </c>
      <c r="D132" s="34">
        <v>879</v>
      </c>
      <c r="E132" s="34">
        <v>879</v>
      </c>
    </row>
    <row r="133" spans="1:12" s="11" customFormat="1" ht="19.149999999999999" customHeight="1" x14ac:dyDescent="0.25">
      <c r="A133" s="5"/>
      <c r="B133" s="33" t="s">
        <v>320</v>
      </c>
      <c r="C133" s="34">
        <v>447</v>
      </c>
      <c r="D133" s="34">
        <v>447</v>
      </c>
      <c r="E133" s="34">
        <v>447</v>
      </c>
    </row>
    <row r="134" spans="1:12" s="11" customFormat="1" x14ac:dyDescent="0.25">
      <c r="A134" s="5"/>
      <c r="B134" s="26"/>
      <c r="C134" s="26"/>
      <c r="D134" s="26"/>
      <c r="E134" s="26"/>
    </row>
    <row r="135" spans="1:12" s="11" customFormat="1" ht="28.5" x14ac:dyDescent="0.25">
      <c r="A135" s="42" t="s">
        <v>321</v>
      </c>
      <c r="B135" s="31" t="s">
        <v>322</v>
      </c>
      <c r="C135" s="38">
        <f>C136+C137</f>
        <v>3060245</v>
      </c>
      <c r="D135" s="38">
        <f>D136+D137</f>
        <v>3060245</v>
      </c>
      <c r="E135" s="38">
        <f>E136+E137</f>
        <v>3060245</v>
      </c>
    </row>
    <row r="136" spans="1:12" s="11" customFormat="1" ht="45" x14ac:dyDescent="0.25">
      <c r="A136" s="5"/>
      <c r="B136" s="35" t="s">
        <v>323</v>
      </c>
      <c r="C136" s="34">
        <v>551661</v>
      </c>
      <c r="D136" s="34">
        <v>551661</v>
      </c>
      <c r="E136" s="34">
        <v>551661</v>
      </c>
    </row>
    <row r="137" spans="1:12" s="11" customFormat="1" ht="45" x14ac:dyDescent="0.25">
      <c r="A137" s="5"/>
      <c r="B137" s="35" t="s">
        <v>324</v>
      </c>
      <c r="C137" s="34">
        <v>2508584</v>
      </c>
      <c r="D137" s="34">
        <v>2508584</v>
      </c>
      <c r="E137" s="34">
        <v>2508584</v>
      </c>
    </row>
    <row r="138" spans="1:12" s="11" customFormat="1" ht="76.900000000000006" customHeight="1" x14ac:dyDescent="0.25">
      <c r="A138" s="42" t="s">
        <v>325</v>
      </c>
      <c r="B138" s="39" t="s">
        <v>326</v>
      </c>
      <c r="C138" s="38">
        <v>1064296</v>
      </c>
      <c r="D138" s="38">
        <v>1064296</v>
      </c>
      <c r="E138" s="38">
        <v>1064296</v>
      </c>
    </row>
    <row r="139" spans="1:12" s="11" customFormat="1" ht="76.900000000000006" customHeight="1" x14ac:dyDescent="0.25">
      <c r="A139" s="42" t="s">
        <v>327</v>
      </c>
      <c r="B139" s="39" t="s">
        <v>328</v>
      </c>
      <c r="C139" s="32">
        <v>524460</v>
      </c>
      <c r="D139" s="32">
        <v>524460</v>
      </c>
      <c r="E139" s="32">
        <v>524460</v>
      </c>
    </row>
    <row r="140" spans="1:12" s="11" customFormat="1" ht="76.900000000000006" customHeight="1" x14ac:dyDescent="0.25">
      <c r="A140" s="42" t="s">
        <v>329</v>
      </c>
      <c r="B140" s="40" t="s">
        <v>330</v>
      </c>
      <c r="C140" s="32">
        <v>61425</v>
      </c>
      <c r="D140" s="32">
        <v>61425</v>
      </c>
      <c r="E140" s="32">
        <v>61425</v>
      </c>
    </row>
    <row r="141" spans="1:12" x14ac:dyDescent="0.25">
      <c r="A141" s="11"/>
      <c r="B141" s="11"/>
      <c r="C141" s="11"/>
      <c r="D141" s="11"/>
      <c r="E141" s="11"/>
      <c r="F141" s="11"/>
      <c r="G141" s="11"/>
      <c r="H141" s="11"/>
      <c r="I141" s="6"/>
      <c r="J141" s="6"/>
      <c r="K141" s="6"/>
    </row>
    <row r="142" spans="1:12" customFormat="1" ht="18.75" x14ac:dyDescent="0.25">
      <c r="A142" s="197"/>
      <c r="B142" s="197"/>
      <c r="C142" s="197"/>
      <c r="D142" s="197"/>
      <c r="E142" s="141"/>
      <c r="F142" s="142"/>
      <c r="G142" s="139"/>
      <c r="H142" s="144"/>
      <c r="I142" s="145"/>
      <c r="J142" s="146"/>
      <c r="K142" s="146"/>
      <c r="L142" s="142"/>
    </row>
    <row r="143" spans="1:12" customFormat="1" ht="18" customHeight="1" x14ac:dyDescent="0.25">
      <c r="A143" s="147"/>
      <c r="B143" s="140" t="s">
        <v>1409</v>
      </c>
      <c r="C143" s="140"/>
      <c r="D143" s="140"/>
      <c r="E143" s="139" t="s">
        <v>1410</v>
      </c>
      <c r="F143" s="142"/>
      <c r="G143" s="139"/>
      <c r="H143" s="149"/>
      <c r="I143" s="149"/>
      <c r="J143" s="149"/>
      <c r="K143" s="149"/>
      <c r="L143" s="149"/>
    </row>
    <row r="144" spans="1:12" customFormat="1" ht="15.75" customHeight="1" x14ac:dyDescent="0.25">
      <c r="A144" s="196"/>
      <c r="B144" s="196"/>
      <c r="C144" s="150"/>
      <c r="D144" s="150"/>
      <c r="E144" s="150"/>
      <c r="F144" s="151"/>
      <c r="G144" s="143"/>
      <c r="H144" s="144"/>
      <c r="I144" s="145"/>
      <c r="J144" s="146"/>
      <c r="K144" s="146"/>
      <c r="L144" s="146"/>
    </row>
    <row r="145" spans="1:12" customFormat="1" ht="15.75" x14ac:dyDescent="0.25">
      <c r="A145" s="196"/>
      <c r="B145" s="196"/>
      <c r="C145" s="150"/>
      <c r="D145" s="150"/>
      <c r="E145" s="150"/>
      <c r="F145" s="151"/>
      <c r="G145" s="143"/>
      <c r="H145" s="144"/>
      <c r="I145" s="145"/>
      <c r="J145" s="146"/>
      <c r="K145" s="146"/>
      <c r="L145" s="146"/>
    </row>
    <row r="146" spans="1:12" s="154" customFormat="1" ht="11.25" x14ac:dyDescent="0.2">
      <c r="A146" s="155">
        <v>41484</v>
      </c>
      <c r="B146" s="152"/>
      <c r="C146" s="152"/>
      <c r="D146" s="152"/>
      <c r="E146" s="152"/>
      <c r="F146" s="152"/>
      <c r="G146" s="152"/>
      <c r="H146" s="152"/>
      <c r="I146" s="153"/>
      <c r="J146" s="153"/>
      <c r="K146" s="153"/>
    </row>
    <row r="147" spans="1:12" s="154" customFormat="1" ht="11.25" x14ac:dyDescent="0.2">
      <c r="A147" s="152" t="s">
        <v>1411</v>
      </c>
      <c r="B147" s="152"/>
      <c r="C147" s="152"/>
      <c r="D147" s="152"/>
      <c r="E147" s="152"/>
      <c r="F147" s="152"/>
      <c r="G147" s="152"/>
      <c r="H147" s="152"/>
      <c r="I147" s="153"/>
      <c r="J147" s="153"/>
      <c r="K147" s="153"/>
    </row>
    <row r="148" spans="1:12" s="154" customFormat="1" ht="11.25" x14ac:dyDescent="0.2">
      <c r="A148" s="152" t="s">
        <v>1412</v>
      </c>
      <c r="B148" s="152"/>
      <c r="C148" s="152"/>
      <c r="D148" s="152"/>
      <c r="E148" s="152"/>
      <c r="F148" s="152"/>
      <c r="G148" s="152"/>
      <c r="H148" s="152"/>
      <c r="I148" s="153"/>
      <c r="J148" s="153"/>
      <c r="K148" s="153"/>
    </row>
  </sheetData>
  <mergeCells count="6">
    <mergeCell ref="C1:E1"/>
    <mergeCell ref="A145:B145"/>
    <mergeCell ref="A3:E3"/>
    <mergeCell ref="A142:B142"/>
    <mergeCell ref="C142:D142"/>
    <mergeCell ref="A144:B144"/>
  </mergeCells>
  <printOptions horizontalCentered="1"/>
  <pageMargins left="0.11811023622047245" right="0.11811023622047245" top="0.35433070866141736" bottom="0.35433070866141736" header="0" footer="0"/>
  <pageSetup paperSize="9" scale="70" orientation="portrait" r:id="rId1"/>
  <headerFooter>
    <oddFooter xml:space="preserve">&amp;LFMZinop09_290713_JPI&amp;R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Prioritara seciba</vt:lpstr>
      <vt:lpstr>Ministriju_JPI</vt:lpstr>
      <vt:lpstr>Ministrija_AK</vt:lpstr>
      <vt:lpstr>Neatkarīgo institūciju_JPI</vt:lpstr>
      <vt:lpstr>Neatkarīgo institūciju_AK</vt:lpstr>
      <vt:lpstr>Ministriju pirmās JPI</vt:lpstr>
      <vt:lpstr>Horizontālās</vt:lpstr>
      <vt:lpstr>Saeimas atbalstitie</vt:lpstr>
      <vt:lpstr>Minimālā alga</vt:lpstr>
      <vt:lpstr>PKC</vt:lpstr>
      <vt:lpstr>Sheet1</vt:lpstr>
    </vt:vector>
  </TitlesOfParts>
  <Company>Finanšu ministrija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Informatīvais ziņojums „Par ministriju iesniegtajiem jauno politikas iniciatīvu pasākumiem 2014., 2015. un 2016.gadam”</dc:title>
  <dc:subject>Pielikumi</dc:subject>
  <dc:creator>Ilze Bule</dc:creator>
  <dc:description>67083912, e-pasts bule.ilze@fm.gov.lv</dc:description>
  <cp:lastModifiedBy>Windows User</cp:lastModifiedBy>
  <cp:lastPrinted>2013-07-29T13:20:06Z</cp:lastPrinted>
  <dcterms:created xsi:type="dcterms:W3CDTF">2013-07-24T17:46:26Z</dcterms:created>
  <dcterms:modified xsi:type="dcterms:W3CDTF">2013-07-29T13:20:11Z</dcterms:modified>
</cp:coreProperties>
</file>