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70" windowWidth="19320" windowHeight="9030" tabRatio="873"/>
  </bookViews>
  <sheets>
    <sheet name="Minimālā alga" sheetId="8" r:id="rId1"/>
    <sheet name="Sheet1" sheetId="16" r:id="rId2"/>
  </sheets>
  <calcPr calcId="145621"/>
</workbook>
</file>

<file path=xl/calcChain.xml><?xml version="1.0" encoding="utf-8"?>
<calcChain xmlns="http://schemas.openxmlformats.org/spreadsheetml/2006/main">
  <c r="G139" i="8" l="1"/>
  <c r="H139" i="8"/>
  <c r="G140" i="8"/>
  <c r="H140" i="8"/>
  <c r="G141" i="8"/>
  <c r="H141" i="8"/>
  <c r="F141" i="8"/>
  <c r="F140" i="8"/>
  <c r="F139" i="8"/>
  <c r="G137" i="8"/>
  <c r="H137" i="8"/>
  <c r="G138" i="8"/>
  <c r="H138" i="8"/>
  <c r="F138" i="8"/>
  <c r="F137" i="8"/>
  <c r="G121" i="8"/>
  <c r="H121" i="8"/>
  <c r="G122" i="8"/>
  <c r="H122" i="8"/>
  <c r="G123" i="8"/>
  <c r="H123" i="8"/>
  <c r="G124" i="8"/>
  <c r="H124" i="8"/>
  <c r="G125" i="8"/>
  <c r="H125" i="8"/>
  <c r="G126" i="8"/>
  <c r="H126" i="8"/>
  <c r="G127" i="8"/>
  <c r="H127" i="8"/>
  <c r="G128" i="8"/>
  <c r="H128" i="8"/>
  <c r="G129" i="8"/>
  <c r="H129" i="8"/>
  <c r="G130" i="8"/>
  <c r="H130" i="8"/>
  <c r="G131" i="8"/>
  <c r="H131" i="8"/>
  <c r="G132" i="8"/>
  <c r="H132" i="8"/>
  <c r="G133" i="8"/>
  <c r="H133" i="8"/>
  <c r="G134" i="8"/>
  <c r="H134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G102" i="8"/>
  <c r="H102" i="8"/>
  <c r="G103" i="8"/>
  <c r="H103" i="8"/>
  <c r="G104" i="8"/>
  <c r="H104" i="8"/>
  <c r="G105" i="8"/>
  <c r="H105" i="8"/>
  <c r="G106" i="8"/>
  <c r="H106" i="8"/>
  <c r="G107" i="8"/>
  <c r="H107" i="8"/>
  <c r="G108" i="8"/>
  <c r="H108" i="8"/>
  <c r="G109" i="8"/>
  <c r="H109" i="8"/>
  <c r="G110" i="8"/>
  <c r="H110" i="8"/>
  <c r="G111" i="8"/>
  <c r="H111" i="8"/>
  <c r="G112" i="8"/>
  <c r="H112" i="8"/>
  <c r="G113" i="8"/>
  <c r="H113" i="8"/>
  <c r="G114" i="8"/>
  <c r="H114" i="8"/>
  <c r="G115" i="8"/>
  <c r="H115" i="8"/>
  <c r="G116" i="8"/>
  <c r="H116" i="8"/>
  <c r="G117" i="8"/>
  <c r="H117" i="8"/>
  <c r="G118" i="8"/>
  <c r="H118" i="8"/>
  <c r="G119" i="8"/>
  <c r="H119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G94" i="8"/>
  <c r="H94" i="8"/>
  <c r="G95" i="8"/>
  <c r="H95" i="8"/>
  <c r="G96" i="8"/>
  <c r="H96" i="8"/>
  <c r="G97" i="8"/>
  <c r="H97" i="8"/>
  <c r="G98" i="8"/>
  <c r="H98" i="8"/>
  <c r="G99" i="8"/>
  <c r="H99" i="8"/>
  <c r="G100" i="8"/>
  <c r="H100" i="8"/>
  <c r="F100" i="8"/>
  <c r="F99" i="8"/>
  <c r="F98" i="8"/>
  <c r="F97" i="8"/>
  <c r="F96" i="8"/>
  <c r="F95" i="8"/>
  <c r="F94" i="8"/>
  <c r="G80" i="8"/>
  <c r="H80" i="8"/>
  <c r="G81" i="8"/>
  <c r="H81" i="8"/>
  <c r="G82" i="8"/>
  <c r="H82" i="8"/>
  <c r="G83" i="8"/>
  <c r="H83" i="8"/>
  <c r="G84" i="8"/>
  <c r="H84" i="8"/>
  <c r="G85" i="8"/>
  <c r="H85" i="8"/>
  <c r="G86" i="8"/>
  <c r="H86" i="8"/>
  <c r="G87" i="8"/>
  <c r="H87" i="8"/>
  <c r="G88" i="8"/>
  <c r="H88" i="8"/>
  <c r="G89" i="8"/>
  <c r="H89" i="8"/>
  <c r="G90" i="8"/>
  <c r="H90" i="8"/>
  <c r="G91" i="8"/>
  <c r="H91" i="8"/>
  <c r="G92" i="8"/>
  <c r="H92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G71" i="8"/>
  <c r="H71" i="8"/>
  <c r="G72" i="8"/>
  <c r="H72" i="8"/>
  <c r="G73" i="8"/>
  <c r="H73" i="8"/>
  <c r="G74" i="8"/>
  <c r="H74" i="8"/>
  <c r="G75" i="8"/>
  <c r="H75" i="8"/>
  <c r="G76" i="8"/>
  <c r="H76" i="8"/>
  <c r="G77" i="8"/>
  <c r="H77" i="8"/>
  <c r="G78" i="8"/>
  <c r="H78" i="8"/>
  <c r="F78" i="8"/>
  <c r="F77" i="8"/>
  <c r="F76" i="8"/>
  <c r="F75" i="8"/>
  <c r="F74" i="8"/>
  <c r="F73" i="8"/>
  <c r="F72" i="8"/>
  <c r="F71" i="8"/>
  <c r="G69" i="8"/>
  <c r="H69" i="8"/>
  <c r="F69" i="8"/>
  <c r="G61" i="8"/>
  <c r="H61" i="8"/>
  <c r="G62" i="8"/>
  <c r="H62" i="8"/>
  <c r="G63" i="8"/>
  <c r="H63" i="8"/>
  <c r="G64" i="8"/>
  <c r="H64" i="8"/>
  <c r="G65" i="8"/>
  <c r="H65" i="8"/>
  <c r="G66" i="8"/>
  <c r="H66" i="8"/>
  <c r="G67" i="8"/>
  <c r="H67" i="8"/>
  <c r="F67" i="8"/>
  <c r="F66" i="8"/>
  <c r="F65" i="8"/>
  <c r="F64" i="8"/>
  <c r="F63" i="8"/>
  <c r="F62" i="8"/>
  <c r="F61" i="8"/>
  <c r="G51" i="8"/>
  <c r="H51" i="8"/>
  <c r="G52" i="8"/>
  <c r="H52" i="8"/>
  <c r="G53" i="8"/>
  <c r="H53" i="8"/>
  <c r="G54" i="8"/>
  <c r="H54" i="8"/>
  <c r="G55" i="8"/>
  <c r="H55" i="8"/>
  <c r="G56" i="8"/>
  <c r="H56" i="8"/>
  <c r="G57" i="8"/>
  <c r="H57" i="8"/>
  <c r="G58" i="8"/>
  <c r="H58" i="8"/>
  <c r="G59" i="8"/>
  <c r="H59" i="8"/>
  <c r="F59" i="8"/>
  <c r="F58" i="8"/>
  <c r="F57" i="8"/>
  <c r="F56" i="8"/>
  <c r="F55" i="8"/>
  <c r="F54" i="8"/>
  <c r="F53" i="8"/>
  <c r="F52" i="8"/>
  <c r="F51" i="8"/>
  <c r="G42" i="8"/>
  <c r="H42" i="8"/>
  <c r="G43" i="8"/>
  <c r="H43" i="8"/>
  <c r="G44" i="8"/>
  <c r="H44" i="8"/>
  <c r="G45" i="8"/>
  <c r="H45" i="8"/>
  <c r="G46" i="8"/>
  <c r="H46" i="8"/>
  <c r="G47" i="8"/>
  <c r="H47" i="8"/>
  <c r="G48" i="8"/>
  <c r="H48" i="8"/>
  <c r="G49" i="8"/>
  <c r="H49" i="8"/>
  <c r="F49" i="8"/>
  <c r="F48" i="8"/>
  <c r="F47" i="8"/>
  <c r="F46" i="8"/>
  <c r="F45" i="8"/>
  <c r="F44" i="8"/>
  <c r="F43" i="8"/>
  <c r="F42" i="8"/>
  <c r="G35" i="8"/>
  <c r="H35" i="8"/>
  <c r="G36" i="8"/>
  <c r="H36" i="8"/>
  <c r="G37" i="8"/>
  <c r="H37" i="8"/>
  <c r="G38" i="8"/>
  <c r="H38" i="8"/>
  <c r="G39" i="8"/>
  <c r="H39" i="8"/>
  <c r="G40" i="8"/>
  <c r="H40" i="8"/>
  <c r="F40" i="8"/>
  <c r="F39" i="8"/>
  <c r="F38" i="8"/>
  <c r="F37" i="8"/>
  <c r="F36" i="8"/>
  <c r="F35" i="8"/>
  <c r="G28" i="8"/>
  <c r="H28" i="8"/>
  <c r="G29" i="8"/>
  <c r="H29" i="8"/>
  <c r="G30" i="8"/>
  <c r="H30" i="8"/>
  <c r="G31" i="8"/>
  <c r="H31" i="8"/>
  <c r="G32" i="8"/>
  <c r="H32" i="8"/>
  <c r="G33" i="8"/>
  <c r="H33" i="8"/>
  <c r="F33" i="8"/>
  <c r="F32" i="8"/>
  <c r="F31" i="8"/>
  <c r="F30" i="8"/>
  <c r="F29" i="8"/>
  <c r="F28" i="8"/>
  <c r="F25" i="8"/>
  <c r="G26" i="8"/>
  <c r="H26" i="8"/>
  <c r="G19" i="8"/>
  <c r="H19" i="8"/>
  <c r="G20" i="8"/>
  <c r="H20" i="8"/>
  <c r="G21" i="8"/>
  <c r="H21" i="8"/>
  <c r="G22" i="8"/>
  <c r="H22" i="8"/>
  <c r="G23" i="8"/>
  <c r="H23" i="8"/>
  <c r="G24" i="8"/>
  <c r="H24" i="8"/>
  <c r="F26" i="8"/>
  <c r="F24" i="8"/>
  <c r="F23" i="8"/>
  <c r="F22" i="8"/>
  <c r="F21" i="8"/>
  <c r="F20" i="8"/>
  <c r="F19" i="8"/>
  <c r="G17" i="8"/>
  <c r="H17" i="8"/>
  <c r="F17" i="8"/>
  <c r="G16" i="8"/>
  <c r="H16" i="8"/>
  <c r="F16" i="8"/>
  <c r="G15" i="8"/>
  <c r="H15" i="8"/>
  <c r="F15" i="8"/>
  <c r="G14" i="8"/>
  <c r="H14" i="8"/>
  <c r="F14" i="8"/>
  <c r="G13" i="8"/>
  <c r="H13" i="8"/>
  <c r="F13" i="8"/>
  <c r="G11" i="8"/>
  <c r="H11" i="8"/>
  <c r="F11" i="8"/>
  <c r="G8" i="8"/>
  <c r="H8" i="8"/>
  <c r="F8" i="8"/>
  <c r="G10" i="8"/>
  <c r="H10" i="8"/>
  <c r="F10" i="8"/>
  <c r="G9" i="8" l="1"/>
  <c r="G12" i="8"/>
  <c r="G18" i="8"/>
  <c r="G25" i="8"/>
  <c r="G27" i="8"/>
  <c r="G34" i="8"/>
  <c r="G41" i="8"/>
  <c r="G50" i="8"/>
  <c r="G60" i="8"/>
  <c r="G68" i="8"/>
  <c r="G70" i="8"/>
  <c r="G79" i="8"/>
  <c r="G93" i="8"/>
  <c r="G101" i="8"/>
  <c r="G120" i="8"/>
  <c r="G136" i="8"/>
  <c r="H136" i="8"/>
  <c r="H9" i="8"/>
  <c r="H12" i="8"/>
  <c r="H18" i="8"/>
  <c r="H25" i="8"/>
  <c r="H27" i="8"/>
  <c r="H34" i="8"/>
  <c r="H41" i="8"/>
  <c r="H50" i="8"/>
  <c r="H60" i="8"/>
  <c r="H68" i="8"/>
  <c r="H70" i="8"/>
  <c r="H79" i="8"/>
  <c r="H93" i="8"/>
  <c r="H101" i="8"/>
  <c r="H120" i="8"/>
  <c r="F136" i="8"/>
  <c r="F120" i="8"/>
  <c r="F101" i="8"/>
  <c r="F93" i="8"/>
  <c r="F79" i="8"/>
  <c r="F70" i="8"/>
  <c r="F68" i="8"/>
  <c r="F60" i="8"/>
  <c r="F50" i="8"/>
  <c r="F41" i="8"/>
  <c r="F34" i="8"/>
  <c r="F27" i="8"/>
  <c r="F18" i="8"/>
  <c r="F12" i="8"/>
  <c r="F9" i="8"/>
  <c r="H7" i="8" l="1"/>
  <c r="H6" i="8" s="1"/>
  <c r="G7" i="8"/>
  <c r="G6" i="8" s="1"/>
  <c r="F7" i="8"/>
  <c r="F6" i="8" s="1"/>
  <c r="E136" i="8" l="1"/>
  <c r="E120" i="8"/>
  <c r="E101" i="8"/>
  <c r="E93" i="8"/>
  <c r="E79" i="8"/>
  <c r="E70" i="8"/>
  <c r="E68" i="8"/>
  <c r="E60" i="8"/>
  <c r="E50" i="8"/>
  <c r="E41" i="8"/>
  <c r="E34" i="8"/>
  <c r="E27" i="8"/>
  <c r="E25" i="8"/>
  <c r="E18" i="8"/>
  <c r="E12" i="8"/>
  <c r="E9" i="8"/>
  <c r="D136" i="8"/>
  <c r="D120" i="8"/>
  <c r="D101" i="8"/>
  <c r="D93" i="8"/>
  <c r="D79" i="8"/>
  <c r="D70" i="8"/>
  <c r="D68" i="8"/>
  <c r="D60" i="8"/>
  <c r="D50" i="8"/>
  <c r="D41" i="8"/>
  <c r="D34" i="8"/>
  <c r="D27" i="8"/>
  <c r="D25" i="8"/>
  <c r="D18" i="8"/>
  <c r="D12" i="8"/>
  <c r="D9" i="8"/>
  <c r="E7" i="8" l="1"/>
  <c r="E6" i="8" s="1"/>
  <c r="D7" i="8"/>
  <c r="D6" i="8" s="1"/>
  <c r="C136" i="8" l="1"/>
  <c r="C120" i="8"/>
  <c r="C101" i="8"/>
  <c r="C93" i="8"/>
  <c r="C79" i="8"/>
  <c r="C70" i="8"/>
  <c r="C68" i="8"/>
  <c r="C60" i="8"/>
  <c r="C50" i="8"/>
  <c r="C41" i="8"/>
  <c r="C34" i="8"/>
  <c r="C27" i="8"/>
  <c r="C25" i="8"/>
  <c r="C18" i="8"/>
  <c r="C12" i="8"/>
  <c r="C9" i="8"/>
  <c r="C7" i="8" l="1"/>
  <c r="C6" i="8" s="1"/>
</calcChain>
</file>

<file path=xl/sharedStrings.xml><?xml version="1.0" encoding="utf-8"?>
<sst xmlns="http://schemas.openxmlformats.org/spreadsheetml/2006/main" count="155" uniqueCount="151">
  <si>
    <t>N.p.k.</t>
  </si>
  <si>
    <t>2014.gads</t>
  </si>
  <si>
    <t>2015.gads</t>
  </si>
  <si>
    <t>2016.gads</t>
  </si>
  <si>
    <t>Kopā</t>
  </si>
  <si>
    <t>I.</t>
  </si>
  <si>
    <t xml:space="preserve">Valsts Prezidenta kanceleja </t>
  </si>
  <si>
    <t>Saeima kopā</t>
  </si>
  <si>
    <t>Saeimas autobāze</t>
  </si>
  <si>
    <t>Ministru kabinets kopā</t>
  </si>
  <si>
    <t>Valsts kanceleja</t>
  </si>
  <si>
    <t>Valsts administrācijas skola</t>
  </si>
  <si>
    <t xml:space="preserve">Korupcijas novēršanas un apkarošanas birojs </t>
  </si>
  <si>
    <t>Tiesībsarga birojs</t>
  </si>
  <si>
    <t xml:space="preserve">Sabiedrības integrācijas fonds </t>
  </si>
  <si>
    <t>Aizsardzības ministrija  kopā</t>
  </si>
  <si>
    <t>Aizsardzības ministrijas CA</t>
  </si>
  <si>
    <t xml:space="preserve">Nacionālo Bruņoto Spēku Apvienotais štābs </t>
  </si>
  <si>
    <t>Valsts aizsardzības militāro objektu un iepirkumu centrs</t>
  </si>
  <si>
    <t>Rekrutēšanas un jaunsardzes centrs</t>
  </si>
  <si>
    <t>Ārlietu ministrija kopā</t>
  </si>
  <si>
    <t>Ārlietu ministrijas CA</t>
  </si>
  <si>
    <t>Ekonomikas ministrija kopā</t>
  </si>
  <si>
    <t>Ekonomikas ministrijas CA</t>
  </si>
  <si>
    <t>Centrālā statistikas pārvalde</t>
  </si>
  <si>
    <t>Konkurences padome</t>
  </si>
  <si>
    <t>Patērētāju tiesību aizsardzības centrs</t>
  </si>
  <si>
    <t>Tūrisma attīstības valsts aģentūra</t>
  </si>
  <si>
    <t>Finanšu ministrijas CA</t>
  </si>
  <si>
    <t>Valsts kase</t>
  </si>
  <si>
    <t>Centrālās finanšu un līgumu aģentūra</t>
  </si>
  <si>
    <t>Izložu un azartspēļu uzraudzības inspekcija</t>
  </si>
  <si>
    <t>Valsts ieņēmumu dienests</t>
  </si>
  <si>
    <t>Iekšlietu ministrija kopā</t>
  </si>
  <si>
    <t>Iekšlietu ministrijas CA (t.sk. izdevumi, kas saistīti ar operatīvo darbību)</t>
  </si>
  <si>
    <t>Valsts policija</t>
  </si>
  <si>
    <t>IeM Pilsonības un migrācijas lietu pārvalde</t>
  </si>
  <si>
    <t xml:space="preserve">Valsts robežsardze </t>
  </si>
  <si>
    <t xml:space="preserve">Valsts ugunsdzēsības un glābšanas dienests </t>
  </si>
  <si>
    <t xml:space="preserve">Izglītības un zinātnes ministrija kopā </t>
  </si>
  <si>
    <t>Izglītības iestāžu nepedagoģiskie darbinieki</t>
  </si>
  <si>
    <t>Augstākās izglītības padome</t>
  </si>
  <si>
    <t>Latvijas Zinātnes padome</t>
  </si>
  <si>
    <t>Izglītības kvalitātes dienests</t>
  </si>
  <si>
    <t>Studiju un zinātnes administrācija</t>
  </si>
  <si>
    <t>Valsts izglītības satura centrs</t>
  </si>
  <si>
    <t>VA „Latvijas Sporta muzejs”</t>
  </si>
  <si>
    <t>Zemkopības ministrijas CA</t>
  </si>
  <si>
    <t>Valsts augu aizsardzības dienests</t>
  </si>
  <si>
    <t xml:space="preserve">Valsts meža dienests </t>
  </si>
  <si>
    <t>VA   „Lauksaimniecības datu centrs"</t>
  </si>
  <si>
    <t>VA „Valsts tehniskās uzraudzības aģentūra”</t>
  </si>
  <si>
    <t>Satiksmes ministrija kopā</t>
  </si>
  <si>
    <t>Satiksmes ministrijas CA</t>
  </si>
  <si>
    <t>Labklājības ministrija kopā</t>
  </si>
  <si>
    <t>Labklājības ministrija CA</t>
  </si>
  <si>
    <t>Veselības un darbspēju ekspertīzes ārstu valsts komisija</t>
  </si>
  <si>
    <t>Sociālās aprūpes centri</t>
  </si>
  <si>
    <t>Valsts sociālā apdrošināšanas aģentūra</t>
  </si>
  <si>
    <t>Sociālās integrācijas valsts aģentūra</t>
  </si>
  <si>
    <t>Valsts Bērnu tiesību aizsardzības inspekcija</t>
  </si>
  <si>
    <t>Tieslietu ministrija kopā</t>
  </si>
  <si>
    <t>Tieslietu ministrijas CA (t.sk. izdevumi, kas saistīti ar operatīvo darbību)</t>
  </si>
  <si>
    <t xml:space="preserve">Tiesu administrācija </t>
  </si>
  <si>
    <t>Valsts tiesu ekspertīžu birojs</t>
  </si>
  <si>
    <t>Valsts valodas centrs</t>
  </si>
  <si>
    <t xml:space="preserve">Patentu valde </t>
  </si>
  <si>
    <t>Uzņēmumu reģistrs</t>
  </si>
  <si>
    <t xml:space="preserve">Valsts zemes dienests </t>
  </si>
  <si>
    <t>Uzturlīdzekļu garantiju fonds</t>
  </si>
  <si>
    <t>VA „Latvijas Dabas muzejs”</t>
  </si>
  <si>
    <t>Latvijas vides aizsardzības fonda administrācija</t>
  </si>
  <si>
    <t>Valsts vides dienests</t>
  </si>
  <si>
    <t>Valsts reģionālā attīstības aģentūra</t>
  </si>
  <si>
    <t>Dabas aizsardzības pārvalde</t>
  </si>
  <si>
    <t>Kultūras ministrija kopā</t>
  </si>
  <si>
    <t>Kultūras ministrijas CA</t>
  </si>
  <si>
    <t>Latvijas  Nacionālā bibliotēka</t>
  </si>
  <si>
    <t>Valsts kultūras pieminekļu aizsardzības inspekcija</t>
  </si>
  <si>
    <t>VA  Turaidas muzejrezervāts</t>
  </si>
  <si>
    <t>VA “Rīgas vēstures un kuģniecības muzejs”</t>
  </si>
  <si>
    <t>VA „Latvijas Neredzīgo bibliotēka</t>
  </si>
  <si>
    <t xml:space="preserve">Kultūrizglītības un nemateriālā mantojuma centrs </t>
  </si>
  <si>
    <t>VA Latvijas Nacionālais mākslas muzejs</t>
  </si>
  <si>
    <t>VA ”Kultūras informācijas sistēma</t>
  </si>
  <si>
    <t>VA Latvijas Etnogrāfiskais brīvdabas muzejs</t>
  </si>
  <si>
    <t xml:space="preserve">Rakstniecības un mūzikas muzejs </t>
  </si>
  <si>
    <t>VA “Memoriālo muzeju apvienība”</t>
  </si>
  <si>
    <t>Valsts kontrole</t>
  </si>
  <si>
    <t xml:space="preserve">Veselības ministrija kopā </t>
  </si>
  <si>
    <t>Veselības ministrijas CA</t>
  </si>
  <si>
    <t>Valsts asinsdonoru centrs</t>
  </si>
  <si>
    <t>Valsts tiesu medicīnas ekspertīzes centrs</t>
  </si>
  <si>
    <t>Paula Stradiņa Medicīnas vēstures muzejs</t>
  </si>
  <si>
    <t>Sporta medicīnas valsts aģentūra</t>
  </si>
  <si>
    <t>Veselības inspekcija</t>
  </si>
  <si>
    <t>Prokuratūra</t>
  </si>
  <si>
    <t>Centrālā vēlēšanu komisija</t>
  </si>
  <si>
    <t>Centrālā zemes komisija</t>
  </si>
  <si>
    <t>Nacionālā elektronisko plašsaziņas līdzekļu padome</t>
  </si>
  <si>
    <t>II.</t>
  </si>
  <si>
    <t>Veselības ministrijas budžeta apakšprogrammai 33.01.00 "Ārstniecība"</t>
  </si>
  <si>
    <t>Ārstniecības personām, kas sniedz valsts apmaksātos veselības aprūpes pakalpojumus,  lai nodrošinātu zemākās mēnešalgas paaugstināsanu līdz 225 Ls</t>
  </si>
  <si>
    <t>Pārējam personālam, kas nepieciešams valsts apmaksāto veselības aprūpes pakalpojumu sniegšanas nodrošināšanai, lai nodrošinātu minimālās algas pieaugumu līdz 225 Ls</t>
  </si>
  <si>
    <t>III.</t>
  </si>
  <si>
    <t>Labklājības ministrijas budžeta apakšprogrammai 05.01.00 "Sociālās rehabilitācijas valsts programmas" valsts budžeta uzturēšanas izdevumu transfertiem pašvaldībām noteiktam mērķim asistentu pakalpojumu nodrošināšanai</t>
  </si>
  <si>
    <t>IV.</t>
  </si>
  <si>
    <t xml:space="preserve">Mērķdotācijām republikas pilsētu un rajonu pašvaldībām - pašvaldību speciālajām pirmsskolas iestādēm, internātskolām un sanatorijas tipa internātskolām, speciālajām internātskolām bērniem ar fiziskās un garīgās attīstības traucējumiem </t>
  </si>
  <si>
    <t>V.</t>
  </si>
  <si>
    <t>Mērķdotācijai pašvaldību tautas kolektīvu vadītājiem</t>
  </si>
  <si>
    <t xml:space="preserve">Saeima </t>
  </si>
  <si>
    <t>Latvijas Kara muzejs</t>
  </si>
  <si>
    <t>Latvijas Ģeotelpiskās informācijas aģentūra</t>
  </si>
  <si>
    <t>Latvijas Investīciju un attīstības aģentūra</t>
  </si>
  <si>
    <t>Finanšu ministrija kopā</t>
  </si>
  <si>
    <t>Iepirkumu uzraudzības birojs</t>
  </si>
  <si>
    <t>IeM Informācijas centrs</t>
  </si>
  <si>
    <t>Iekšlietu ministrijas veselības un sporta  centrs</t>
  </si>
  <si>
    <t>IeM Nodrošinājuma valsts aģentūra</t>
  </si>
  <si>
    <t>Izglītības ministrijas CA</t>
  </si>
  <si>
    <t>Latviešu valodas aģentūra</t>
  </si>
  <si>
    <t>Zemkopības ministrija kopā</t>
  </si>
  <si>
    <t>Lauku atbalsta dienests</t>
  </si>
  <si>
    <t xml:space="preserve">Pārtikas un veterinārais dienests </t>
  </si>
  <si>
    <t>Valsts darba inspekcija</t>
  </si>
  <si>
    <t>Nodarbinātības valsts aģentūra</t>
  </si>
  <si>
    <t xml:space="preserve">Juridiskās palīdzības administrācija </t>
  </si>
  <si>
    <t>Datu valsts inspekcija</t>
  </si>
  <si>
    <t xml:space="preserve">Valsts probācijas dienests </t>
  </si>
  <si>
    <t xml:space="preserve">Ieslodzījuma vietu pārvalde  </t>
  </si>
  <si>
    <t xml:space="preserve">VA "Maksātnespējas administrācija" </t>
  </si>
  <si>
    <t>Vides aizsardzības un reģionālās attīstības ministrija kopā</t>
  </si>
  <si>
    <t>Vides aizsardzības un reģionālās attīstības ministrijas CA</t>
  </si>
  <si>
    <t>Vides pārraudzības valsts birojs</t>
  </si>
  <si>
    <t>VA Latvijas Nacionālais vēstures  muzejs</t>
  </si>
  <si>
    <t>Latvijas Nacionālais arhīvs</t>
  </si>
  <si>
    <t>VA “Rundāles pils muzejs"</t>
  </si>
  <si>
    <t>Augstākā tiesa</t>
  </si>
  <si>
    <t>Neatliekamās medicīniskās palīdzības dienests</t>
  </si>
  <si>
    <t>Nacionālais veselības dienests</t>
  </si>
  <si>
    <t>Slimību profilakses un kontroles centrs</t>
  </si>
  <si>
    <t>Satversmes tiesa</t>
  </si>
  <si>
    <t>Kopā valsts budžeta iestādēm</t>
  </si>
  <si>
    <t>Finanšu ministrs</t>
  </si>
  <si>
    <t>A.Vilks</t>
  </si>
  <si>
    <t>I.Bule</t>
  </si>
  <si>
    <t>67083912, e-pasts bule.ilze@fm.gov.lv</t>
  </si>
  <si>
    <t>9.pielikums
Informatīvajam ziņojumam „Par ministriju iesniegtajiem jauno politikas iniciatīvu pasākumiem 2014., 2015. un 2016.gadam”</t>
  </si>
  <si>
    <t>Latos</t>
  </si>
  <si>
    <t>Euro</t>
  </si>
  <si>
    <t>Papildu nepieciešamais finansējums minimālās mēneša darba algas paaugstināšanai no 200 līdz 225 latiem (320 Euro) ar 2014.gada 1.janvāri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</si>
</sst>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0"/>
  </numFmts>
  <fonts count="17" x14ac:knownFonts="1">
    <font>
      <sz val="12"/>
      <color theme="1"/>
      <name val="Times New Roman"/>
      <family val="2"/>
      <charset val="186"/>
    </font>
    <font>
      <sz val="10"/>
      <name val="Arial"/>
      <family val="2"/>
      <charset val="186"/>
    </font>
    <font>
      <b/>
      <sz val="11"/>
      <color theme="1"/>
      <name val="Times New Roman"/>
      <family val="1"/>
      <charset val="186"/>
    </font>
    <font>
      <sz val="10"/>
      <name val="Arial"/>
      <family val="2"/>
      <charset val="186"/>
    </font>
    <font>
      <sz val="11"/>
      <color theme="1"/>
      <name val="Times New Roman"/>
      <family val="1"/>
      <charset val="186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sz val="10"/>
      <name val="Helv"/>
    </font>
    <font>
      <sz val="14"/>
      <color theme="1"/>
      <name val="Times New Roman"/>
      <family val="1"/>
      <charset val="186"/>
    </font>
    <font>
      <sz val="9"/>
      <color indexed="8"/>
      <name val="Times New Roman"/>
      <family val="1"/>
      <charset val="186"/>
    </font>
    <font>
      <sz val="10"/>
      <color theme="1"/>
      <name val="Times New Roman"/>
      <family val="2"/>
      <charset val="186"/>
    </font>
    <font>
      <sz val="10"/>
      <color theme="1"/>
      <name val="Times New Roman"/>
      <family val="1"/>
      <charset val="186"/>
    </font>
    <font>
      <sz val="10"/>
      <name val="Times New Roman"/>
      <family val="1"/>
      <charset val="186"/>
    </font>
    <font>
      <sz val="10"/>
      <color theme="1"/>
      <name val="Times New Roman"/>
      <family val="1"/>
    </font>
    <font>
      <sz val="8"/>
      <color theme="1"/>
      <name val="Times New Roman"/>
      <family val="1"/>
      <charset val="186"/>
    </font>
    <font>
      <b/>
      <i/>
      <sz val="11"/>
      <name val="Times New Roman"/>
      <family val="1"/>
      <charset val="186"/>
    </font>
    <font>
      <b/>
      <sz val="12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1" fillId="0" borderId="0"/>
    <xf numFmtId="0" fontId="7" fillId="0" borderId="0"/>
  </cellStyleXfs>
  <cellXfs count="78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164" fontId="6" fillId="0" borderId="1" xfId="0" applyNumberFormat="1" applyFont="1" applyFill="1" applyBorder="1" applyAlignment="1">
      <alignment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right" vertical="center" wrapText="1"/>
    </xf>
    <xf numFmtId="3" fontId="6" fillId="2" borderId="1" xfId="0" applyNumberFormat="1" applyFont="1" applyFill="1" applyBorder="1" applyAlignment="1">
      <alignment vertical="center" wrapText="1"/>
    </xf>
    <xf numFmtId="0" fontId="6" fillId="4" borderId="1" xfId="0" applyNumberFormat="1" applyFont="1" applyFill="1" applyBorder="1" applyAlignment="1">
      <alignment vertical="center" wrapText="1"/>
    </xf>
    <xf numFmtId="3" fontId="6" fillId="4" borderId="1" xfId="0" applyNumberFormat="1" applyFont="1" applyFill="1" applyBorder="1" applyAlignment="1">
      <alignment vertical="center" wrapText="1"/>
    </xf>
    <xf numFmtId="0" fontId="6" fillId="0" borderId="1" xfId="0" applyNumberFormat="1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vertical="center" wrapText="1"/>
    </xf>
    <xf numFmtId="0" fontId="5" fillId="0" borderId="1" xfId="1" applyNumberFormat="1" applyFont="1" applyFill="1" applyBorder="1" applyAlignment="1">
      <alignment vertical="center" wrapText="1"/>
    </xf>
    <xf numFmtId="3" fontId="2" fillId="4" borderId="1" xfId="0" applyNumberFormat="1" applyFont="1" applyFill="1" applyBorder="1" applyAlignment="1">
      <alignment vertical="center"/>
    </xf>
    <xf numFmtId="3" fontId="6" fillId="4" borderId="1" xfId="4" applyNumberFormat="1" applyFont="1" applyFill="1" applyBorder="1" applyAlignment="1">
      <alignment vertical="center" wrapText="1"/>
    </xf>
    <xf numFmtId="0" fontId="6" fillId="4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3" fontId="2" fillId="4" borderId="3" xfId="0" applyNumberFormat="1" applyFont="1" applyFill="1" applyBorder="1" applyAlignment="1">
      <alignment vertical="center"/>
    </xf>
    <xf numFmtId="3" fontId="5" fillId="0" borderId="3" xfId="0" applyNumberFormat="1" applyFont="1" applyFill="1" applyBorder="1" applyAlignment="1">
      <alignment vertical="center" wrapText="1"/>
    </xf>
    <xf numFmtId="3" fontId="8" fillId="0" borderId="0" xfId="0" applyNumberFormat="1" applyFont="1" applyAlignment="1">
      <alignment horizontal="right" vertical="center" wrapText="1"/>
    </xf>
    <xf numFmtId="3" fontId="8" fillId="0" borderId="0" xfId="0" applyNumberFormat="1" applyFont="1" applyAlignment="1">
      <alignment vertical="top" wrapText="1"/>
    </xf>
    <xf numFmtId="3" fontId="8" fillId="0" borderId="0" xfId="0" applyNumberFormat="1" applyFont="1" applyAlignment="1">
      <alignment horizontal="center" vertical="top" wrapText="1"/>
    </xf>
    <xf numFmtId="3" fontId="8" fillId="0" borderId="0" xfId="0" applyNumberFormat="1" applyFont="1" applyAlignment="1">
      <alignment horizontal="left" vertical="center" wrapText="1"/>
    </xf>
    <xf numFmtId="3" fontId="9" fillId="0" borderId="0" xfId="0" applyNumberFormat="1" applyFont="1" applyAlignment="1">
      <alignment horizontal="right" vertical="top" wrapText="1"/>
    </xf>
    <xf numFmtId="0" fontId="10" fillId="0" borderId="0" xfId="0" applyFont="1"/>
    <xf numFmtId="0" fontId="10" fillId="0" borderId="0" xfId="0" applyFont="1" applyFill="1"/>
    <xf numFmtId="0" fontId="10" fillId="0" borderId="0" xfId="0" applyFont="1" applyFill="1" applyAlignment="1">
      <alignment horizontal="right"/>
    </xf>
    <xf numFmtId="0" fontId="11" fillId="0" borderId="0" xfId="0" applyFont="1" applyAlignment="1">
      <alignment horizontal="center" vertical="center"/>
    </xf>
    <xf numFmtId="3" fontId="12" fillId="0" borderId="0" xfId="0" applyNumberFormat="1" applyFont="1" applyAlignment="1">
      <alignment horizontal="right"/>
    </xf>
    <xf numFmtId="3" fontId="13" fillId="0" borderId="0" xfId="0" applyNumberFormat="1" applyFont="1" applyAlignment="1">
      <alignment vertical="top" wrapText="1"/>
    </xf>
    <xf numFmtId="3" fontId="11" fillId="0" borderId="0" xfId="0" applyNumberFormat="1" applyFont="1" applyAlignment="1">
      <alignment wrapText="1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0" xfId="0" applyFont="1"/>
    <xf numFmtId="14" fontId="14" fillId="0" borderId="0" xfId="0" applyNumberFormat="1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164" fontId="6" fillId="0" borderId="3" xfId="0" applyNumberFormat="1" applyFont="1" applyFill="1" applyBorder="1" applyAlignment="1">
      <alignment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center" vertical="center" wrapText="1"/>
    </xf>
    <xf numFmtId="3" fontId="6" fillId="2" borderId="6" xfId="0" applyNumberFormat="1" applyFont="1" applyFill="1" applyBorder="1" applyAlignment="1">
      <alignment vertical="center" wrapText="1"/>
    </xf>
    <xf numFmtId="3" fontId="6" fillId="4" borderId="6" xfId="0" applyNumberFormat="1" applyFont="1" applyFill="1" applyBorder="1" applyAlignment="1">
      <alignment vertical="center" wrapText="1"/>
    </xf>
    <xf numFmtId="3" fontId="4" fillId="0" borderId="6" xfId="0" applyNumberFormat="1" applyFont="1" applyFill="1" applyBorder="1" applyAlignment="1">
      <alignment vertical="center"/>
    </xf>
    <xf numFmtId="3" fontId="5" fillId="0" borderId="6" xfId="0" applyNumberFormat="1" applyFont="1" applyFill="1" applyBorder="1" applyAlignment="1">
      <alignment vertical="center" wrapText="1"/>
    </xf>
    <xf numFmtId="3" fontId="4" fillId="3" borderId="6" xfId="0" applyNumberFormat="1" applyFont="1" applyFill="1" applyBorder="1" applyAlignment="1">
      <alignment vertical="center"/>
    </xf>
    <xf numFmtId="0" fontId="4" fillId="0" borderId="6" xfId="0" applyFont="1" applyBorder="1" applyAlignment="1">
      <alignment vertical="center"/>
    </xf>
    <xf numFmtId="3" fontId="2" fillId="4" borderId="6" xfId="0" applyNumberFormat="1" applyFont="1" applyFill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3" fontId="6" fillId="2" borderId="3" xfId="0" applyNumberFormat="1" applyFont="1" applyFill="1" applyBorder="1" applyAlignment="1">
      <alignment vertical="center" wrapText="1"/>
    </xf>
    <xf numFmtId="3" fontId="6" fillId="2" borderId="7" xfId="0" applyNumberFormat="1" applyFont="1" applyFill="1" applyBorder="1" applyAlignment="1">
      <alignment vertical="center" wrapText="1"/>
    </xf>
    <xf numFmtId="3" fontId="6" fillId="4" borderId="3" xfId="0" applyNumberFormat="1" applyFont="1" applyFill="1" applyBorder="1" applyAlignment="1">
      <alignment vertical="center" wrapText="1"/>
    </xf>
    <xf numFmtId="3" fontId="6" fillId="4" borderId="7" xfId="0" applyNumberFormat="1" applyFont="1" applyFill="1" applyBorder="1" applyAlignment="1">
      <alignment vertical="center" wrapText="1"/>
    </xf>
    <xf numFmtId="3" fontId="4" fillId="0" borderId="3" xfId="0" applyNumberFormat="1" applyFont="1" applyFill="1" applyBorder="1" applyAlignment="1">
      <alignment vertical="center"/>
    </xf>
    <xf numFmtId="3" fontId="4" fillId="0" borderId="7" xfId="0" applyNumberFormat="1" applyFont="1" applyFill="1" applyBorder="1" applyAlignment="1">
      <alignment vertical="center"/>
    </xf>
    <xf numFmtId="3" fontId="5" fillId="0" borderId="7" xfId="0" applyNumberFormat="1" applyFont="1" applyFill="1" applyBorder="1" applyAlignment="1">
      <alignment vertical="center" wrapText="1"/>
    </xf>
    <xf numFmtId="3" fontId="4" fillId="3" borderId="3" xfId="0" applyNumberFormat="1" applyFont="1" applyFill="1" applyBorder="1" applyAlignment="1">
      <alignment vertical="center"/>
    </xf>
    <xf numFmtId="3" fontId="4" fillId="3" borderId="7" xfId="0" applyNumberFormat="1" applyFont="1" applyFill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3" fontId="2" fillId="4" borderId="7" xfId="0" applyNumberFormat="1" applyFont="1" applyFill="1" applyBorder="1" applyAlignment="1">
      <alignment vertical="center"/>
    </xf>
    <xf numFmtId="3" fontId="4" fillId="0" borderId="9" xfId="0" applyNumberFormat="1" applyFont="1" applyFill="1" applyBorder="1" applyAlignment="1">
      <alignment vertical="center"/>
    </xf>
    <xf numFmtId="3" fontId="5" fillId="0" borderId="9" xfId="0" applyNumberFormat="1" applyFont="1" applyFill="1" applyBorder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16" fillId="0" borderId="2" xfId="0" applyFont="1" applyBorder="1" applyAlignment="1">
      <alignment horizontal="center" vertical="center" wrapText="1"/>
    </xf>
    <xf numFmtId="0" fontId="15" fillId="0" borderId="4" xfId="0" applyNumberFormat="1" applyFont="1" applyFill="1" applyBorder="1" applyAlignment="1">
      <alignment horizontal="center" vertical="center"/>
    </xf>
    <xf numFmtId="0" fontId="15" fillId="0" borderId="5" xfId="0" applyNumberFormat="1" applyFont="1" applyFill="1" applyBorder="1" applyAlignment="1">
      <alignment horizontal="center" vertical="center"/>
    </xf>
    <xf numFmtId="0" fontId="15" fillId="0" borderId="8" xfId="0" applyNumberFormat="1" applyFont="1" applyFill="1" applyBorder="1" applyAlignment="1">
      <alignment horizontal="center" vertical="center"/>
    </xf>
    <xf numFmtId="0" fontId="15" fillId="0" borderId="5" xfId="0" applyNumberFormat="1" applyFont="1" applyFill="1" applyBorder="1" applyAlignment="1">
      <alignment horizontal="center" vertical="center" wrapText="1"/>
    </xf>
    <xf numFmtId="0" fontId="15" fillId="0" borderId="6" xfId="0" applyNumberFormat="1" applyFont="1" applyFill="1" applyBorder="1" applyAlignment="1">
      <alignment horizontal="center" vertical="center" wrapText="1"/>
    </xf>
    <xf numFmtId="3" fontId="13" fillId="0" borderId="0" xfId="0" applyNumberFormat="1" applyFont="1" applyAlignment="1">
      <alignment horizontal="left" vertical="top" wrapText="1"/>
    </xf>
    <xf numFmtId="3" fontId="8" fillId="0" borderId="0" xfId="0" applyNumberFormat="1" applyFont="1" applyAlignment="1">
      <alignment horizontal="left" vertical="top" wrapText="1"/>
    </xf>
  </cellXfs>
  <cellStyles count="5">
    <cellStyle name="Normal" xfId="0" builtinId="0"/>
    <cellStyle name="Normal 2" xfId="1"/>
    <cellStyle name="Normal 2 2" xfId="3"/>
    <cellStyle name="Parastais_minimalas_algas" xfId="4"/>
    <cellStyle name="Parasts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9"/>
  <sheetViews>
    <sheetView tabSelected="1" zoomScaleNormal="100" workbookViewId="0">
      <selection activeCell="L141" sqref="L141"/>
    </sheetView>
  </sheetViews>
  <sheetFormatPr defaultColWidth="8.75" defaultRowHeight="15" x14ac:dyDescent="0.25"/>
  <cols>
    <col min="1" max="1" width="7.625" style="1" customWidth="1"/>
    <col min="2" max="2" width="48.375" style="2" customWidth="1"/>
    <col min="3" max="8" width="12.875" style="2" customWidth="1"/>
    <col min="9" max="16384" width="8.75" style="2"/>
  </cols>
  <sheetData>
    <row r="1" spans="1:11" ht="51" customHeight="1" x14ac:dyDescent="0.25">
      <c r="A1" s="6"/>
      <c r="B1" s="6"/>
      <c r="C1" s="7"/>
      <c r="D1" s="69" t="s">
        <v>147</v>
      </c>
      <c r="E1" s="69"/>
      <c r="F1" s="69"/>
      <c r="G1" s="69"/>
      <c r="H1" s="69"/>
      <c r="I1" s="7"/>
      <c r="J1" s="7"/>
      <c r="K1" s="7"/>
    </row>
    <row r="2" spans="1:11" ht="19.899999999999999" customHeight="1" x14ac:dyDescent="0.25">
      <c r="C2" s="3"/>
      <c r="E2" s="3"/>
    </row>
    <row r="3" spans="1:11" s="6" customFormat="1" ht="30.6" customHeight="1" x14ac:dyDescent="0.25">
      <c r="A3" s="70" t="s">
        <v>150</v>
      </c>
      <c r="B3" s="70"/>
      <c r="C3" s="70"/>
      <c r="D3" s="70"/>
      <c r="E3" s="70"/>
      <c r="F3" s="70"/>
      <c r="G3" s="70"/>
      <c r="H3" s="70"/>
    </row>
    <row r="4" spans="1:11" s="6" customFormat="1" ht="19.899999999999999" customHeight="1" x14ac:dyDescent="0.25">
      <c r="A4" s="4" t="s">
        <v>0</v>
      </c>
      <c r="B4" s="10"/>
      <c r="C4" s="45" t="s">
        <v>1</v>
      </c>
      <c r="D4" s="45" t="s">
        <v>2</v>
      </c>
      <c r="E4" s="54" t="s">
        <v>3</v>
      </c>
      <c r="F4" s="46" t="s">
        <v>1</v>
      </c>
      <c r="G4" s="11" t="s">
        <v>2</v>
      </c>
      <c r="H4" s="43" t="s">
        <v>3</v>
      </c>
    </row>
    <row r="5" spans="1:11" s="6" customFormat="1" ht="19.899999999999999" customHeight="1" x14ac:dyDescent="0.25">
      <c r="A5" s="24"/>
      <c r="B5" s="44"/>
      <c r="C5" s="71" t="s">
        <v>148</v>
      </c>
      <c r="D5" s="72"/>
      <c r="E5" s="73"/>
      <c r="F5" s="74" t="s">
        <v>149</v>
      </c>
      <c r="G5" s="74"/>
      <c r="H5" s="75"/>
    </row>
    <row r="6" spans="1:11" s="8" customFormat="1" ht="19.899999999999999" customHeight="1" x14ac:dyDescent="0.25">
      <c r="A6" s="22"/>
      <c r="B6" s="12" t="s">
        <v>4</v>
      </c>
      <c r="C6" s="55">
        <f>C7+C136+C139+C140+C141</f>
        <v>12741668</v>
      </c>
      <c r="D6" s="55">
        <f t="shared" ref="D6:E6" si="0">D7+D136+D139+D140+D141</f>
        <v>12741668</v>
      </c>
      <c r="E6" s="56">
        <f t="shared" si="0"/>
        <v>12741668</v>
      </c>
      <c r="F6" s="47">
        <f>F7+F136+F139+F140+F141</f>
        <v>18129756</v>
      </c>
      <c r="G6" s="13">
        <f t="shared" ref="G6:H6" si="1">G7+G136+G139+G140+G141</f>
        <v>18129756</v>
      </c>
      <c r="H6" s="13">
        <f t="shared" si="1"/>
        <v>18129756</v>
      </c>
    </row>
    <row r="7" spans="1:11" s="6" customFormat="1" ht="17.45" customHeight="1" x14ac:dyDescent="0.25">
      <c r="A7" s="23" t="s">
        <v>5</v>
      </c>
      <c r="B7" s="14" t="s">
        <v>142</v>
      </c>
      <c r="C7" s="57">
        <f>C8+C9+C12+C15+C16+C17+C18+C25+C27+C34+C41+C50+C60+C68+C70+C79+C93+C101+C118+C119+C120+C130+C131+C132+C133+C134</f>
        <v>8031242</v>
      </c>
      <c r="D7" s="57">
        <f t="shared" ref="D7:E7" si="2">D8+D9+D12+D15+D16+D17+D18+D25+D27+D34+D41+D50+D60+D68+D70+D79+D93+D101+D118+D119+D120+D130+D131+D132+D133+D134</f>
        <v>8031242</v>
      </c>
      <c r="E7" s="58">
        <f t="shared" si="2"/>
        <v>8031242</v>
      </c>
      <c r="F7" s="48">
        <f>F8+F9+F12+F15+F16+F17+F18+F25+F27+F34+F41+F50+F60+F68+F70+F79+F93+F101+F118+F119+F120+F130+F131+F132+F133+F134</f>
        <v>11427424</v>
      </c>
      <c r="G7" s="15">
        <f t="shared" ref="G7:H7" si="3">G8+G9+G12+G15+G16+G17+G18+G25+G27+G34+G41+G50+G60+G68+G70+G79+G93+G101+G118+G119+G120+G130+G131+G132+G133+G134</f>
        <v>11427424</v>
      </c>
      <c r="H7" s="15">
        <f t="shared" si="3"/>
        <v>11427424</v>
      </c>
    </row>
    <row r="8" spans="1:11" s="6" customFormat="1" ht="19.149999999999999" customHeight="1" x14ac:dyDescent="0.25">
      <c r="A8" s="4"/>
      <c r="B8" s="16" t="s">
        <v>6</v>
      </c>
      <c r="C8" s="59">
        <v>4318</v>
      </c>
      <c r="D8" s="59">
        <v>4318</v>
      </c>
      <c r="E8" s="60">
        <v>4318</v>
      </c>
      <c r="F8" s="67">
        <f>ROUND(C8/0.702804,0 )</f>
        <v>6144</v>
      </c>
      <c r="G8" s="49">
        <f t="shared" ref="G8:H8" si="4">ROUND(D8/0.702804,0 )</f>
        <v>6144</v>
      </c>
      <c r="H8" s="49">
        <f t="shared" si="4"/>
        <v>6144</v>
      </c>
    </row>
    <row r="9" spans="1:11" s="6" customFormat="1" ht="19.149999999999999" customHeight="1" x14ac:dyDescent="0.25">
      <c r="A9" s="4"/>
      <c r="B9" s="16" t="s">
        <v>7</v>
      </c>
      <c r="C9" s="59">
        <f>C10+C11</f>
        <v>67396</v>
      </c>
      <c r="D9" s="59">
        <f>D10+D11</f>
        <v>67396</v>
      </c>
      <c r="E9" s="60">
        <f>E10+E11</f>
        <v>67396</v>
      </c>
      <c r="F9" s="67">
        <f>F10+F11</f>
        <v>95896</v>
      </c>
      <c r="G9" s="49">
        <f t="shared" ref="G9:H9" si="5">G10+G11</f>
        <v>95896</v>
      </c>
      <c r="H9" s="49">
        <f t="shared" si="5"/>
        <v>95896</v>
      </c>
    </row>
    <row r="10" spans="1:11" s="6" customFormat="1" ht="19.149999999999999" customHeight="1" x14ac:dyDescent="0.25">
      <c r="A10" s="4"/>
      <c r="B10" s="17" t="s">
        <v>110</v>
      </c>
      <c r="C10" s="59">
        <v>49616</v>
      </c>
      <c r="D10" s="59">
        <v>49616</v>
      </c>
      <c r="E10" s="60">
        <v>49616</v>
      </c>
      <c r="F10" s="67">
        <f>ROUND(C10/0.702804,0 )</f>
        <v>70597</v>
      </c>
      <c r="G10" s="49">
        <f t="shared" ref="G10:H11" si="6">ROUND(D10/0.702804,0 )</f>
        <v>70597</v>
      </c>
      <c r="H10" s="49">
        <f t="shared" si="6"/>
        <v>70597</v>
      </c>
    </row>
    <row r="11" spans="1:11" s="6" customFormat="1" ht="19.149999999999999" customHeight="1" x14ac:dyDescent="0.25">
      <c r="A11" s="4"/>
      <c r="B11" s="17" t="s">
        <v>8</v>
      </c>
      <c r="C11" s="59">
        <v>17780</v>
      </c>
      <c r="D11" s="59">
        <v>17780</v>
      </c>
      <c r="E11" s="60">
        <v>17780</v>
      </c>
      <c r="F11" s="67">
        <f>ROUND(C11/0.702804,0 )</f>
        <v>25299</v>
      </c>
      <c r="G11" s="59">
        <f t="shared" si="6"/>
        <v>25299</v>
      </c>
      <c r="H11" s="49">
        <f t="shared" si="6"/>
        <v>25299</v>
      </c>
    </row>
    <row r="12" spans="1:11" s="6" customFormat="1" ht="19.149999999999999" customHeight="1" x14ac:dyDescent="0.25">
      <c r="A12" s="4"/>
      <c r="B12" s="16" t="s">
        <v>9</v>
      </c>
      <c r="C12" s="26">
        <f t="shared" ref="C12" si="7">C13+C14</f>
        <v>5510</v>
      </c>
      <c r="D12" s="26">
        <f t="shared" ref="D12:H12" si="8">D13+D14</f>
        <v>5510</v>
      </c>
      <c r="E12" s="61">
        <f t="shared" si="8"/>
        <v>5510</v>
      </c>
      <c r="F12" s="68">
        <f t="shared" si="8"/>
        <v>7840</v>
      </c>
      <c r="G12" s="26">
        <f t="shared" si="8"/>
        <v>7840</v>
      </c>
      <c r="H12" s="50">
        <f t="shared" si="8"/>
        <v>7840</v>
      </c>
    </row>
    <row r="13" spans="1:11" s="6" customFormat="1" ht="19.149999999999999" customHeight="1" x14ac:dyDescent="0.25">
      <c r="A13" s="4"/>
      <c r="B13" s="17" t="s">
        <v>10</v>
      </c>
      <c r="C13" s="59">
        <v>5361</v>
      </c>
      <c r="D13" s="59">
        <v>5361</v>
      </c>
      <c r="E13" s="60">
        <v>5361</v>
      </c>
      <c r="F13" s="67">
        <f>ROUND(C13/0.702804,0 )</f>
        <v>7628</v>
      </c>
      <c r="G13" s="59">
        <f t="shared" ref="G13:H17" si="9">ROUND(D13/0.702804,0 )</f>
        <v>7628</v>
      </c>
      <c r="H13" s="49">
        <f t="shared" si="9"/>
        <v>7628</v>
      </c>
    </row>
    <row r="14" spans="1:11" s="6" customFormat="1" ht="19.149999999999999" customHeight="1" x14ac:dyDescent="0.25">
      <c r="A14" s="4"/>
      <c r="B14" s="17" t="s">
        <v>11</v>
      </c>
      <c r="C14" s="59">
        <v>149</v>
      </c>
      <c r="D14" s="59">
        <v>149</v>
      </c>
      <c r="E14" s="60">
        <v>149</v>
      </c>
      <c r="F14" s="67">
        <f>ROUND(C14/0.702804,0 )</f>
        <v>212</v>
      </c>
      <c r="G14" s="59">
        <f t="shared" si="9"/>
        <v>212</v>
      </c>
      <c r="H14" s="49">
        <f t="shared" si="9"/>
        <v>212</v>
      </c>
    </row>
    <row r="15" spans="1:11" s="6" customFormat="1" ht="19.149999999999999" customHeight="1" x14ac:dyDescent="0.25">
      <c r="A15" s="4"/>
      <c r="B15" s="16" t="s">
        <v>12</v>
      </c>
      <c r="C15" s="26">
        <v>1191</v>
      </c>
      <c r="D15" s="26">
        <v>1191</v>
      </c>
      <c r="E15" s="61">
        <v>1191</v>
      </c>
      <c r="F15" s="68">
        <f>ROUND(C15/0.702804,0 )</f>
        <v>1695</v>
      </c>
      <c r="G15" s="26">
        <f t="shared" si="9"/>
        <v>1695</v>
      </c>
      <c r="H15" s="50">
        <f t="shared" si="9"/>
        <v>1695</v>
      </c>
    </row>
    <row r="16" spans="1:11" s="6" customFormat="1" ht="19.149999999999999" customHeight="1" x14ac:dyDescent="0.25">
      <c r="A16" s="4"/>
      <c r="B16" s="16" t="s">
        <v>13</v>
      </c>
      <c r="C16" s="59">
        <v>1549</v>
      </c>
      <c r="D16" s="59">
        <v>1549</v>
      </c>
      <c r="E16" s="60">
        <v>1549</v>
      </c>
      <c r="F16" s="67">
        <f>ROUND(C16/0.702804,0 )</f>
        <v>2204</v>
      </c>
      <c r="G16" s="59">
        <f t="shared" si="9"/>
        <v>2204</v>
      </c>
      <c r="H16" s="49">
        <f t="shared" si="9"/>
        <v>2204</v>
      </c>
    </row>
    <row r="17" spans="1:8" s="6" customFormat="1" ht="19.149999999999999" customHeight="1" x14ac:dyDescent="0.25">
      <c r="A17" s="4"/>
      <c r="B17" s="16" t="s">
        <v>14</v>
      </c>
      <c r="C17" s="59">
        <v>149</v>
      </c>
      <c r="D17" s="59">
        <v>149</v>
      </c>
      <c r="E17" s="60">
        <v>149</v>
      </c>
      <c r="F17" s="67">
        <f>ROUND(C17/0.702804,0 )</f>
        <v>212</v>
      </c>
      <c r="G17" s="59">
        <f t="shared" si="9"/>
        <v>212</v>
      </c>
      <c r="H17" s="49">
        <f t="shared" si="9"/>
        <v>212</v>
      </c>
    </row>
    <row r="18" spans="1:8" s="6" customFormat="1" ht="19.149999999999999" customHeight="1" x14ac:dyDescent="0.25">
      <c r="A18" s="4"/>
      <c r="B18" s="16" t="s">
        <v>15</v>
      </c>
      <c r="C18" s="26">
        <f t="shared" ref="C18" si="10">C19+C20+C21+C22+C23+C24</f>
        <v>129371</v>
      </c>
      <c r="D18" s="26">
        <f t="shared" ref="D18:H18" si="11">D19+D20+D21+D22+D23+D24</f>
        <v>129371</v>
      </c>
      <c r="E18" s="61">
        <f t="shared" si="11"/>
        <v>129371</v>
      </c>
      <c r="F18" s="68">
        <f t="shared" si="11"/>
        <v>184079</v>
      </c>
      <c r="G18" s="50">
        <f t="shared" si="11"/>
        <v>184079</v>
      </c>
      <c r="H18" s="50">
        <f t="shared" si="11"/>
        <v>184079</v>
      </c>
    </row>
    <row r="19" spans="1:8" s="6" customFormat="1" ht="19.149999999999999" customHeight="1" x14ac:dyDescent="0.25">
      <c r="A19" s="4"/>
      <c r="B19" s="17" t="s">
        <v>16</v>
      </c>
      <c r="C19" s="59">
        <v>2710</v>
      </c>
      <c r="D19" s="59">
        <v>2710</v>
      </c>
      <c r="E19" s="60">
        <v>2710</v>
      </c>
      <c r="F19" s="67">
        <f t="shared" ref="F19:F24" si="12">ROUND(C19/0.702804,0 )</f>
        <v>3856</v>
      </c>
      <c r="G19" s="59">
        <f t="shared" ref="G19:H24" si="13">ROUND(D19/0.702804,0 )</f>
        <v>3856</v>
      </c>
      <c r="H19" s="49">
        <f t="shared" si="13"/>
        <v>3856</v>
      </c>
    </row>
    <row r="20" spans="1:8" s="6" customFormat="1" ht="19.149999999999999" customHeight="1" x14ac:dyDescent="0.25">
      <c r="A20" s="4"/>
      <c r="B20" s="17" t="s">
        <v>111</v>
      </c>
      <c r="C20" s="59">
        <v>6775</v>
      </c>
      <c r="D20" s="59">
        <v>6775</v>
      </c>
      <c r="E20" s="60">
        <v>6775</v>
      </c>
      <c r="F20" s="67">
        <f t="shared" si="12"/>
        <v>9640</v>
      </c>
      <c r="G20" s="59">
        <f t="shared" si="13"/>
        <v>9640</v>
      </c>
      <c r="H20" s="49">
        <f t="shared" si="13"/>
        <v>9640</v>
      </c>
    </row>
    <row r="21" spans="1:8" s="6" customFormat="1" ht="19.149999999999999" customHeight="1" x14ac:dyDescent="0.25">
      <c r="A21" s="4"/>
      <c r="B21" s="17" t="s">
        <v>17</v>
      </c>
      <c r="C21" s="59">
        <v>44389</v>
      </c>
      <c r="D21" s="59">
        <v>44389</v>
      </c>
      <c r="E21" s="60">
        <v>44389</v>
      </c>
      <c r="F21" s="67">
        <f t="shared" si="12"/>
        <v>63160</v>
      </c>
      <c r="G21" s="59">
        <f t="shared" si="13"/>
        <v>63160</v>
      </c>
      <c r="H21" s="49">
        <f t="shared" si="13"/>
        <v>63160</v>
      </c>
    </row>
    <row r="22" spans="1:8" s="6" customFormat="1" ht="19.149999999999999" customHeight="1" x14ac:dyDescent="0.25">
      <c r="A22" s="4"/>
      <c r="B22" s="17" t="s">
        <v>112</v>
      </c>
      <c r="C22" s="59">
        <v>18123</v>
      </c>
      <c r="D22" s="59">
        <v>18123</v>
      </c>
      <c r="E22" s="60">
        <v>18123</v>
      </c>
      <c r="F22" s="67">
        <f t="shared" si="12"/>
        <v>25787</v>
      </c>
      <c r="G22" s="59">
        <f t="shared" si="13"/>
        <v>25787</v>
      </c>
      <c r="H22" s="49">
        <f t="shared" si="13"/>
        <v>25787</v>
      </c>
    </row>
    <row r="23" spans="1:8" s="6" customFormat="1" ht="19.149999999999999" customHeight="1" x14ac:dyDescent="0.25">
      <c r="A23" s="4"/>
      <c r="B23" s="17" t="s">
        <v>18</v>
      </c>
      <c r="C23" s="59">
        <v>44836</v>
      </c>
      <c r="D23" s="59">
        <v>44836</v>
      </c>
      <c r="E23" s="60">
        <v>44836</v>
      </c>
      <c r="F23" s="67">
        <f t="shared" si="12"/>
        <v>63796</v>
      </c>
      <c r="G23" s="59">
        <f t="shared" si="13"/>
        <v>63796</v>
      </c>
      <c r="H23" s="49">
        <f t="shared" si="13"/>
        <v>63796</v>
      </c>
    </row>
    <row r="24" spans="1:8" s="6" customFormat="1" ht="19.149999999999999" customHeight="1" x14ac:dyDescent="0.25">
      <c r="A24" s="4"/>
      <c r="B24" s="17" t="s">
        <v>19</v>
      </c>
      <c r="C24" s="59">
        <v>12538</v>
      </c>
      <c r="D24" s="59">
        <v>12538</v>
      </c>
      <c r="E24" s="60">
        <v>12538</v>
      </c>
      <c r="F24" s="67">
        <f t="shared" si="12"/>
        <v>17840</v>
      </c>
      <c r="G24" s="59">
        <f t="shared" si="13"/>
        <v>17840</v>
      </c>
      <c r="H24" s="49">
        <f t="shared" si="13"/>
        <v>17840</v>
      </c>
    </row>
    <row r="25" spans="1:8" s="6" customFormat="1" ht="19.149999999999999" customHeight="1" x14ac:dyDescent="0.25">
      <c r="A25" s="4"/>
      <c r="B25" s="16" t="s">
        <v>20</v>
      </c>
      <c r="C25" s="26">
        <f t="shared" ref="C25:H25" si="14">C26</f>
        <v>43734</v>
      </c>
      <c r="D25" s="26">
        <f t="shared" si="14"/>
        <v>43734</v>
      </c>
      <c r="E25" s="61">
        <f t="shared" si="14"/>
        <v>43734</v>
      </c>
      <c r="F25" s="68">
        <f>F26</f>
        <v>62228</v>
      </c>
      <c r="G25" s="50">
        <f t="shared" si="14"/>
        <v>62228</v>
      </c>
      <c r="H25" s="50">
        <f t="shared" si="14"/>
        <v>62228</v>
      </c>
    </row>
    <row r="26" spans="1:8" s="6" customFormat="1" ht="19.149999999999999" customHeight="1" x14ac:dyDescent="0.25">
      <c r="A26" s="4"/>
      <c r="B26" s="17" t="s">
        <v>21</v>
      </c>
      <c r="C26" s="59">
        <v>43734</v>
      </c>
      <c r="D26" s="59">
        <v>43734</v>
      </c>
      <c r="E26" s="60">
        <v>43734</v>
      </c>
      <c r="F26" s="67">
        <f>ROUND(C26/0.702804,0 )</f>
        <v>62228</v>
      </c>
      <c r="G26" s="59">
        <f t="shared" ref="G26:H26" si="15">ROUND(D26/0.702804,0 )</f>
        <v>62228</v>
      </c>
      <c r="H26" s="59">
        <f t="shared" si="15"/>
        <v>62228</v>
      </c>
    </row>
    <row r="27" spans="1:8" s="6" customFormat="1" ht="19.149999999999999" customHeight="1" x14ac:dyDescent="0.25">
      <c r="A27" s="4"/>
      <c r="B27" s="16" t="s">
        <v>22</v>
      </c>
      <c r="C27" s="26">
        <f t="shared" ref="C27" si="16">C28+C29+C30+C31+C32+C33</f>
        <v>76172</v>
      </c>
      <c r="D27" s="26">
        <f t="shared" ref="D27:H27" si="17">D28+D29+D30+D31+D32+D33</f>
        <v>76172</v>
      </c>
      <c r="E27" s="61">
        <f t="shared" si="17"/>
        <v>76172</v>
      </c>
      <c r="F27" s="68">
        <f t="shared" si="17"/>
        <v>108382</v>
      </c>
      <c r="G27" s="50">
        <f t="shared" si="17"/>
        <v>108382</v>
      </c>
      <c r="H27" s="50">
        <f t="shared" si="17"/>
        <v>108382</v>
      </c>
    </row>
    <row r="28" spans="1:8" s="6" customFormat="1" ht="19.149999999999999" customHeight="1" x14ac:dyDescent="0.25">
      <c r="A28" s="4"/>
      <c r="B28" s="17" t="s">
        <v>23</v>
      </c>
      <c r="C28" s="59">
        <v>6135</v>
      </c>
      <c r="D28" s="59">
        <v>6135</v>
      </c>
      <c r="E28" s="60">
        <v>6135</v>
      </c>
      <c r="F28" s="67">
        <f t="shared" ref="F28:F33" si="18">ROUND(C28/0.702804,0 )</f>
        <v>8729</v>
      </c>
      <c r="G28" s="59">
        <f t="shared" ref="G28:H33" si="19">ROUND(D28/0.702804,0 )</f>
        <v>8729</v>
      </c>
      <c r="H28" s="49">
        <f t="shared" si="19"/>
        <v>8729</v>
      </c>
    </row>
    <row r="29" spans="1:8" s="6" customFormat="1" ht="19.149999999999999" customHeight="1" x14ac:dyDescent="0.25">
      <c r="A29" s="4"/>
      <c r="B29" s="17" t="s">
        <v>24</v>
      </c>
      <c r="C29" s="59">
        <v>57970</v>
      </c>
      <c r="D29" s="59">
        <v>57970</v>
      </c>
      <c r="E29" s="60">
        <v>57970</v>
      </c>
      <c r="F29" s="67">
        <f t="shared" si="18"/>
        <v>82484</v>
      </c>
      <c r="G29" s="59">
        <f t="shared" si="19"/>
        <v>82484</v>
      </c>
      <c r="H29" s="49">
        <f t="shared" si="19"/>
        <v>82484</v>
      </c>
    </row>
    <row r="30" spans="1:8" s="6" customFormat="1" ht="19.149999999999999" customHeight="1" x14ac:dyDescent="0.25">
      <c r="A30" s="4"/>
      <c r="B30" s="17" t="s">
        <v>25</v>
      </c>
      <c r="C30" s="59">
        <v>968</v>
      </c>
      <c r="D30" s="59">
        <v>968</v>
      </c>
      <c r="E30" s="60">
        <v>968</v>
      </c>
      <c r="F30" s="67">
        <f t="shared" si="18"/>
        <v>1377</v>
      </c>
      <c r="G30" s="59">
        <f t="shared" si="19"/>
        <v>1377</v>
      </c>
      <c r="H30" s="49">
        <f t="shared" si="19"/>
        <v>1377</v>
      </c>
    </row>
    <row r="31" spans="1:8" s="6" customFormat="1" ht="19.149999999999999" customHeight="1" x14ac:dyDescent="0.25">
      <c r="A31" s="4"/>
      <c r="B31" s="17" t="s">
        <v>26</v>
      </c>
      <c r="C31" s="59">
        <v>6463</v>
      </c>
      <c r="D31" s="59">
        <v>6463</v>
      </c>
      <c r="E31" s="60">
        <v>6463</v>
      </c>
      <c r="F31" s="67">
        <f t="shared" si="18"/>
        <v>9196</v>
      </c>
      <c r="G31" s="59">
        <f t="shared" si="19"/>
        <v>9196</v>
      </c>
      <c r="H31" s="49">
        <f t="shared" si="19"/>
        <v>9196</v>
      </c>
    </row>
    <row r="32" spans="1:8" s="6" customFormat="1" ht="19.149999999999999" customHeight="1" x14ac:dyDescent="0.25">
      <c r="A32" s="4"/>
      <c r="B32" s="17" t="s">
        <v>27</v>
      </c>
      <c r="C32" s="59">
        <v>447</v>
      </c>
      <c r="D32" s="59">
        <v>447</v>
      </c>
      <c r="E32" s="60">
        <v>447</v>
      </c>
      <c r="F32" s="49">
        <f t="shared" si="18"/>
        <v>636</v>
      </c>
      <c r="G32" s="49">
        <f t="shared" si="19"/>
        <v>636</v>
      </c>
      <c r="H32" s="49">
        <f t="shared" si="19"/>
        <v>636</v>
      </c>
    </row>
    <row r="33" spans="1:8" s="6" customFormat="1" ht="19.149999999999999" customHeight="1" x14ac:dyDescent="0.25">
      <c r="A33" s="4"/>
      <c r="B33" s="17" t="s">
        <v>113</v>
      </c>
      <c r="C33" s="59">
        <v>4189</v>
      </c>
      <c r="D33" s="59">
        <v>4189</v>
      </c>
      <c r="E33" s="60">
        <v>4189</v>
      </c>
      <c r="F33" s="49">
        <f t="shared" si="18"/>
        <v>5960</v>
      </c>
      <c r="G33" s="49">
        <f t="shared" si="19"/>
        <v>5960</v>
      </c>
      <c r="H33" s="49">
        <f t="shared" si="19"/>
        <v>5960</v>
      </c>
    </row>
    <row r="34" spans="1:8" s="6" customFormat="1" ht="19.149999999999999" customHeight="1" x14ac:dyDescent="0.25">
      <c r="A34" s="4"/>
      <c r="B34" s="16" t="s">
        <v>114</v>
      </c>
      <c r="C34" s="26">
        <f t="shared" ref="C34" si="20">C35+C36+C37+C38+C39+C40</f>
        <v>456684</v>
      </c>
      <c r="D34" s="26">
        <f t="shared" ref="D34:H34" si="21">D35+D36+D37+D38+D39+D40</f>
        <v>456684</v>
      </c>
      <c r="E34" s="61">
        <f t="shared" si="21"/>
        <v>456684</v>
      </c>
      <c r="F34" s="68">
        <f t="shared" si="21"/>
        <v>649803</v>
      </c>
      <c r="G34" s="26">
        <f t="shared" si="21"/>
        <v>649803</v>
      </c>
      <c r="H34" s="26">
        <f t="shared" si="21"/>
        <v>649803</v>
      </c>
    </row>
    <row r="35" spans="1:8" s="6" customFormat="1" ht="19.149999999999999" customHeight="1" x14ac:dyDescent="0.25">
      <c r="A35" s="4"/>
      <c r="B35" s="17" t="s">
        <v>28</v>
      </c>
      <c r="C35" s="59">
        <v>8934</v>
      </c>
      <c r="D35" s="59">
        <v>8934</v>
      </c>
      <c r="E35" s="60">
        <v>8934</v>
      </c>
      <c r="F35" s="49">
        <f t="shared" ref="F35:F40" si="22">ROUND(C35/0.702804,0 )</f>
        <v>12712</v>
      </c>
      <c r="G35" s="49">
        <f t="shared" ref="G35:H40" si="23">ROUND(D35/0.702804,0 )</f>
        <v>12712</v>
      </c>
      <c r="H35" s="49">
        <f t="shared" si="23"/>
        <v>12712</v>
      </c>
    </row>
    <row r="36" spans="1:8" s="6" customFormat="1" ht="19.149999999999999" customHeight="1" x14ac:dyDescent="0.25">
      <c r="A36" s="4"/>
      <c r="B36" s="17" t="s">
        <v>29</v>
      </c>
      <c r="C36" s="59">
        <v>4050</v>
      </c>
      <c r="D36" s="59">
        <v>4050</v>
      </c>
      <c r="E36" s="60">
        <v>4050</v>
      </c>
      <c r="F36" s="49">
        <f t="shared" si="22"/>
        <v>5763</v>
      </c>
      <c r="G36" s="49">
        <f t="shared" si="23"/>
        <v>5763</v>
      </c>
      <c r="H36" s="49">
        <f t="shared" si="23"/>
        <v>5763</v>
      </c>
    </row>
    <row r="37" spans="1:8" s="6" customFormat="1" ht="19.149999999999999" customHeight="1" x14ac:dyDescent="0.25">
      <c r="A37" s="4"/>
      <c r="B37" s="17" t="s">
        <v>30</v>
      </c>
      <c r="C37" s="59">
        <v>609</v>
      </c>
      <c r="D37" s="59">
        <v>609</v>
      </c>
      <c r="E37" s="60">
        <v>609</v>
      </c>
      <c r="F37" s="49">
        <f t="shared" si="22"/>
        <v>867</v>
      </c>
      <c r="G37" s="49">
        <f t="shared" si="23"/>
        <v>867</v>
      </c>
      <c r="H37" s="49">
        <f t="shared" si="23"/>
        <v>867</v>
      </c>
    </row>
    <row r="38" spans="1:8" s="6" customFormat="1" ht="19.149999999999999" customHeight="1" x14ac:dyDescent="0.25">
      <c r="A38" s="4"/>
      <c r="B38" s="17" t="s">
        <v>115</v>
      </c>
      <c r="C38" s="59">
        <v>2680</v>
      </c>
      <c r="D38" s="59">
        <v>2680</v>
      </c>
      <c r="E38" s="60">
        <v>2680</v>
      </c>
      <c r="F38" s="49">
        <f t="shared" si="22"/>
        <v>3813</v>
      </c>
      <c r="G38" s="49">
        <f t="shared" si="23"/>
        <v>3813</v>
      </c>
      <c r="H38" s="49">
        <f t="shared" si="23"/>
        <v>3813</v>
      </c>
    </row>
    <row r="39" spans="1:8" s="6" customFormat="1" ht="19.149999999999999" customHeight="1" x14ac:dyDescent="0.25">
      <c r="A39" s="4"/>
      <c r="B39" s="17" t="s">
        <v>31</v>
      </c>
      <c r="C39" s="59">
        <v>298</v>
      </c>
      <c r="D39" s="59">
        <v>298</v>
      </c>
      <c r="E39" s="60">
        <v>298</v>
      </c>
      <c r="F39" s="49">
        <f t="shared" si="22"/>
        <v>424</v>
      </c>
      <c r="G39" s="49">
        <f t="shared" si="23"/>
        <v>424</v>
      </c>
      <c r="H39" s="49">
        <f t="shared" si="23"/>
        <v>424</v>
      </c>
    </row>
    <row r="40" spans="1:8" s="6" customFormat="1" ht="19.149999999999999" customHeight="1" x14ac:dyDescent="0.25">
      <c r="A40" s="4"/>
      <c r="B40" s="17" t="s">
        <v>32</v>
      </c>
      <c r="C40" s="59">
        <v>440113</v>
      </c>
      <c r="D40" s="59">
        <v>440113</v>
      </c>
      <c r="E40" s="60">
        <v>440113</v>
      </c>
      <c r="F40" s="49">
        <f t="shared" si="22"/>
        <v>626224</v>
      </c>
      <c r="G40" s="49">
        <f t="shared" si="23"/>
        <v>626224</v>
      </c>
      <c r="H40" s="49">
        <f t="shared" si="23"/>
        <v>626224</v>
      </c>
    </row>
    <row r="41" spans="1:8" s="6" customFormat="1" ht="19.149999999999999" customHeight="1" x14ac:dyDescent="0.25">
      <c r="A41" s="4"/>
      <c r="B41" s="16" t="s">
        <v>33</v>
      </c>
      <c r="C41" s="26">
        <f>SUM(C42:C49)</f>
        <v>2509200</v>
      </c>
      <c r="D41" s="26">
        <f>SUM(D42:D49)</f>
        <v>2509200</v>
      </c>
      <c r="E41" s="61">
        <f>SUM(E42:E49)</f>
        <v>2509200</v>
      </c>
      <c r="F41" s="26">
        <f>SUM(F42:F49)</f>
        <v>3570269</v>
      </c>
      <c r="G41" s="26">
        <f t="shared" ref="G41:H41" si="24">SUM(G42:G49)</f>
        <v>3570269</v>
      </c>
      <c r="H41" s="26">
        <f t="shared" si="24"/>
        <v>3570269</v>
      </c>
    </row>
    <row r="42" spans="1:8" s="6" customFormat="1" ht="30" x14ac:dyDescent="0.25">
      <c r="A42" s="4"/>
      <c r="B42" s="17" t="s">
        <v>34</v>
      </c>
      <c r="C42" s="59">
        <v>72137</v>
      </c>
      <c r="D42" s="59">
        <v>72137</v>
      </c>
      <c r="E42" s="60">
        <v>72137</v>
      </c>
      <c r="F42" s="49">
        <f t="shared" ref="F42:F49" si="25">ROUND(C42/0.702804,0 )</f>
        <v>102642</v>
      </c>
      <c r="G42" s="49">
        <f t="shared" ref="G42:H49" si="26">ROUND(D42/0.702804,0 )</f>
        <v>102642</v>
      </c>
      <c r="H42" s="49">
        <f t="shared" si="26"/>
        <v>102642</v>
      </c>
    </row>
    <row r="43" spans="1:8" s="6" customFormat="1" ht="19.149999999999999" customHeight="1" x14ac:dyDescent="0.25">
      <c r="A43" s="4"/>
      <c r="B43" s="17" t="s">
        <v>116</v>
      </c>
      <c r="C43" s="59">
        <v>35202</v>
      </c>
      <c r="D43" s="59">
        <v>35202</v>
      </c>
      <c r="E43" s="60">
        <v>35202</v>
      </c>
      <c r="F43" s="49">
        <f t="shared" si="25"/>
        <v>50088</v>
      </c>
      <c r="G43" s="49">
        <f t="shared" si="26"/>
        <v>50088</v>
      </c>
      <c r="H43" s="49">
        <f t="shared" si="26"/>
        <v>50088</v>
      </c>
    </row>
    <row r="44" spans="1:8" s="6" customFormat="1" ht="19.149999999999999" customHeight="1" x14ac:dyDescent="0.25">
      <c r="A44" s="4"/>
      <c r="B44" s="17" t="s">
        <v>35</v>
      </c>
      <c r="C44" s="59">
        <v>1235622</v>
      </c>
      <c r="D44" s="59">
        <v>1235622</v>
      </c>
      <c r="E44" s="60">
        <v>1235622</v>
      </c>
      <c r="F44" s="49">
        <f t="shared" si="25"/>
        <v>1758132</v>
      </c>
      <c r="G44" s="49">
        <f t="shared" si="26"/>
        <v>1758132</v>
      </c>
      <c r="H44" s="49">
        <f t="shared" si="26"/>
        <v>1758132</v>
      </c>
    </row>
    <row r="45" spans="1:8" s="6" customFormat="1" ht="19.149999999999999" customHeight="1" x14ac:dyDescent="0.25">
      <c r="A45" s="4"/>
      <c r="B45" s="17" t="s">
        <v>36</v>
      </c>
      <c r="C45" s="59">
        <v>90849</v>
      </c>
      <c r="D45" s="59">
        <v>90849</v>
      </c>
      <c r="E45" s="60">
        <v>90849</v>
      </c>
      <c r="F45" s="49">
        <f t="shared" si="25"/>
        <v>129266</v>
      </c>
      <c r="G45" s="49">
        <f t="shared" si="26"/>
        <v>129266</v>
      </c>
      <c r="H45" s="49">
        <f t="shared" si="26"/>
        <v>129266</v>
      </c>
    </row>
    <row r="46" spans="1:8" s="6" customFormat="1" ht="19.149999999999999" customHeight="1" x14ac:dyDescent="0.25">
      <c r="A46" s="4"/>
      <c r="B46" s="17" t="s">
        <v>37</v>
      </c>
      <c r="C46" s="59">
        <v>391869</v>
      </c>
      <c r="D46" s="59">
        <v>391869</v>
      </c>
      <c r="E46" s="60">
        <v>391869</v>
      </c>
      <c r="F46" s="49">
        <f t="shared" si="25"/>
        <v>557579</v>
      </c>
      <c r="G46" s="49">
        <f t="shared" si="26"/>
        <v>557579</v>
      </c>
      <c r="H46" s="49">
        <f t="shared" si="26"/>
        <v>557579</v>
      </c>
    </row>
    <row r="47" spans="1:8" s="6" customFormat="1" ht="19.149999999999999" customHeight="1" x14ac:dyDescent="0.25">
      <c r="A47" s="4"/>
      <c r="B47" s="17" t="s">
        <v>117</v>
      </c>
      <c r="C47" s="59">
        <v>15457</v>
      </c>
      <c r="D47" s="59">
        <v>15457</v>
      </c>
      <c r="E47" s="60">
        <v>15457</v>
      </c>
      <c r="F47" s="49">
        <f t="shared" si="25"/>
        <v>21993</v>
      </c>
      <c r="G47" s="49">
        <f t="shared" si="26"/>
        <v>21993</v>
      </c>
      <c r="H47" s="49">
        <f t="shared" si="26"/>
        <v>21993</v>
      </c>
    </row>
    <row r="48" spans="1:8" s="6" customFormat="1" ht="19.149999999999999" customHeight="1" x14ac:dyDescent="0.25">
      <c r="A48" s="4"/>
      <c r="B48" s="17" t="s">
        <v>38</v>
      </c>
      <c r="C48" s="59">
        <v>584553</v>
      </c>
      <c r="D48" s="59">
        <v>584553</v>
      </c>
      <c r="E48" s="60">
        <v>584553</v>
      </c>
      <c r="F48" s="49">
        <f t="shared" si="25"/>
        <v>831744</v>
      </c>
      <c r="G48" s="49">
        <f t="shared" si="26"/>
        <v>831744</v>
      </c>
      <c r="H48" s="49">
        <f t="shared" si="26"/>
        <v>831744</v>
      </c>
    </row>
    <row r="49" spans="1:8" s="6" customFormat="1" ht="19.149999999999999" customHeight="1" x14ac:dyDescent="0.25">
      <c r="A49" s="4"/>
      <c r="B49" s="17" t="s">
        <v>118</v>
      </c>
      <c r="C49" s="59">
        <v>83511</v>
      </c>
      <c r="D49" s="59">
        <v>83511</v>
      </c>
      <c r="E49" s="60">
        <v>83511</v>
      </c>
      <c r="F49" s="49">
        <f t="shared" si="25"/>
        <v>118825</v>
      </c>
      <c r="G49" s="49">
        <f t="shared" si="26"/>
        <v>118825</v>
      </c>
      <c r="H49" s="49">
        <f t="shared" si="26"/>
        <v>118825</v>
      </c>
    </row>
    <row r="50" spans="1:8" s="6" customFormat="1" ht="19.149999999999999" customHeight="1" x14ac:dyDescent="0.25">
      <c r="A50" s="4"/>
      <c r="B50" s="16" t="s">
        <v>39</v>
      </c>
      <c r="C50" s="26">
        <f>SUM(C51:C59)</f>
        <v>658173</v>
      </c>
      <c r="D50" s="26">
        <f>SUM(D51:D59)</f>
        <v>658173</v>
      </c>
      <c r="E50" s="61">
        <f>SUM(E51:E59)</f>
        <v>658173</v>
      </c>
      <c r="F50" s="26">
        <f>SUM(F51:F59)</f>
        <v>936495</v>
      </c>
      <c r="G50" s="26">
        <f t="shared" ref="G50:H50" si="27">SUM(G51:G59)</f>
        <v>936495</v>
      </c>
      <c r="H50" s="26">
        <f t="shared" si="27"/>
        <v>936495</v>
      </c>
    </row>
    <row r="51" spans="1:8" s="6" customFormat="1" ht="19.149999999999999" customHeight="1" x14ac:dyDescent="0.25">
      <c r="A51" s="4"/>
      <c r="B51" s="18" t="s">
        <v>40</v>
      </c>
      <c r="C51" s="59">
        <v>628392</v>
      </c>
      <c r="D51" s="59">
        <v>628392</v>
      </c>
      <c r="E51" s="60">
        <v>628392</v>
      </c>
      <c r="F51" s="49">
        <f t="shared" ref="F51:F59" si="28">ROUND(C51/0.702804,0 )</f>
        <v>894121</v>
      </c>
      <c r="G51" s="49">
        <f t="shared" ref="G51:H59" si="29">ROUND(D51/0.702804,0 )</f>
        <v>894121</v>
      </c>
      <c r="H51" s="49">
        <f t="shared" si="29"/>
        <v>894121</v>
      </c>
    </row>
    <row r="52" spans="1:8" s="6" customFormat="1" ht="19.149999999999999" customHeight="1" x14ac:dyDescent="0.25">
      <c r="A52" s="4"/>
      <c r="B52" s="17" t="s">
        <v>119</v>
      </c>
      <c r="C52" s="59">
        <v>5539</v>
      </c>
      <c r="D52" s="59">
        <v>5539</v>
      </c>
      <c r="E52" s="60">
        <v>5539</v>
      </c>
      <c r="F52" s="49">
        <f t="shared" si="28"/>
        <v>7881</v>
      </c>
      <c r="G52" s="49">
        <f t="shared" si="29"/>
        <v>7881</v>
      </c>
      <c r="H52" s="49">
        <f t="shared" si="29"/>
        <v>7881</v>
      </c>
    </row>
    <row r="53" spans="1:8" s="6" customFormat="1" ht="19.149999999999999" customHeight="1" x14ac:dyDescent="0.25">
      <c r="A53" s="4"/>
      <c r="B53" s="17" t="s">
        <v>41</v>
      </c>
      <c r="C53" s="59">
        <v>298</v>
      </c>
      <c r="D53" s="59">
        <v>298</v>
      </c>
      <c r="E53" s="60">
        <v>298</v>
      </c>
      <c r="F53" s="49">
        <f t="shared" si="28"/>
        <v>424</v>
      </c>
      <c r="G53" s="49">
        <f t="shared" si="29"/>
        <v>424</v>
      </c>
      <c r="H53" s="49">
        <f t="shared" si="29"/>
        <v>424</v>
      </c>
    </row>
    <row r="54" spans="1:8" s="6" customFormat="1" ht="19.149999999999999" customHeight="1" x14ac:dyDescent="0.25">
      <c r="A54" s="4"/>
      <c r="B54" s="17" t="s">
        <v>42</v>
      </c>
      <c r="C54" s="59">
        <v>670</v>
      </c>
      <c r="D54" s="59">
        <v>670</v>
      </c>
      <c r="E54" s="60">
        <v>670</v>
      </c>
      <c r="F54" s="49">
        <f t="shared" si="28"/>
        <v>953</v>
      </c>
      <c r="G54" s="49">
        <f t="shared" si="29"/>
        <v>953</v>
      </c>
      <c r="H54" s="49">
        <f t="shared" si="29"/>
        <v>953</v>
      </c>
    </row>
    <row r="55" spans="1:8" s="6" customFormat="1" ht="19.149999999999999" customHeight="1" x14ac:dyDescent="0.25">
      <c r="A55" s="4"/>
      <c r="B55" s="17" t="s">
        <v>43</v>
      </c>
      <c r="C55" s="59">
        <v>7267</v>
      </c>
      <c r="D55" s="59">
        <v>7267</v>
      </c>
      <c r="E55" s="60">
        <v>7267</v>
      </c>
      <c r="F55" s="49">
        <f t="shared" si="28"/>
        <v>10340</v>
      </c>
      <c r="G55" s="49">
        <f t="shared" si="29"/>
        <v>10340</v>
      </c>
      <c r="H55" s="49">
        <f t="shared" si="29"/>
        <v>10340</v>
      </c>
    </row>
    <row r="56" spans="1:8" s="6" customFormat="1" ht="19.149999999999999" customHeight="1" x14ac:dyDescent="0.25">
      <c r="A56" s="4"/>
      <c r="B56" s="17" t="s">
        <v>44</v>
      </c>
      <c r="C56" s="59">
        <v>3752</v>
      </c>
      <c r="D56" s="59">
        <v>3752</v>
      </c>
      <c r="E56" s="60">
        <v>3752</v>
      </c>
      <c r="F56" s="49">
        <f t="shared" si="28"/>
        <v>5339</v>
      </c>
      <c r="G56" s="49">
        <f t="shared" si="29"/>
        <v>5339</v>
      </c>
      <c r="H56" s="49">
        <f t="shared" si="29"/>
        <v>5339</v>
      </c>
    </row>
    <row r="57" spans="1:8" s="6" customFormat="1" ht="19.149999999999999" customHeight="1" x14ac:dyDescent="0.25">
      <c r="A57" s="4"/>
      <c r="B57" s="17" t="s">
        <v>45</v>
      </c>
      <c r="C57" s="59">
        <v>10036</v>
      </c>
      <c r="D57" s="59">
        <v>10036</v>
      </c>
      <c r="E57" s="60">
        <v>10036</v>
      </c>
      <c r="F57" s="49">
        <f t="shared" si="28"/>
        <v>14280</v>
      </c>
      <c r="G57" s="49">
        <f t="shared" si="29"/>
        <v>14280</v>
      </c>
      <c r="H57" s="49">
        <f t="shared" si="29"/>
        <v>14280</v>
      </c>
    </row>
    <row r="58" spans="1:8" s="6" customFormat="1" ht="19.149999999999999" customHeight="1" x14ac:dyDescent="0.25">
      <c r="A58" s="4"/>
      <c r="B58" s="17" t="s">
        <v>46</v>
      </c>
      <c r="C58" s="59">
        <v>1623</v>
      </c>
      <c r="D58" s="59">
        <v>1623</v>
      </c>
      <c r="E58" s="60">
        <v>1623</v>
      </c>
      <c r="F58" s="49">
        <f t="shared" si="28"/>
        <v>2309</v>
      </c>
      <c r="G58" s="49">
        <f t="shared" si="29"/>
        <v>2309</v>
      </c>
      <c r="H58" s="49">
        <f t="shared" si="29"/>
        <v>2309</v>
      </c>
    </row>
    <row r="59" spans="1:8" s="6" customFormat="1" ht="19.149999999999999" customHeight="1" x14ac:dyDescent="0.25">
      <c r="A59" s="4"/>
      <c r="B59" s="17" t="s">
        <v>120</v>
      </c>
      <c r="C59" s="59">
        <v>596</v>
      </c>
      <c r="D59" s="59">
        <v>596</v>
      </c>
      <c r="E59" s="60">
        <v>596</v>
      </c>
      <c r="F59" s="49">
        <f t="shared" si="28"/>
        <v>848</v>
      </c>
      <c r="G59" s="49">
        <f t="shared" si="29"/>
        <v>848</v>
      </c>
      <c r="H59" s="49">
        <f t="shared" si="29"/>
        <v>848</v>
      </c>
    </row>
    <row r="60" spans="1:8" s="6" customFormat="1" ht="19.149999999999999" customHeight="1" x14ac:dyDescent="0.25">
      <c r="A60" s="4"/>
      <c r="B60" s="16" t="s">
        <v>121</v>
      </c>
      <c r="C60" s="26">
        <f t="shared" ref="C60" si="30">SUM(C61:C67)</f>
        <v>278375</v>
      </c>
      <c r="D60" s="26">
        <f t="shared" ref="D60:H60" si="31">SUM(D61:D67)</f>
        <v>278375</v>
      </c>
      <c r="E60" s="61">
        <f t="shared" si="31"/>
        <v>278375</v>
      </c>
      <c r="F60" s="26">
        <f t="shared" si="31"/>
        <v>396091</v>
      </c>
      <c r="G60" s="26">
        <f t="shared" si="31"/>
        <v>396091</v>
      </c>
      <c r="H60" s="26">
        <f t="shared" si="31"/>
        <v>396091</v>
      </c>
    </row>
    <row r="61" spans="1:8" s="6" customFormat="1" ht="19.149999999999999" customHeight="1" x14ac:dyDescent="0.25">
      <c r="A61" s="4"/>
      <c r="B61" s="17" t="s">
        <v>47</v>
      </c>
      <c r="C61" s="59">
        <v>3276</v>
      </c>
      <c r="D61" s="59">
        <v>3276</v>
      </c>
      <c r="E61" s="60">
        <v>3276</v>
      </c>
      <c r="F61" s="49">
        <f t="shared" ref="F61:F67" si="32">ROUND(C61/0.702804,0 )</f>
        <v>4661</v>
      </c>
      <c r="G61" s="49">
        <f t="shared" ref="G61:H67" si="33">ROUND(D61/0.702804,0 )</f>
        <v>4661</v>
      </c>
      <c r="H61" s="49">
        <f t="shared" si="33"/>
        <v>4661</v>
      </c>
    </row>
    <row r="62" spans="1:8" s="6" customFormat="1" ht="19.149999999999999" customHeight="1" x14ac:dyDescent="0.25">
      <c r="A62" s="4"/>
      <c r="B62" s="17" t="s">
        <v>48</v>
      </c>
      <c r="C62" s="59">
        <v>24853</v>
      </c>
      <c r="D62" s="59">
        <v>24853</v>
      </c>
      <c r="E62" s="60">
        <v>24853</v>
      </c>
      <c r="F62" s="49">
        <f t="shared" si="32"/>
        <v>35363</v>
      </c>
      <c r="G62" s="49">
        <f t="shared" si="33"/>
        <v>35363</v>
      </c>
      <c r="H62" s="49">
        <f t="shared" si="33"/>
        <v>35363</v>
      </c>
    </row>
    <row r="63" spans="1:8" s="6" customFormat="1" ht="19.149999999999999" customHeight="1" x14ac:dyDescent="0.25">
      <c r="A63" s="4"/>
      <c r="B63" s="17" t="s">
        <v>122</v>
      </c>
      <c r="C63" s="59">
        <v>9724</v>
      </c>
      <c r="D63" s="59">
        <v>9724</v>
      </c>
      <c r="E63" s="60">
        <v>9724</v>
      </c>
      <c r="F63" s="49">
        <f t="shared" si="32"/>
        <v>13836</v>
      </c>
      <c r="G63" s="49">
        <f t="shared" si="33"/>
        <v>13836</v>
      </c>
      <c r="H63" s="49">
        <f t="shared" si="33"/>
        <v>13836</v>
      </c>
    </row>
    <row r="64" spans="1:8" s="6" customFormat="1" ht="19.149999999999999" customHeight="1" x14ac:dyDescent="0.25">
      <c r="A64" s="4"/>
      <c r="B64" s="17" t="s">
        <v>123</v>
      </c>
      <c r="C64" s="62">
        <v>77045</v>
      </c>
      <c r="D64" s="62">
        <v>77045</v>
      </c>
      <c r="E64" s="63">
        <v>77045</v>
      </c>
      <c r="F64" s="49">
        <f t="shared" si="32"/>
        <v>109625</v>
      </c>
      <c r="G64" s="49">
        <f t="shared" si="33"/>
        <v>109625</v>
      </c>
      <c r="H64" s="49">
        <f t="shared" si="33"/>
        <v>109625</v>
      </c>
    </row>
    <row r="65" spans="1:8" s="6" customFormat="1" ht="19.149999999999999" customHeight="1" x14ac:dyDescent="0.25">
      <c r="A65" s="4"/>
      <c r="B65" s="17" t="s">
        <v>49</v>
      </c>
      <c r="C65" s="59">
        <v>158751</v>
      </c>
      <c r="D65" s="59">
        <v>158751</v>
      </c>
      <c r="E65" s="60">
        <v>158751</v>
      </c>
      <c r="F65" s="49">
        <f t="shared" si="32"/>
        <v>225882</v>
      </c>
      <c r="G65" s="49">
        <f t="shared" si="33"/>
        <v>225882</v>
      </c>
      <c r="H65" s="49">
        <f t="shared" si="33"/>
        <v>225882</v>
      </c>
    </row>
    <row r="66" spans="1:8" s="6" customFormat="1" ht="19.149999999999999" customHeight="1" x14ac:dyDescent="0.25">
      <c r="A66" s="4"/>
      <c r="B66" s="17" t="s">
        <v>50</v>
      </c>
      <c r="C66" s="59">
        <v>3609</v>
      </c>
      <c r="D66" s="59">
        <v>3609</v>
      </c>
      <c r="E66" s="60">
        <v>3609</v>
      </c>
      <c r="F66" s="49">
        <f t="shared" si="32"/>
        <v>5135</v>
      </c>
      <c r="G66" s="49">
        <f t="shared" si="33"/>
        <v>5135</v>
      </c>
      <c r="H66" s="49">
        <f t="shared" si="33"/>
        <v>5135</v>
      </c>
    </row>
    <row r="67" spans="1:8" s="6" customFormat="1" ht="19.149999999999999" customHeight="1" x14ac:dyDescent="0.25">
      <c r="A67" s="4"/>
      <c r="B67" s="17" t="s">
        <v>51</v>
      </c>
      <c r="C67" s="59">
        <v>1117</v>
      </c>
      <c r="D67" s="59">
        <v>1117</v>
      </c>
      <c r="E67" s="60">
        <v>1117</v>
      </c>
      <c r="F67" s="49">
        <f t="shared" si="32"/>
        <v>1589</v>
      </c>
      <c r="G67" s="49">
        <f t="shared" si="33"/>
        <v>1589</v>
      </c>
      <c r="H67" s="49">
        <f t="shared" si="33"/>
        <v>1589</v>
      </c>
    </row>
    <row r="68" spans="1:8" s="6" customFormat="1" ht="19.149999999999999" customHeight="1" x14ac:dyDescent="0.25">
      <c r="A68" s="4"/>
      <c r="B68" s="16" t="s">
        <v>52</v>
      </c>
      <c r="C68" s="26">
        <f t="shared" ref="C68:F68" si="34">C69</f>
        <v>4765</v>
      </c>
      <c r="D68" s="26">
        <f t="shared" si="34"/>
        <v>4765</v>
      </c>
      <c r="E68" s="61">
        <f t="shared" si="34"/>
        <v>4765</v>
      </c>
      <c r="F68" s="50">
        <f t="shared" si="34"/>
        <v>6780</v>
      </c>
      <c r="G68" s="50">
        <f t="shared" ref="G68:H68" si="35">G69</f>
        <v>6780</v>
      </c>
      <c r="H68" s="50">
        <f t="shared" si="35"/>
        <v>6780</v>
      </c>
    </row>
    <row r="69" spans="1:8" s="6" customFormat="1" ht="19.149999999999999" customHeight="1" x14ac:dyDescent="0.25">
      <c r="A69" s="4"/>
      <c r="B69" s="17" t="s">
        <v>53</v>
      </c>
      <c r="C69" s="59">
        <v>4765</v>
      </c>
      <c r="D69" s="59">
        <v>4765</v>
      </c>
      <c r="E69" s="60">
        <v>4765</v>
      </c>
      <c r="F69" s="49">
        <f>ROUND(C69/0.702804,0 )</f>
        <v>6780</v>
      </c>
      <c r="G69" s="49">
        <f t="shared" ref="G69:H69" si="36">ROUND(D69/0.702804,0 )</f>
        <v>6780</v>
      </c>
      <c r="H69" s="49">
        <f t="shared" si="36"/>
        <v>6780</v>
      </c>
    </row>
    <row r="70" spans="1:8" s="6" customFormat="1" ht="19.149999999999999" customHeight="1" x14ac:dyDescent="0.25">
      <c r="A70" s="4"/>
      <c r="B70" s="16" t="s">
        <v>54</v>
      </c>
      <c r="C70" s="26">
        <f t="shared" ref="C70" si="37">SUM(C71:C78)</f>
        <v>1157519</v>
      </c>
      <c r="D70" s="26">
        <f t="shared" ref="D70:H70" si="38">SUM(D71:D78)</f>
        <v>1157519</v>
      </c>
      <c r="E70" s="61">
        <f t="shared" si="38"/>
        <v>1157519</v>
      </c>
      <c r="F70" s="26">
        <f t="shared" si="38"/>
        <v>1647001</v>
      </c>
      <c r="G70" s="26">
        <f t="shared" si="38"/>
        <v>1647001</v>
      </c>
      <c r="H70" s="26">
        <f t="shared" si="38"/>
        <v>1647001</v>
      </c>
    </row>
    <row r="71" spans="1:8" s="6" customFormat="1" ht="19.149999999999999" customHeight="1" x14ac:dyDescent="0.25">
      <c r="A71" s="4"/>
      <c r="B71" s="17" t="s">
        <v>55</v>
      </c>
      <c r="C71" s="59">
        <v>3276</v>
      </c>
      <c r="D71" s="59">
        <v>3276</v>
      </c>
      <c r="E71" s="60">
        <v>3276</v>
      </c>
      <c r="F71" s="49">
        <f t="shared" ref="F71:F78" si="39">ROUND(C71/0.702804,0 )</f>
        <v>4661</v>
      </c>
      <c r="G71" s="49">
        <f t="shared" ref="G71:H78" si="40">ROUND(D71/0.702804,0 )</f>
        <v>4661</v>
      </c>
      <c r="H71" s="49">
        <f t="shared" si="40"/>
        <v>4661</v>
      </c>
    </row>
    <row r="72" spans="1:8" s="6" customFormat="1" ht="19.149999999999999" customHeight="1" x14ac:dyDescent="0.25">
      <c r="A72" s="4"/>
      <c r="B72" s="17" t="s">
        <v>124</v>
      </c>
      <c r="C72" s="59">
        <v>21368</v>
      </c>
      <c r="D72" s="59">
        <v>21368</v>
      </c>
      <c r="E72" s="60">
        <v>21368</v>
      </c>
      <c r="F72" s="49">
        <f t="shared" si="39"/>
        <v>30404</v>
      </c>
      <c r="G72" s="49">
        <f t="shared" si="40"/>
        <v>30404</v>
      </c>
      <c r="H72" s="49">
        <f t="shared" si="40"/>
        <v>30404</v>
      </c>
    </row>
    <row r="73" spans="1:8" s="6" customFormat="1" ht="19.149999999999999" customHeight="1" x14ac:dyDescent="0.25">
      <c r="A73" s="4"/>
      <c r="B73" s="17" t="s">
        <v>56</v>
      </c>
      <c r="C73" s="59">
        <v>19001</v>
      </c>
      <c r="D73" s="59">
        <v>19001</v>
      </c>
      <c r="E73" s="60">
        <v>19001</v>
      </c>
      <c r="F73" s="49">
        <f t="shared" si="39"/>
        <v>27036</v>
      </c>
      <c r="G73" s="49">
        <f t="shared" si="40"/>
        <v>27036</v>
      </c>
      <c r="H73" s="49">
        <f t="shared" si="40"/>
        <v>27036</v>
      </c>
    </row>
    <row r="74" spans="1:8" s="6" customFormat="1" ht="19.149999999999999" customHeight="1" x14ac:dyDescent="0.25">
      <c r="A74" s="4"/>
      <c r="B74" s="17" t="s">
        <v>57</v>
      </c>
      <c r="C74" s="59">
        <v>845155</v>
      </c>
      <c r="D74" s="59">
        <v>845155</v>
      </c>
      <c r="E74" s="60">
        <v>845155</v>
      </c>
      <c r="F74" s="49">
        <f t="shared" si="39"/>
        <v>1202547</v>
      </c>
      <c r="G74" s="49">
        <f t="shared" si="40"/>
        <v>1202547</v>
      </c>
      <c r="H74" s="49">
        <f t="shared" si="40"/>
        <v>1202547</v>
      </c>
    </row>
    <row r="75" spans="1:8" s="6" customFormat="1" ht="19.149999999999999" customHeight="1" x14ac:dyDescent="0.25">
      <c r="A75" s="4"/>
      <c r="B75" s="17" t="s">
        <v>125</v>
      </c>
      <c r="C75" s="59">
        <v>65058</v>
      </c>
      <c r="D75" s="59">
        <v>65058</v>
      </c>
      <c r="E75" s="60">
        <v>65058</v>
      </c>
      <c r="F75" s="49">
        <f t="shared" si="39"/>
        <v>92569</v>
      </c>
      <c r="G75" s="49">
        <f t="shared" si="40"/>
        <v>92569</v>
      </c>
      <c r="H75" s="49">
        <f t="shared" si="40"/>
        <v>92569</v>
      </c>
    </row>
    <row r="76" spans="1:8" s="6" customFormat="1" ht="19.149999999999999" customHeight="1" x14ac:dyDescent="0.25">
      <c r="A76" s="4"/>
      <c r="B76" s="17" t="s">
        <v>58</v>
      </c>
      <c r="C76" s="59">
        <v>143462</v>
      </c>
      <c r="D76" s="59">
        <v>143462</v>
      </c>
      <c r="E76" s="60">
        <v>143462</v>
      </c>
      <c r="F76" s="49">
        <f t="shared" si="39"/>
        <v>204128</v>
      </c>
      <c r="G76" s="49">
        <f t="shared" si="40"/>
        <v>204128</v>
      </c>
      <c r="H76" s="49">
        <f t="shared" si="40"/>
        <v>204128</v>
      </c>
    </row>
    <row r="77" spans="1:8" s="6" customFormat="1" ht="19.149999999999999" customHeight="1" x14ac:dyDescent="0.25">
      <c r="A77" s="4"/>
      <c r="B77" s="17" t="s">
        <v>59</v>
      </c>
      <c r="C77" s="59">
        <v>55047</v>
      </c>
      <c r="D77" s="59">
        <v>55047</v>
      </c>
      <c r="E77" s="60">
        <v>55047</v>
      </c>
      <c r="F77" s="49">
        <f t="shared" si="39"/>
        <v>78325</v>
      </c>
      <c r="G77" s="49">
        <f t="shared" si="40"/>
        <v>78325</v>
      </c>
      <c r="H77" s="49">
        <f t="shared" si="40"/>
        <v>78325</v>
      </c>
    </row>
    <row r="78" spans="1:8" s="6" customFormat="1" ht="19.149999999999999" customHeight="1" x14ac:dyDescent="0.25">
      <c r="A78" s="4"/>
      <c r="B78" s="17" t="s">
        <v>60</v>
      </c>
      <c r="C78" s="59">
        <v>5152</v>
      </c>
      <c r="D78" s="59">
        <v>5152</v>
      </c>
      <c r="E78" s="60">
        <v>5152</v>
      </c>
      <c r="F78" s="49">
        <f t="shared" si="39"/>
        <v>7331</v>
      </c>
      <c r="G78" s="49">
        <f t="shared" si="40"/>
        <v>7331</v>
      </c>
      <c r="H78" s="49">
        <f t="shared" si="40"/>
        <v>7331</v>
      </c>
    </row>
    <row r="79" spans="1:8" s="6" customFormat="1" ht="19.149999999999999" customHeight="1" x14ac:dyDescent="0.25">
      <c r="A79" s="4"/>
      <c r="B79" s="16" t="s">
        <v>61</v>
      </c>
      <c r="C79" s="59">
        <f>SUM(C80:C92)</f>
        <v>1102884</v>
      </c>
      <c r="D79" s="59">
        <f>SUM(D80:D92)</f>
        <v>1102884</v>
      </c>
      <c r="E79" s="60">
        <f>SUM(E80:E92)</f>
        <v>1102884</v>
      </c>
      <c r="F79" s="59">
        <f>SUM(F80:F92)</f>
        <v>1569260</v>
      </c>
      <c r="G79" s="59">
        <f t="shared" ref="G79:H79" si="41">SUM(G80:G92)</f>
        <v>1569260</v>
      </c>
      <c r="H79" s="59">
        <f t="shared" si="41"/>
        <v>1569260</v>
      </c>
    </row>
    <row r="80" spans="1:8" s="6" customFormat="1" ht="30" x14ac:dyDescent="0.25">
      <c r="A80" s="4"/>
      <c r="B80" s="17" t="s">
        <v>62</v>
      </c>
      <c r="C80" s="59">
        <v>10111</v>
      </c>
      <c r="D80" s="59">
        <v>10111</v>
      </c>
      <c r="E80" s="60">
        <v>10111</v>
      </c>
      <c r="F80" s="49">
        <f t="shared" ref="F80:F92" si="42">ROUND(C80/0.702804,0 )</f>
        <v>14387</v>
      </c>
      <c r="G80" s="49">
        <f t="shared" ref="G80:H92" si="43">ROUND(D80/0.702804,0 )</f>
        <v>14387</v>
      </c>
      <c r="H80" s="49">
        <f t="shared" si="43"/>
        <v>14387</v>
      </c>
    </row>
    <row r="81" spans="1:8" s="6" customFormat="1" ht="19.149999999999999" customHeight="1" x14ac:dyDescent="0.25">
      <c r="A81" s="4"/>
      <c r="B81" s="17" t="s">
        <v>126</v>
      </c>
      <c r="C81" s="59">
        <v>3782</v>
      </c>
      <c r="D81" s="59">
        <v>3782</v>
      </c>
      <c r="E81" s="60">
        <v>3782</v>
      </c>
      <c r="F81" s="49">
        <f t="shared" si="42"/>
        <v>5381</v>
      </c>
      <c r="G81" s="49">
        <f t="shared" si="43"/>
        <v>5381</v>
      </c>
      <c r="H81" s="49">
        <f t="shared" si="43"/>
        <v>5381</v>
      </c>
    </row>
    <row r="82" spans="1:8" s="6" customFormat="1" ht="19.149999999999999" customHeight="1" x14ac:dyDescent="0.25">
      <c r="A82" s="4"/>
      <c r="B82" s="17" t="s">
        <v>63</v>
      </c>
      <c r="C82" s="59">
        <v>317993</v>
      </c>
      <c r="D82" s="59">
        <v>317993</v>
      </c>
      <c r="E82" s="60">
        <v>317993</v>
      </c>
      <c r="F82" s="49">
        <f t="shared" si="42"/>
        <v>452463</v>
      </c>
      <c r="G82" s="49">
        <f t="shared" si="43"/>
        <v>452463</v>
      </c>
      <c r="H82" s="49">
        <f t="shared" si="43"/>
        <v>452463</v>
      </c>
    </row>
    <row r="83" spans="1:8" s="6" customFormat="1" ht="19.149999999999999" customHeight="1" x14ac:dyDescent="0.25">
      <c r="A83" s="4"/>
      <c r="B83" s="17" t="s">
        <v>64</v>
      </c>
      <c r="C83" s="59">
        <v>4586</v>
      </c>
      <c r="D83" s="59">
        <v>4586</v>
      </c>
      <c r="E83" s="60">
        <v>4586</v>
      </c>
      <c r="F83" s="49">
        <f t="shared" si="42"/>
        <v>6525</v>
      </c>
      <c r="G83" s="49">
        <f t="shared" si="43"/>
        <v>6525</v>
      </c>
      <c r="H83" s="49">
        <f t="shared" si="43"/>
        <v>6525</v>
      </c>
    </row>
    <row r="84" spans="1:8" s="6" customFormat="1" ht="19.149999999999999" customHeight="1" x14ac:dyDescent="0.25">
      <c r="A84" s="4"/>
      <c r="B84" s="17" t="s">
        <v>65</v>
      </c>
      <c r="C84" s="59">
        <v>4437</v>
      </c>
      <c r="D84" s="59">
        <v>4437</v>
      </c>
      <c r="E84" s="60">
        <v>4437</v>
      </c>
      <c r="F84" s="49">
        <f t="shared" si="42"/>
        <v>6313</v>
      </c>
      <c r="G84" s="49">
        <f t="shared" si="43"/>
        <v>6313</v>
      </c>
      <c r="H84" s="49">
        <f t="shared" si="43"/>
        <v>6313</v>
      </c>
    </row>
    <row r="85" spans="1:8" s="6" customFormat="1" ht="19.149999999999999" customHeight="1" x14ac:dyDescent="0.25">
      <c r="A85" s="4"/>
      <c r="B85" s="17" t="s">
        <v>66</v>
      </c>
      <c r="C85" s="59">
        <v>1921</v>
      </c>
      <c r="D85" s="59">
        <v>1921</v>
      </c>
      <c r="E85" s="60">
        <v>1921</v>
      </c>
      <c r="F85" s="49">
        <f t="shared" si="42"/>
        <v>2733</v>
      </c>
      <c r="G85" s="49">
        <f t="shared" si="43"/>
        <v>2733</v>
      </c>
      <c r="H85" s="49">
        <f t="shared" si="43"/>
        <v>2733</v>
      </c>
    </row>
    <row r="86" spans="1:8" s="6" customFormat="1" ht="19.149999999999999" customHeight="1" x14ac:dyDescent="0.25">
      <c r="A86" s="4"/>
      <c r="B86" s="17" t="s">
        <v>127</v>
      </c>
      <c r="C86" s="59">
        <v>1593</v>
      </c>
      <c r="D86" s="59">
        <v>1593</v>
      </c>
      <c r="E86" s="60">
        <v>1593</v>
      </c>
      <c r="F86" s="49">
        <f t="shared" si="42"/>
        <v>2267</v>
      </c>
      <c r="G86" s="49">
        <f t="shared" si="43"/>
        <v>2267</v>
      </c>
      <c r="H86" s="49">
        <f t="shared" si="43"/>
        <v>2267</v>
      </c>
    </row>
    <row r="87" spans="1:8" s="6" customFormat="1" ht="19.149999999999999" customHeight="1" x14ac:dyDescent="0.25">
      <c r="A87" s="4"/>
      <c r="B87" s="17" t="s">
        <v>67</v>
      </c>
      <c r="C87" s="59">
        <v>19730</v>
      </c>
      <c r="D87" s="59">
        <v>19730</v>
      </c>
      <c r="E87" s="60">
        <v>19730</v>
      </c>
      <c r="F87" s="49">
        <f t="shared" si="42"/>
        <v>28073</v>
      </c>
      <c r="G87" s="49">
        <f t="shared" si="43"/>
        <v>28073</v>
      </c>
      <c r="H87" s="49">
        <f t="shared" si="43"/>
        <v>28073</v>
      </c>
    </row>
    <row r="88" spans="1:8" s="6" customFormat="1" ht="19.149999999999999" customHeight="1" x14ac:dyDescent="0.25">
      <c r="A88" s="4"/>
      <c r="B88" s="17" t="s">
        <v>128</v>
      </c>
      <c r="C88" s="59">
        <v>61185</v>
      </c>
      <c r="D88" s="59">
        <v>61185</v>
      </c>
      <c r="E88" s="60">
        <v>61185</v>
      </c>
      <c r="F88" s="49">
        <f t="shared" si="42"/>
        <v>87058</v>
      </c>
      <c r="G88" s="49">
        <f t="shared" si="43"/>
        <v>87058</v>
      </c>
      <c r="H88" s="49">
        <f t="shared" si="43"/>
        <v>87058</v>
      </c>
    </row>
    <row r="89" spans="1:8" s="6" customFormat="1" ht="19.149999999999999" customHeight="1" x14ac:dyDescent="0.25">
      <c r="A89" s="4"/>
      <c r="B89" s="17" t="s">
        <v>129</v>
      </c>
      <c r="C89" s="59">
        <v>637416</v>
      </c>
      <c r="D89" s="59">
        <v>637416</v>
      </c>
      <c r="E89" s="60">
        <v>637416</v>
      </c>
      <c r="F89" s="49">
        <f t="shared" si="42"/>
        <v>906961</v>
      </c>
      <c r="G89" s="49">
        <f t="shared" si="43"/>
        <v>906961</v>
      </c>
      <c r="H89" s="49">
        <f t="shared" si="43"/>
        <v>906961</v>
      </c>
    </row>
    <row r="90" spans="1:8" s="6" customFormat="1" ht="19.149999999999999" customHeight="1" x14ac:dyDescent="0.25">
      <c r="A90" s="4"/>
      <c r="B90" s="17" t="s">
        <v>68</v>
      </c>
      <c r="C90" s="59">
        <v>33578</v>
      </c>
      <c r="D90" s="59">
        <v>33578</v>
      </c>
      <c r="E90" s="60">
        <v>33578</v>
      </c>
      <c r="F90" s="49">
        <f t="shared" si="42"/>
        <v>47777</v>
      </c>
      <c r="G90" s="49">
        <f t="shared" si="43"/>
        <v>47777</v>
      </c>
      <c r="H90" s="49">
        <f t="shared" si="43"/>
        <v>47777</v>
      </c>
    </row>
    <row r="91" spans="1:8" s="6" customFormat="1" ht="19.149999999999999" customHeight="1" x14ac:dyDescent="0.25">
      <c r="A91" s="4"/>
      <c r="B91" s="17" t="s">
        <v>130</v>
      </c>
      <c r="C91" s="59">
        <v>4884</v>
      </c>
      <c r="D91" s="59">
        <v>4884</v>
      </c>
      <c r="E91" s="60">
        <v>4884</v>
      </c>
      <c r="F91" s="49">
        <f t="shared" si="42"/>
        <v>6949</v>
      </c>
      <c r="G91" s="49">
        <f t="shared" si="43"/>
        <v>6949</v>
      </c>
      <c r="H91" s="49">
        <f t="shared" si="43"/>
        <v>6949</v>
      </c>
    </row>
    <row r="92" spans="1:8" s="6" customFormat="1" ht="19.149999999999999" customHeight="1" x14ac:dyDescent="0.25">
      <c r="A92" s="4"/>
      <c r="B92" s="17" t="s">
        <v>69</v>
      </c>
      <c r="C92" s="59">
        <v>1668</v>
      </c>
      <c r="D92" s="59">
        <v>1668</v>
      </c>
      <c r="E92" s="60">
        <v>1668</v>
      </c>
      <c r="F92" s="49">
        <f t="shared" si="42"/>
        <v>2373</v>
      </c>
      <c r="G92" s="49">
        <f t="shared" si="43"/>
        <v>2373</v>
      </c>
      <c r="H92" s="49">
        <f t="shared" si="43"/>
        <v>2373</v>
      </c>
    </row>
    <row r="93" spans="1:8" s="6" customFormat="1" ht="19.149999999999999" customHeight="1" x14ac:dyDescent="0.25">
      <c r="A93" s="4"/>
      <c r="B93" s="16" t="s">
        <v>131</v>
      </c>
      <c r="C93" s="26">
        <f t="shared" ref="C93" si="44">SUM(C94:C100)</f>
        <v>79592</v>
      </c>
      <c r="D93" s="26">
        <f t="shared" ref="D93:H93" si="45">SUM(D94:D100)</f>
        <v>79592</v>
      </c>
      <c r="E93" s="61">
        <f t="shared" si="45"/>
        <v>79592</v>
      </c>
      <c r="F93" s="26">
        <f t="shared" ref="F93" si="46">SUM(F94:F100)</f>
        <v>113250</v>
      </c>
      <c r="G93" s="26">
        <f t="shared" si="45"/>
        <v>113250</v>
      </c>
      <c r="H93" s="26">
        <f t="shared" si="45"/>
        <v>113250</v>
      </c>
    </row>
    <row r="94" spans="1:8" s="6" customFormat="1" ht="19.149999999999999" customHeight="1" x14ac:dyDescent="0.25">
      <c r="A94" s="4"/>
      <c r="B94" s="17" t="s">
        <v>132</v>
      </c>
      <c r="C94" s="59">
        <v>5510</v>
      </c>
      <c r="D94" s="59">
        <v>5510</v>
      </c>
      <c r="E94" s="60">
        <v>5510</v>
      </c>
      <c r="F94" s="49">
        <f t="shared" ref="F94:F100" si="47">ROUND(C94/0.702804,0 )</f>
        <v>7840</v>
      </c>
      <c r="G94" s="49">
        <f t="shared" ref="G94:H100" si="48">ROUND(D94/0.702804,0 )</f>
        <v>7840</v>
      </c>
      <c r="H94" s="49">
        <f t="shared" si="48"/>
        <v>7840</v>
      </c>
    </row>
    <row r="95" spans="1:8" s="6" customFormat="1" ht="19.149999999999999" customHeight="1" x14ac:dyDescent="0.25">
      <c r="A95" s="4"/>
      <c r="B95" s="17" t="s">
        <v>70</v>
      </c>
      <c r="C95" s="59">
        <v>9381</v>
      </c>
      <c r="D95" s="59">
        <v>9381</v>
      </c>
      <c r="E95" s="60">
        <v>9381</v>
      </c>
      <c r="F95" s="49">
        <f t="shared" si="47"/>
        <v>13348</v>
      </c>
      <c r="G95" s="49">
        <f t="shared" si="48"/>
        <v>13348</v>
      </c>
      <c r="H95" s="49">
        <f t="shared" si="48"/>
        <v>13348</v>
      </c>
    </row>
    <row r="96" spans="1:8" s="6" customFormat="1" ht="19.149999999999999" customHeight="1" x14ac:dyDescent="0.25">
      <c r="A96" s="4"/>
      <c r="B96" s="17" t="s">
        <v>133</v>
      </c>
      <c r="C96" s="59">
        <v>1638</v>
      </c>
      <c r="D96" s="59">
        <v>1638</v>
      </c>
      <c r="E96" s="60">
        <v>1638</v>
      </c>
      <c r="F96" s="49">
        <f t="shared" si="47"/>
        <v>2331</v>
      </c>
      <c r="G96" s="49">
        <f t="shared" si="48"/>
        <v>2331</v>
      </c>
      <c r="H96" s="49">
        <f t="shared" si="48"/>
        <v>2331</v>
      </c>
    </row>
    <row r="97" spans="1:8" s="6" customFormat="1" ht="19.149999999999999" customHeight="1" x14ac:dyDescent="0.25">
      <c r="A97" s="4"/>
      <c r="B97" s="17" t="s">
        <v>71</v>
      </c>
      <c r="C97" s="59">
        <v>447</v>
      </c>
      <c r="D97" s="59">
        <v>447</v>
      </c>
      <c r="E97" s="60">
        <v>447</v>
      </c>
      <c r="F97" s="49">
        <f t="shared" si="47"/>
        <v>636</v>
      </c>
      <c r="G97" s="49">
        <f t="shared" si="48"/>
        <v>636</v>
      </c>
      <c r="H97" s="49">
        <f t="shared" si="48"/>
        <v>636</v>
      </c>
    </row>
    <row r="98" spans="1:8" s="6" customFormat="1" ht="19.149999999999999" customHeight="1" x14ac:dyDescent="0.25">
      <c r="A98" s="4"/>
      <c r="B98" s="17" t="s">
        <v>72</v>
      </c>
      <c r="C98" s="59">
        <v>44821</v>
      </c>
      <c r="D98" s="59">
        <v>44821</v>
      </c>
      <c r="E98" s="60">
        <v>44821</v>
      </c>
      <c r="F98" s="49">
        <f t="shared" si="47"/>
        <v>63775</v>
      </c>
      <c r="G98" s="49">
        <f t="shared" si="48"/>
        <v>63775</v>
      </c>
      <c r="H98" s="49">
        <f t="shared" si="48"/>
        <v>63775</v>
      </c>
    </row>
    <row r="99" spans="1:8" s="6" customFormat="1" ht="19.149999999999999" customHeight="1" x14ac:dyDescent="0.25">
      <c r="A99" s="4"/>
      <c r="B99" s="17" t="s">
        <v>73</v>
      </c>
      <c r="C99" s="59">
        <v>2323</v>
      </c>
      <c r="D99" s="59">
        <v>2323</v>
      </c>
      <c r="E99" s="60">
        <v>2323</v>
      </c>
      <c r="F99" s="49">
        <f t="shared" si="47"/>
        <v>3305</v>
      </c>
      <c r="G99" s="49">
        <f t="shared" si="48"/>
        <v>3305</v>
      </c>
      <c r="H99" s="49">
        <f t="shared" si="48"/>
        <v>3305</v>
      </c>
    </row>
    <row r="100" spans="1:8" s="6" customFormat="1" ht="19.149999999999999" customHeight="1" x14ac:dyDescent="0.25">
      <c r="A100" s="4"/>
      <c r="B100" s="17" t="s">
        <v>74</v>
      </c>
      <c r="C100" s="59">
        <v>15472</v>
      </c>
      <c r="D100" s="59">
        <v>15472</v>
      </c>
      <c r="E100" s="60">
        <v>15472</v>
      </c>
      <c r="F100" s="49">
        <f t="shared" si="47"/>
        <v>22015</v>
      </c>
      <c r="G100" s="49">
        <f t="shared" si="48"/>
        <v>22015</v>
      </c>
      <c r="H100" s="49">
        <f t="shared" si="48"/>
        <v>22015</v>
      </c>
    </row>
    <row r="101" spans="1:8" s="6" customFormat="1" ht="19.149999999999999" customHeight="1" x14ac:dyDescent="0.25">
      <c r="A101" s="4"/>
      <c r="B101" s="16" t="s">
        <v>75</v>
      </c>
      <c r="C101" s="26">
        <f>SUM(C102:C117)</f>
        <v>443047</v>
      </c>
      <c r="D101" s="26">
        <f>SUM(D102:D117)</f>
        <v>443047</v>
      </c>
      <c r="E101" s="61">
        <f>SUM(E102:E117)</f>
        <v>443047</v>
      </c>
      <c r="F101" s="26">
        <f>SUM(F102:F117)</f>
        <v>630400</v>
      </c>
      <c r="G101" s="26">
        <f t="shared" ref="G101:H101" si="49">SUM(G102:G117)</f>
        <v>630400</v>
      </c>
      <c r="H101" s="26">
        <f t="shared" si="49"/>
        <v>630400</v>
      </c>
    </row>
    <row r="102" spans="1:8" s="6" customFormat="1" ht="19.149999999999999" customHeight="1" x14ac:dyDescent="0.25">
      <c r="A102" s="4"/>
      <c r="B102" s="18" t="s">
        <v>40</v>
      </c>
      <c r="C102" s="59">
        <v>139795</v>
      </c>
      <c r="D102" s="59">
        <v>139795</v>
      </c>
      <c r="E102" s="60">
        <v>139795</v>
      </c>
      <c r="F102" s="49">
        <f t="shared" ref="F102:F119" si="50">ROUND(C102/0.702804,0 )</f>
        <v>198910</v>
      </c>
      <c r="G102" s="49">
        <f t="shared" ref="G102:H117" si="51">ROUND(D102/0.702804,0 )</f>
        <v>198910</v>
      </c>
      <c r="H102" s="49">
        <f t="shared" si="51"/>
        <v>198910</v>
      </c>
    </row>
    <row r="103" spans="1:8" s="6" customFormat="1" ht="19.149999999999999" customHeight="1" x14ac:dyDescent="0.25">
      <c r="A103" s="4"/>
      <c r="B103" s="17" t="s">
        <v>76</v>
      </c>
      <c r="C103" s="59">
        <v>7267</v>
      </c>
      <c r="D103" s="59">
        <v>7267</v>
      </c>
      <c r="E103" s="60">
        <v>7267</v>
      </c>
      <c r="F103" s="49">
        <f t="shared" si="50"/>
        <v>10340</v>
      </c>
      <c r="G103" s="49">
        <f t="shared" si="51"/>
        <v>10340</v>
      </c>
      <c r="H103" s="49">
        <f t="shared" si="51"/>
        <v>10340</v>
      </c>
    </row>
    <row r="104" spans="1:8" s="6" customFormat="1" ht="19.149999999999999" customHeight="1" x14ac:dyDescent="0.25">
      <c r="A104" s="4"/>
      <c r="B104" s="17" t="s">
        <v>77</v>
      </c>
      <c r="C104" s="59">
        <v>50390</v>
      </c>
      <c r="D104" s="59">
        <v>50390</v>
      </c>
      <c r="E104" s="60">
        <v>50390</v>
      </c>
      <c r="F104" s="49">
        <f t="shared" si="50"/>
        <v>71699</v>
      </c>
      <c r="G104" s="49">
        <f t="shared" si="51"/>
        <v>71699</v>
      </c>
      <c r="H104" s="49">
        <f t="shared" si="51"/>
        <v>71699</v>
      </c>
    </row>
    <row r="105" spans="1:8" s="6" customFormat="1" ht="19.149999999999999" customHeight="1" x14ac:dyDescent="0.25">
      <c r="A105" s="4"/>
      <c r="B105" s="17" t="s">
        <v>78</v>
      </c>
      <c r="C105" s="59">
        <v>11213</v>
      </c>
      <c r="D105" s="59">
        <v>11213</v>
      </c>
      <c r="E105" s="60">
        <v>11213</v>
      </c>
      <c r="F105" s="49">
        <f t="shared" si="50"/>
        <v>15955</v>
      </c>
      <c r="G105" s="49">
        <f t="shared" si="51"/>
        <v>15955</v>
      </c>
      <c r="H105" s="49">
        <f t="shared" si="51"/>
        <v>15955</v>
      </c>
    </row>
    <row r="106" spans="1:8" s="6" customFormat="1" ht="19.149999999999999" customHeight="1" x14ac:dyDescent="0.25">
      <c r="A106" s="4"/>
      <c r="B106" s="17" t="s">
        <v>134</v>
      </c>
      <c r="C106" s="59">
        <v>18048</v>
      </c>
      <c r="D106" s="59">
        <v>18048</v>
      </c>
      <c r="E106" s="60">
        <v>18048</v>
      </c>
      <c r="F106" s="49">
        <f t="shared" si="50"/>
        <v>25680</v>
      </c>
      <c r="G106" s="49">
        <f t="shared" si="51"/>
        <v>25680</v>
      </c>
      <c r="H106" s="49">
        <f t="shared" si="51"/>
        <v>25680</v>
      </c>
    </row>
    <row r="107" spans="1:8" s="6" customFormat="1" ht="19.149999999999999" customHeight="1" x14ac:dyDescent="0.25">
      <c r="A107" s="4"/>
      <c r="B107" s="17" t="s">
        <v>135</v>
      </c>
      <c r="C107" s="59">
        <v>73114</v>
      </c>
      <c r="D107" s="59">
        <v>73114</v>
      </c>
      <c r="E107" s="60">
        <v>73114</v>
      </c>
      <c r="F107" s="49">
        <f t="shared" si="50"/>
        <v>104032</v>
      </c>
      <c r="G107" s="49">
        <f t="shared" si="51"/>
        <v>104032</v>
      </c>
      <c r="H107" s="49">
        <f t="shared" si="51"/>
        <v>104032</v>
      </c>
    </row>
    <row r="108" spans="1:8" s="6" customFormat="1" ht="19.149999999999999" customHeight="1" x14ac:dyDescent="0.25">
      <c r="A108" s="4"/>
      <c r="B108" s="17" t="s">
        <v>79</v>
      </c>
      <c r="C108" s="59">
        <v>13446</v>
      </c>
      <c r="D108" s="59">
        <v>13446</v>
      </c>
      <c r="E108" s="60">
        <v>13446</v>
      </c>
      <c r="F108" s="49">
        <f t="shared" si="50"/>
        <v>19132</v>
      </c>
      <c r="G108" s="49">
        <f t="shared" si="51"/>
        <v>19132</v>
      </c>
      <c r="H108" s="49">
        <f t="shared" si="51"/>
        <v>19132</v>
      </c>
    </row>
    <row r="109" spans="1:8" s="6" customFormat="1" ht="19.149999999999999" customHeight="1" x14ac:dyDescent="0.25">
      <c r="A109" s="4"/>
      <c r="B109" s="17" t="s">
        <v>80</v>
      </c>
      <c r="C109" s="59">
        <v>22351</v>
      </c>
      <c r="D109" s="59">
        <v>22351</v>
      </c>
      <c r="E109" s="60">
        <v>22351</v>
      </c>
      <c r="F109" s="49">
        <f t="shared" si="50"/>
        <v>31803</v>
      </c>
      <c r="G109" s="49">
        <f t="shared" si="51"/>
        <v>31803</v>
      </c>
      <c r="H109" s="49">
        <f t="shared" si="51"/>
        <v>31803</v>
      </c>
    </row>
    <row r="110" spans="1:8" s="6" customFormat="1" ht="19.149999999999999" customHeight="1" x14ac:dyDescent="0.25">
      <c r="A110" s="4"/>
      <c r="B110" s="17" t="s">
        <v>81</v>
      </c>
      <c r="C110" s="59">
        <v>10394</v>
      </c>
      <c r="D110" s="59">
        <v>10394</v>
      </c>
      <c r="E110" s="60">
        <v>10394</v>
      </c>
      <c r="F110" s="49">
        <f t="shared" si="50"/>
        <v>14789</v>
      </c>
      <c r="G110" s="49">
        <f t="shared" si="51"/>
        <v>14789</v>
      </c>
      <c r="H110" s="49">
        <f t="shared" si="51"/>
        <v>14789</v>
      </c>
    </row>
    <row r="111" spans="1:8" s="6" customFormat="1" ht="19.149999999999999" customHeight="1" x14ac:dyDescent="0.25">
      <c r="A111" s="4"/>
      <c r="B111" s="17" t="s">
        <v>82</v>
      </c>
      <c r="C111" s="59">
        <v>1042</v>
      </c>
      <c r="D111" s="59">
        <v>1042</v>
      </c>
      <c r="E111" s="60">
        <v>1042</v>
      </c>
      <c r="F111" s="49">
        <f t="shared" si="50"/>
        <v>1483</v>
      </c>
      <c r="G111" s="49">
        <f t="shared" si="51"/>
        <v>1483</v>
      </c>
      <c r="H111" s="49">
        <f t="shared" si="51"/>
        <v>1483</v>
      </c>
    </row>
    <row r="112" spans="1:8" s="6" customFormat="1" ht="19.149999999999999" customHeight="1" x14ac:dyDescent="0.25">
      <c r="A112" s="4"/>
      <c r="B112" s="17" t="s">
        <v>83</v>
      </c>
      <c r="C112" s="59">
        <v>36453</v>
      </c>
      <c r="D112" s="59">
        <v>36453</v>
      </c>
      <c r="E112" s="60">
        <v>36453</v>
      </c>
      <c r="F112" s="49">
        <f t="shared" si="50"/>
        <v>51868</v>
      </c>
      <c r="G112" s="49">
        <f t="shared" si="51"/>
        <v>51868</v>
      </c>
      <c r="H112" s="49">
        <f t="shared" si="51"/>
        <v>51868</v>
      </c>
    </row>
    <row r="113" spans="1:8" s="6" customFormat="1" ht="19.149999999999999" customHeight="1" x14ac:dyDescent="0.25">
      <c r="A113" s="4"/>
      <c r="B113" s="17" t="s">
        <v>136</v>
      </c>
      <c r="C113" s="59">
        <v>20326</v>
      </c>
      <c r="D113" s="59">
        <v>20326</v>
      </c>
      <c r="E113" s="60">
        <v>20326</v>
      </c>
      <c r="F113" s="49">
        <f t="shared" si="50"/>
        <v>28921</v>
      </c>
      <c r="G113" s="49">
        <f t="shared" si="51"/>
        <v>28921</v>
      </c>
      <c r="H113" s="49">
        <f t="shared" si="51"/>
        <v>28921</v>
      </c>
    </row>
    <row r="114" spans="1:8" s="6" customFormat="1" ht="19.149999999999999" customHeight="1" x14ac:dyDescent="0.25">
      <c r="A114" s="4"/>
      <c r="B114" s="17" t="s">
        <v>84</v>
      </c>
      <c r="C114" s="59">
        <v>1147</v>
      </c>
      <c r="D114" s="59">
        <v>1147</v>
      </c>
      <c r="E114" s="60">
        <v>1147</v>
      </c>
      <c r="F114" s="49">
        <f t="shared" si="50"/>
        <v>1632</v>
      </c>
      <c r="G114" s="49">
        <f t="shared" si="51"/>
        <v>1632</v>
      </c>
      <c r="H114" s="49">
        <f t="shared" si="51"/>
        <v>1632</v>
      </c>
    </row>
    <row r="115" spans="1:8" s="6" customFormat="1" ht="19.149999999999999" customHeight="1" x14ac:dyDescent="0.25">
      <c r="A115" s="4"/>
      <c r="B115" s="17" t="s">
        <v>85</v>
      </c>
      <c r="C115" s="59">
        <v>13655</v>
      </c>
      <c r="D115" s="59">
        <v>13655</v>
      </c>
      <c r="E115" s="60">
        <v>13655</v>
      </c>
      <c r="F115" s="49">
        <f t="shared" si="50"/>
        <v>19429</v>
      </c>
      <c r="G115" s="49">
        <f t="shared" si="51"/>
        <v>19429</v>
      </c>
      <c r="H115" s="49">
        <f t="shared" si="51"/>
        <v>19429</v>
      </c>
    </row>
    <row r="116" spans="1:8" s="6" customFormat="1" ht="19.149999999999999" customHeight="1" x14ac:dyDescent="0.25">
      <c r="A116" s="4"/>
      <c r="B116" s="17" t="s">
        <v>86</v>
      </c>
      <c r="C116" s="59">
        <v>11585</v>
      </c>
      <c r="D116" s="59">
        <v>11585</v>
      </c>
      <c r="E116" s="60">
        <v>11585</v>
      </c>
      <c r="F116" s="49">
        <f t="shared" si="50"/>
        <v>16484</v>
      </c>
      <c r="G116" s="49">
        <f t="shared" si="51"/>
        <v>16484</v>
      </c>
      <c r="H116" s="49">
        <f t="shared" si="51"/>
        <v>16484</v>
      </c>
    </row>
    <row r="117" spans="1:8" s="6" customFormat="1" ht="19.149999999999999" customHeight="1" x14ac:dyDescent="0.25">
      <c r="A117" s="4"/>
      <c r="B117" s="17" t="s">
        <v>87</v>
      </c>
      <c r="C117" s="59">
        <v>12821</v>
      </c>
      <c r="D117" s="59">
        <v>12821</v>
      </c>
      <c r="E117" s="60">
        <v>12821</v>
      </c>
      <c r="F117" s="49">
        <f t="shared" si="50"/>
        <v>18243</v>
      </c>
      <c r="G117" s="49">
        <f t="shared" si="51"/>
        <v>18243</v>
      </c>
      <c r="H117" s="49">
        <f t="shared" si="51"/>
        <v>18243</v>
      </c>
    </row>
    <row r="118" spans="1:8" s="6" customFormat="1" ht="19.149999999999999" customHeight="1" x14ac:dyDescent="0.25">
      <c r="A118" s="4"/>
      <c r="B118" s="16" t="s">
        <v>88</v>
      </c>
      <c r="C118" s="59">
        <v>3872</v>
      </c>
      <c r="D118" s="59">
        <v>3872</v>
      </c>
      <c r="E118" s="60">
        <v>3872</v>
      </c>
      <c r="F118" s="49">
        <f t="shared" si="50"/>
        <v>5509</v>
      </c>
      <c r="G118" s="49">
        <f t="shared" ref="G118:H119" si="52">ROUND(D118/0.702804,0 )</f>
        <v>5509</v>
      </c>
      <c r="H118" s="49">
        <f t="shared" si="52"/>
        <v>5509</v>
      </c>
    </row>
    <row r="119" spans="1:8" s="6" customFormat="1" ht="19.149999999999999" customHeight="1" x14ac:dyDescent="0.25">
      <c r="A119" s="4"/>
      <c r="B119" s="16" t="s">
        <v>137</v>
      </c>
      <c r="C119" s="59">
        <v>7654</v>
      </c>
      <c r="D119" s="59">
        <v>7654</v>
      </c>
      <c r="E119" s="60">
        <v>7654</v>
      </c>
      <c r="F119" s="49">
        <f t="shared" si="50"/>
        <v>10891</v>
      </c>
      <c r="G119" s="49">
        <f t="shared" si="52"/>
        <v>10891</v>
      </c>
      <c r="H119" s="49">
        <f t="shared" si="52"/>
        <v>10891</v>
      </c>
    </row>
    <row r="120" spans="1:8" s="6" customFormat="1" ht="19.149999999999999" customHeight="1" x14ac:dyDescent="0.25">
      <c r="A120" s="4"/>
      <c r="B120" s="16" t="s">
        <v>89</v>
      </c>
      <c r="C120" s="26">
        <f>SUM(C121:C129)</f>
        <v>919423</v>
      </c>
      <c r="D120" s="26">
        <f>SUM(D121:D129)</f>
        <v>919423</v>
      </c>
      <c r="E120" s="61">
        <f>SUM(E121:E129)</f>
        <v>919423</v>
      </c>
      <c r="F120" s="26">
        <f>SUM(F121:F129)</f>
        <v>1308221</v>
      </c>
      <c r="G120" s="26">
        <f t="shared" ref="G120:H120" si="53">SUM(G121:G129)</f>
        <v>1308221</v>
      </c>
      <c r="H120" s="26">
        <f t="shared" si="53"/>
        <v>1308221</v>
      </c>
    </row>
    <row r="121" spans="1:8" s="6" customFormat="1" ht="19.149999999999999" customHeight="1" x14ac:dyDescent="0.25">
      <c r="A121" s="4"/>
      <c r="B121" s="17" t="s">
        <v>90</v>
      </c>
      <c r="C121" s="59">
        <v>3127</v>
      </c>
      <c r="D121" s="59">
        <v>3127</v>
      </c>
      <c r="E121" s="60">
        <v>3127</v>
      </c>
      <c r="F121" s="49">
        <f t="shared" ref="F121:F134" si="54">ROUND(C121/0.702804,0 )</f>
        <v>4449</v>
      </c>
      <c r="G121" s="49">
        <f t="shared" ref="G121:H134" si="55">ROUND(D121/0.702804,0 )</f>
        <v>4449</v>
      </c>
      <c r="H121" s="49">
        <f t="shared" si="55"/>
        <v>4449</v>
      </c>
    </row>
    <row r="122" spans="1:8" s="6" customFormat="1" ht="19.149999999999999" customHeight="1" x14ac:dyDescent="0.25">
      <c r="A122" s="4"/>
      <c r="B122" s="17" t="s">
        <v>91</v>
      </c>
      <c r="C122" s="59">
        <v>35306</v>
      </c>
      <c r="D122" s="59">
        <v>35306</v>
      </c>
      <c r="E122" s="60">
        <v>35306</v>
      </c>
      <c r="F122" s="49">
        <f t="shared" si="54"/>
        <v>50236</v>
      </c>
      <c r="G122" s="49">
        <f t="shared" si="55"/>
        <v>50236</v>
      </c>
      <c r="H122" s="49">
        <f t="shared" si="55"/>
        <v>50236</v>
      </c>
    </row>
    <row r="123" spans="1:8" s="6" customFormat="1" ht="19.149999999999999" customHeight="1" x14ac:dyDescent="0.25">
      <c r="A123" s="4"/>
      <c r="B123" s="17" t="s">
        <v>92</v>
      </c>
      <c r="C123" s="59">
        <v>16752</v>
      </c>
      <c r="D123" s="59">
        <v>16752</v>
      </c>
      <c r="E123" s="60">
        <v>16752</v>
      </c>
      <c r="F123" s="49">
        <f t="shared" si="54"/>
        <v>23836</v>
      </c>
      <c r="G123" s="49">
        <f t="shared" si="55"/>
        <v>23836</v>
      </c>
      <c r="H123" s="49">
        <f t="shared" si="55"/>
        <v>23836</v>
      </c>
    </row>
    <row r="124" spans="1:8" s="6" customFormat="1" ht="19.149999999999999" customHeight="1" x14ac:dyDescent="0.25">
      <c r="A124" s="4"/>
      <c r="B124" s="17" t="s">
        <v>93</v>
      </c>
      <c r="C124" s="59">
        <v>17482</v>
      </c>
      <c r="D124" s="59">
        <v>17482</v>
      </c>
      <c r="E124" s="60">
        <v>17482</v>
      </c>
      <c r="F124" s="49">
        <f t="shared" si="54"/>
        <v>24875</v>
      </c>
      <c r="G124" s="49">
        <f t="shared" si="55"/>
        <v>24875</v>
      </c>
      <c r="H124" s="49">
        <f t="shared" si="55"/>
        <v>24875</v>
      </c>
    </row>
    <row r="125" spans="1:8" s="6" customFormat="1" ht="19.149999999999999" customHeight="1" x14ac:dyDescent="0.25">
      <c r="A125" s="4"/>
      <c r="B125" s="17" t="s">
        <v>94</v>
      </c>
      <c r="C125" s="59">
        <v>12270</v>
      </c>
      <c r="D125" s="59">
        <v>12270</v>
      </c>
      <c r="E125" s="60">
        <v>12270</v>
      </c>
      <c r="F125" s="49">
        <f t="shared" si="54"/>
        <v>17459</v>
      </c>
      <c r="G125" s="49">
        <f t="shared" si="55"/>
        <v>17459</v>
      </c>
      <c r="H125" s="49">
        <f t="shared" si="55"/>
        <v>17459</v>
      </c>
    </row>
    <row r="126" spans="1:8" s="6" customFormat="1" ht="19.149999999999999" customHeight="1" x14ac:dyDescent="0.25">
      <c r="A126" s="4"/>
      <c r="B126" s="17" t="s">
        <v>95</v>
      </c>
      <c r="C126" s="59">
        <v>15844</v>
      </c>
      <c r="D126" s="59">
        <v>15844</v>
      </c>
      <c r="E126" s="60">
        <v>15844</v>
      </c>
      <c r="F126" s="49">
        <f t="shared" si="54"/>
        <v>22544</v>
      </c>
      <c r="G126" s="49">
        <f t="shared" si="55"/>
        <v>22544</v>
      </c>
      <c r="H126" s="49">
        <f t="shared" si="55"/>
        <v>22544</v>
      </c>
    </row>
    <row r="127" spans="1:8" s="6" customFormat="1" ht="19.149999999999999" customHeight="1" x14ac:dyDescent="0.25">
      <c r="A127" s="4"/>
      <c r="B127" s="17" t="s">
        <v>138</v>
      </c>
      <c r="C127" s="62">
        <v>796857</v>
      </c>
      <c r="D127" s="62">
        <v>796857</v>
      </c>
      <c r="E127" s="63">
        <v>796857</v>
      </c>
      <c r="F127" s="51">
        <f t="shared" si="54"/>
        <v>1133825</v>
      </c>
      <c r="G127" s="51">
        <f t="shared" si="55"/>
        <v>1133825</v>
      </c>
      <c r="H127" s="51">
        <f t="shared" si="55"/>
        <v>1133825</v>
      </c>
    </row>
    <row r="128" spans="1:8" s="6" customFormat="1" ht="19.149999999999999" customHeight="1" x14ac:dyDescent="0.25">
      <c r="A128" s="4"/>
      <c r="B128" s="17" t="s">
        <v>139</v>
      </c>
      <c r="C128" s="59">
        <v>10126</v>
      </c>
      <c r="D128" s="59">
        <v>10126</v>
      </c>
      <c r="E128" s="60">
        <v>10126</v>
      </c>
      <c r="F128" s="49">
        <f t="shared" si="54"/>
        <v>14408</v>
      </c>
      <c r="G128" s="49">
        <f t="shared" si="55"/>
        <v>14408</v>
      </c>
      <c r="H128" s="49">
        <f t="shared" si="55"/>
        <v>14408</v>
      </c>
    </row>
    <row r="129" spans="1:12" s="6" customFormat="1" ht="19.149999999999999" customHeight="1" x14ac:dyDescent="0.25">
      <c r="A129" s="4"/>
      <c r="B129" s="17" t="s">
        <v>140</v>
      </c>
      <c r="C129" s="59">
        <v>11659</v>
      </c>
      <c r="D129" s="59">
        <v>11659</v>
      </c>
      <c r="E129" s="60">
        <v>11659</v>
      </c>
      <c r="F129" s="49">
        <f t="shared" si="54"/>
        <v>16589</v>
      </c>
      <c r="G129" s="49">
        <f t="shared" si="55"/>
        <v>16589</v>
      </c>
      <c r="H129" s="49">
        <f t="shared" si="55"/>
        <v>16589</v>
      </c>
    </row>
    <row r="130" spans="1:12" s="6" customFormat="1" ht="19.149999999999999" customHeight="1" x14ac:dyDescent="0.25">
      <c r="A130" s="4"/>
      <c r="B130" s="16" t="s">
        <v>141</v>
      </c>
      <c r="C130" s="59">
        <v>3127</v>
      </c>
      <c r="D130" s="59">
        <v>3127</v>
      </c>
      <c r="E130" s="60">
        <v>3127</v>
      </c>
      <c r="F130" s="49">
        <f t="shared" si="54"/>
        <v>4449</v>
      </c>
      <c r="G130" s="49">
        <f t="shared" si="55"/>
        <v>4449</v>
      </c>
      <c r="H130" s="49">
        <f t="shared" si="55"/>
        <v>4449</v>
      </c>
    </row>
    <row r="131" spans="1:12" s="6" customFormat="1" ht="19.149999999999999" customHeight="1" x14ac:dyDescent="0.25">
      <c r="A131" s="4"/>
      <c r="B131" s="16" t="s">
        <v>96</v>
      </c>
      <c r="C131" s="59">
        <v>75839</v>
      </c>
      <c r="D131" s="59">
        <v>75839</v>
      </c>
      <c r="E131" s="60">
        <v>75839</v>
      </c>
      <c r="F131" s="49">
        <f t="shared" si="54"/>
        <v>107909</v>
      </c>
      <c r="G131" s="49">
        <f t="shared" si="55"/>
        <v>107909</v>
      </c>
      <c r="H131" s="49">
        <f t="shared" si="55"/>
        <v>107909</v>
      </c>
    </row>
    <row r="132" spans="1:12" s="6" customFormat="1" ht="19.149999999999999" customHeight="1" x14ac:dyDescent="0.25">
      <c r="A132" s="4"/>
      <c r="B132" s="16" t="s">
        <v>97</v>
      </c>
      <c r="C132" s="59">
        <v>372</v>
      </c>
      <c r="D132" s="59">
        <v>372</v>
      </c>
      <c r="E132" s="60">
        <v>372</v>
      </c>
      <c r="F132" s="49">
        <f t="shared" si="54"/>
        <v>529</v>
      </c>
      <c r="G132" s="49">
        <f t="shared" si="55"/>
        <v>529</v>
      </c>
      <c r="H132" s="49">
        <f t="shared" si="55"/>
        <v>529</v>
      </c>
    </row>
    <row r="133" spans="1:12" s="6" customFormat="1" ht="19.149999999999999" customHeight="1" x14ac:dyDescent="0.25">
      <c r="A133" s="4"/>
      <c r="B133" s="16" t="s">
        <v>98</v>
      </c>
      <c r="C133" s="59">
        <v>879</v>
      </c>
      <c r="D133" s="59">
        <v>879</v>
      </c>
      <c r="E133" s="60">
        <v>879</v>
      </c>
      <c r="F133" s="49">
        <f t="shared" si="54"/>
        <v>1251</v>
      </c>
      <c r="G133" s="49">
        <f t="shared" si="55"/>
        <v>1251</v>
      </c>
      <c r="H133" s="49">
        <f t="shared" si="55"/>
        <v>1251</v>
      </c>
    </row>
    <row r="134" spans="1:12" s="6" customFormat="1" ht="19.149999999999999" customHeight="1" x14ac:dyDescent="0.25">
      <c r="A134" s="4"/>
      <c r="B134" s="16" t="s">
        <v>99</v>
      </c>
      <c r="C134" s="59">
        <v>447</v>
      </c>
      <c r="D134" s="59">
        <v>447</v>
      </c>
      <c r="E134" s="60">
        <v>447</v>
      </c>
      <c r="F134" s="49">
        <f t="shared" si="54"/>
        <v>636</v>
      </c>
      <c r="G134" s="49">
        <f t="shared" si="55"/>
        <v>636</v>
      </c>
      <c r="H134" s="49">
        <f t="shared" si="55"/>
        <v>636</v>
      </c>
    </row>
    <row r="135" spans="1:12" s="6" customFormat="1" x14ac:dyDescent="0.25">
      <c r="A135" s="4"/>
      <c r="B135" s="9"/>
      <c r="C135" s="64"/>
      <c r="D135" s="64"/>
      <c r="E135" s="65"/>
      <c r="F135" s="52"/>
      <c r="G135" s="9"/>
      <c r="H135" s="9"/>
    </row>
    <row r="136" spans="1:12" s="6" customFormat="1" ht="28.5" x14ac:dyDescent="0.25">
      <c r="A136" s="23" t="s">
        <v>100</v>
      </c>
      <c r="B136" s="14" t="s">
        <v>101</v>
      </c>
      <c r="C136" s="25">
        <f>C137+C138</f>
        <v>3060245</v>
      </c>
      <c r="D136" s="25">
        <f>D137+D138</f>
        <v>3060245</v>
      </c>
      <c r="E136" s="66">
        <f>E137+E138</f>
        <v>3060245</v>
      </c>
      <c r="F136" s="53">
        <f>F137+F138</f>
        <v>4354336</v>
      </c>
      <c r="G136" s="19">
        <f t="shared" ref="G136:H136" si="56">G137+G138</f>
        <v>4354336</v>
      </c>
      <c r="H136" s="19">
        <f t="shared" si="56"/>
        <v>4354336</v>
      </c>
    </row>
    <row r="137" spans="1:12" s="6" customFormat="1" ht="45" x14ac:dyDescent="0.25">
      <c r="A137" s="4"/>
      <c r="B137" s="17" t="s">
        <v>102</v>
      </c>
      <c r="C137" s="59">
        <v>551661</v>
      </c>
      <c r="D137" s="59">
        <v>551661</v>
      </c>
      <c r="E137" s="60">
        <v>551661</v>
      </c>
      <c r="F137" s="49">
        <f>ROUND(C137/0.702804,0)</f>
        <v>784943</v>
      </c>
      <c r="G137" s="49">
        <f t="shared" ref="G137:H141" si="57">ROUND(D137/0.702804,0)</f>
        <v>784943</v>
      </c>
      <c r="H137" s="49">
        <f t="shared" si="57"/>
        <v>784943</v>
      </c>
    </row>
    <row r="138" spans="1:12" s="6" customFormat="1" ht="45" x14ac:dyDescent="0.25">
      <c r="A138" s="4"/>
      <c r="B138" s="17" t="s">
        <v>103</v>
      </c>
      <c r="C138" s="59">
        <v>2508584</v>
      </c>
      <c r="D138" s="59">
        <v>2508584</v>
      </c>
      <c r="E138" s="60">
        <v>2508584</v>
      </c>
      <c r="F138" s="49">
        <f>ROUND(C138/0.702804,0)</f>
        <v>3569393</v>
      </c>
      <c r="G138" s="49">
        <f t="shared" si="57"/>
        <v>3569393</v>
      </c>
      <c r="H138" s="49">
        <f t="shared" si="57"/>
        <v>3569393</v>
      </c>
    </row>
    <row r="139" spans="1:12" s="6" customFormat="1" ht="76.900000000000006" customHeight="1" x14ac:dyDescent="0.25">
      <c r="A139" s="23" t="s">
        <v>104</v>
      </c>
      <c r="B139" s="20" t="s">
        <v>105</v>
      </c>
      <c r="C139" s="25">
        <v>1064296</v>
      </c>
      <c r="D139" s="25">
        <v>1064296</v>
      </c>
      <c r="E139" s="66">
        <v>1064296</v>
      </c>
      <c r="F139" s="53">
        <f>ROUND(C139/0.702804,0)</f>
        <v>1514357</v>
      </c>
      <c r="G139" s="53">
        <f t="shared" si="57"/>
        <v>1514357</v>
      </c>
      <c r="H139" s="53">
        <f t="shared" si="57"/>
        <v>1514357</v>
      </c>
    </row>
    <row r="140" spans="1:12" s="6" customFormat="1" ht="76.900000000000006" customHeight="1" x14ac:dyDescent="0.25">
      <c r="A140" s="23" t="s">
        <v>106</v>
      </c>
      <c r="B140" s="20" t="s">
        <v>107</v>
      </c>
      <c r="C140" s="57">
        <v>524460</v>
      </c>
      <c r="D140" s="57">
        <v>524460</v>
      </c>
      <c r="E140" s="58">
        <v>524460</v>
      </c>
      <c r="F140" s="48">
        <f>ROUND(C140/0.702804,0)</f>
        <v>746239</v>
      </c>
      <c r="G140" s="48">
        <f t="shared" si="57"/>
        <v>746239</v>
      </c>
      <c r="H140" s="48">
        <f t="shared" si="57"/>
        <v>746239</v>
      </c>
    </row>
    <row r="141" spans="1:12" s="6" customFormat="1" ht="76.900000000000006" customHeight="1" x14ac:dyDescent="0.25">
      <c r="A141" s="23" t="s">
        <v>108</v>
      </c>
      <c r="B141" s="21" t="s">
        <v>109</v>
      </c>
      <c r="C141" s="57">
        <v>61425</v>
      </c>
      <c r="D141" s="57">
        <v>61425</v>
      </c>
      <c r="E141" s="58">
        <v>61425</v>
      </c>
      <c r="F141" s="48">
        <f>ROUND(C141/0.702804,0)</f>
        <v>87400</v>
      </c>
      <c r="G141" s="48">
        <f t="shared" si="57"/>
        <v>87400</v>
      </c>
      <c r="H141" s="48">
        <f t="shared" si="57"/>
        <v>87400</v>
      </c>
    </row>
    <row r="142" spans="1:12" x14ac:dyDescent="0.25">
      <c r="A142" s="6"/>
      <c r="B142" s="6"/>
      <c r="C142" s="6"/>
      <c r="D142" s="6"/>
      <c r="E142" s="6"/>
      <c r="F142" s="6"/>
      <c r="G142" s="6"/>
      <c r="H142" s="6"/>
      <c r="I142" s="5"/>
      <c r="J142" s="5"/>
      <c r="K142" s="5"/>
    </row>
    <row r="143" spans="1:12" customFormat="1" ht="18.75" x14ac:dyDescent="0.25">
      <c r="A143" s="77"/>
      <c r="B143" s="77"/>
      <c r="C143" s="77"/>
      <c r="D143" s="77"/>
      <c r="E143" s="29"/>
      <c r="F143" s="30"/>
      <c r="G143" s="27"/>
      <c r="H143" s="32"/>
      <c r="I143" s="33"/>
      <c r="J143" s="34"/>
      <c r="K143" s="34"/>
      <c r="L143" s="30"/>
    </row>
    <row r="144" spans="1:12" customFormat="1" ht="18" customHeight="1" x14ac:dyDescent="0.25">
      <c r="A144" s="35"/>
      <c r="B144" s="28" t="s">
        <v>143</v>
      </c>
      <c r="C144" s="28"/>
      <c r="D144" s="28"/>
      <c r="E144" s="27"/>
      <c r="F144" s="30"/>
      <c r="G144" s="27"/>
      <c r="H144" s="27" t="s">
        <v>144</v>
      </c>
      <c r="I144" s="36"/>
      <c r="J144" s="36"/>
      <c r="K144" s="36"/>
      <c r="L144" s="36"/>
    </row>
    <row r="145" spans="1:12" customFormat="1" ht="15.75" customHeight="1" x14ac:dyDescent="0.25">
      <c r="A145" s="76"/>
      <c r="B145" s="76"/>
      <c r="C145" s="37"/>
      <c r="D145" s="37"/>
      <c r="E145" s="37"/>
      <c r="F145" s="38"/>
      <c r="G145" s="31"/>
      <c r="H145" s="32"/>
      <c r="I145" s="33"/>
      <c r="J145" s="34"/>
      <c r="K145" s="34"/>
      <c r="L145" s="34"/>
    </row>
    <row r="146" spans="1:12" customFormat="1" ht="15.75" x14ac:dyDescent="0.25">
      <c r="A146" s="76"/>
      <c r="B146" s="76"/>
      <c r="C146" s="37"/>
      <c r="D146" s="37"/>
      <c r="E146" s="37"/>
      <c r="F146" s="38"/>
      <c r="G146" s="31"/>
      <c r="H146" s="32"/>
      <c r="I146" s="33"/>
      <c r="J146" s="34"/>
      <c r="K146" s="34"/>
      <c r="L146" s="34"/>
    </row>
    <row r="147" spans="1:12" s="41" customFormat="1" ht="11.25" x14ac:dyDescent="0.2">
      <c r="A147" s="42">
        <v>41487</v>
      </c>
      <c r="B147" s="39"/>
      <c r="C147" s="39"/>
      <c r="D147" s="39"/>
      <c r="E147" s="39"/>
      <c r="F147" s="39"/>
      <c r="G147" s="39"/>
      <c r="H147" s="39"/>
      <c r="I147" s="40"/>
      <c r="J147" s="40"/>
      <c r="K147" s="40"/>
    </row>
    <row r="148" spans="1:12" s="41" customFormat="1" ht="11.25" x14ac:dyDescent="0.2">
      <c r="A148" s="39" t="s">
        <v>145</v>
      </c>
      <c r="B148" s="39"/>
      <c r="C148" s="39"/>
      <c r="D148" s="39"/>
      <c r="E148" s="39"/>
      <c r="F148" s="39"/>
      <c r="G148" s="39"/>
      <c r="H148" s="39"/>
      <c r="I148" s="40"/>
      <c r="J148" s="40"/>
      <c r="K148" s="40"/>
    </row>
    <row r="149" spans="1:12" s="41" customFormat="1" ht="11.25" x14ac:dyDescent="0.2">
      <c r="A149" s="39" t="s">
        <v>146</v>
      </c>
      <c r="B149" s="39"/>
      <c r="C149" s="39"/>
      <c r="D149" s="39"/>
      <c r="E149" s="39"/>
      <c r="F149" s="39"/>
      <c r="G149" s="39"/>
      <c r="H149" s="39"/>
      <c r="I149" s="40"/>
      <c r="J149" s="40"/>
      <c r="K149" s="40"/>
    </row>
  </sheetData>
  <mergeCells count="8">
    <mergeCell ref="D1:H1"/>
    <mergeCell ref="A3:H3"/>
    <mergeCell ref="C5:E5"/>
    <mergeCell ref="F5:H5"/>
    <mergeCell ref="A146:B146"/>
    <mergeCell ref="A143:B143"/>
    <mergeCell ref="C143:D143"/>
    <mergeCell ref="A145:B145"/>
  </mergeCells>
  <printOptions horizontalCentered="1"/>
  <pageMargins left="0.11811023622047245" right="0.11811023622047245" top="0.35433070866141736" bottom="0.35433070866141736" header="0" footer="0"/>
  <pageSetup paperSize="9" scale="70" orientation="portrait" r:id="rId1"/>
  <headerFooter>
    <oddFooter xml:space="preserve">&amp;LFMZinop09_290713_JPI&amp;R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25" sqref="G25"/>
    </sheetView>
  </sheetViews>
  <sheetFormatPr defaultRowHeight="15.7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Minimālā alga</vt:lpstr>
      <vt:lpstr>Sheet1</vt:lpstr>
    </vt:vector>
  </TitlesOfParts>
  <Company>Finanšu ministrija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Informatīvais ziņojums „Par ministriju iesniegtajiem jauno politikas iniciatīvu pasākumiem 2014., 2015. un 2016.gadam”</dc:title>
  <dc:subject>Pielikumi</dc:subject>
  <dc:creator>Ilze Bule</dc:creator>
  <dc:description>67083912, e-pasts bule.ilze@fm.gov.lv</dc:description>
  <cp:lastModifiedBy>Kristīne Mužica</cp:lastModifiedBy>
  <cp:lastPrinted>2013-08-01T06:26:27Z</cp:lastPrinted>
  <dcterms:created xsi:type="dcterms:W3CDTF">2013-07-24T17:46:26Z</dcterms:created>
  <dcterms:modified xsi:type="dcterms:W3CDTF">2013-08-01T10:09:12Z</dcterms:modified>
</cp:coreProperties>
</file>