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60" yWindow="65281" windowWidth="18225" windowHeight="12795" activeTab="0"/>
  </bookViews>
  <sheets>
    <sheet name="Tabula Nr.1." sheetId="1" r:id="rId1"/>
  </sheets>
  <definedNames/>
  <calcPr fullCalcOnLoad="1"/>
</workbook>
</file>

<file path=xl/sharedStrings.xml><?xml version="1.0" encoding="utf-8"?>
<sst xmlns="http://schemas.openxmlformats.org/spreadsheetml/2006/main" count="82" uniqueCount="79">
  <si>
    <t>Prioritāte</t>
  </si>
  <si>
    <t>Noslēgti līgumi (publiskais fin.); % no prioritātē pieejamā publiskā fin.</t>
  </si>
  <si>
    <t>Izmaksāts finansējuma saņēmējam (publiskais fin.); LVL</t>
  </si>
  <si>
    <t>Izmaksāts finansējuma saņēmējam (publiskais fin.); % no prioritātē pieejamā publiskā fin.</t>
  </si>
  <si>
    <t>Augstākā izglītība un zinātne</t>
  </si>
  <si>
    <t>Izglītība un prasmes</t>
  </si>
  <si>
    <t>Nodarbinātības veicināšana un veselība darbā</t>
  </si>
  <si>
    <t>Sociālās iekļaušanas veicināšana</t>
  </si>
  <si>
    <t>Administratīvās kapacitātes stiprināšana</t>
  </si>
  <si>
    <t>Tehniskā palīdzība</t>
  </si>
  <si>
    <t>Zinātne un inovācijas</t>
  </si>
  <si>
    <t>Uzņēmējdarbības veicināšana</t>
  </si>
  <si>
    <t>Infrastruktūra cilvēku kapitāla nostiprināšanai</t>
  </si>
  <si>
    <t>Teritoriju pieejamības un sasniedzamības veicināšana</t>
  </si>
  <si>
    <t>Eiropas nozīmes transporta tīklu attīstība un ilgtspējīga transporta veicināšana</t>
  </si>
  <si>
    <t>Kvalitatīvas vides dzīvei un ekonomiskai aktivitātei nodrošināšana</t>
  </si>
  <si>
    <t>Vides infrastruktūras un videi draudzīgas enerģētikas veicināšana</t>
  </si>
  <si>
    <t>Policentriska attīstība</t>
  </si>
  <si>
    <t>Tehniskā palīdzība ERAF ieviešanai</t>
  </si>
  <si>
    <t>Tehniskā palīdzība KF ieviešanai</t>
  </si>
  <si>
    <t>1.1.</t>
  </si>
  <si>
    <t>1.2.</t>
  </si>
  <si>
    <t>1.4.</t>
  </si>
  <si>
    <t>1.5.</t>
  </si>
  <si>
    <t>1.6.</t>
  </si>
  <si>
    <t>2.1.</t>
  </si>
  <si>
    <t>2.2.</t>
  </si>
  <si>
    <t>2.3.</t>
  </si>
  <si>
    <t>2.4.</t>
  </si>
  <si>
    <t>3.1.</t>
  </si>
  <si>
    <t>3.2.</t>
  </si>
  <si>
    <t>3.3.</t>
  </si>
  <si>
    <t>3.4.</t>
  </si>
  <si>
    <t>3.5.</t>
  </si>
  <si>
    <t>3.6.</t>
  </si>
  <si>
    <t>3.7.</t>
  </si>
  <si>
    <t>3.8.</t>
  </si>
  <si>
    <t>Apstiprinātie projekti (publiskais fin.); % no prioritātē pieejamā publiskā fin.</t>
  </si>
  <si>
    <t>1.</t>
  </si>
  <si>
    <t>2.</t>
  </si>
  <si>
    <t>Uzņēmējdarbība un inovācijas</t>
  </si>
  <si>
    <t>3.</t>
  </si>
  <si>
    <t>Infrastruktūra un pakalpojumi</t>
  </si>
  <si>
    <t>KOPĀ</t>
  </si>
  <si>
    <t>13.1.</t>
  </si>
  <si>
    <t>Izmaksāts  finansējuma saņēmējam (deklarējamie avansa maks.), LVL</t>
  </si>
  <si>
    <t>Izmaksāts  finansējuma saņēmējam (nedeklarējamie avansa maks.), LVL</t>
  </si>
  <si>
    <t>Cilvēkresursi un nodarbinātība</t>
  </si>
  <si>
    <t>8.1.</t>
  </si>
  <si>
    <t>5.1.</t>
  </si>
  <si>
    <t>1.3.</t>
  </si>
  <si>
    <t>Prioritātē pieejamais publiskais attiecināmais finansējums; LVL</t>
  </si>
  <si>
    <t>Finanšu pieejamība</t>
  </si>
  <si>
    <t>Prioritātē piešķirtais budžets 2007.-2012.gadā LVL*</t>
  </si>
  <si>
    <t>Finanšu ministrs</t>
  </si>
  <si>
    <t>A.Vilks</t>
  </si>
  <si>
    <t>Apstiprinātie projekti (publiskais fin.); % no prioritātē pieejamā publiskā fin. uz 30.06.2012.</t>
  </si>
  <si>
    <t>Progress apstipri-nātajiem projektiem pret datiem uz 30.06.2012.; % no prioritātē pieejamā publiskā fin.</t>
  </si>
  <si>
    <t>Noslēgti līgumi (publiskais fin.) uz 30.06.2012.; % no prioritātē pieejamā publiskā fin.</t>
  </si>
  <si>
    <t>Progress noslēgtajiem līgumiem pret datiem uz 30.06.2012.; % no prioritātē pieejamā publiskā fin.</t>
  </si>
  <si>
    <t>Izmaksāts finansējuma saņēmējam (publiskais fin.) uz 30.06.2012.; % no prioritātē pieejamā publiskā fin.</t>
  </si>
  <si>
    <t>Progress veiktajiem maksājumiem pret datiem uz 30.06.2012.; % no prioritātē pieejamā publiskā fin.</t>
  </si>
  <si>
    <t>1.pielikums
Informatīvajam ziņojumam par Eiropas Savienības struktūrfondu un Kohēzijas fonda, Eiropas Ekonomikas zonas finanšu instrumenta, Norvēģijas finanšu instrumenta un Latvijas–Šveices sadarbības programmas apguvi līdz 2012.gada 30.septembrim</t>
  </si>
  <si>
    <t>2007.-2013.gada plānošanas perioda ES fondu apguve prioritāšu līmenī līdz 2012.gada 30.septembrim</t>
  </si>
  <si>
    <t>Informācija pēc vadības informācijas sistēmas datiem  (pārskati veidoti 09.10.2012.)</t>
  </si>
  <si>
    <t>* Dati līdz 30.09.2012. Kopā pieejamais valsts budžets 2007.-2012.g. ir 2 166,4 milj. latu, t.sk. nesadalītais rezerves finansējums 44,3 milj. latu. Finansējuma sadalījums ir provizorisks un var mainīties, ņemot vērā faktiskās pārdales.</t>
  </si>
  <si>
    <t>Kopā prioritātē pieejamais publiskais attiecināmais finansējums, ieskaitot piešķrtās virssaistības; LVL</t>
  </si>
  <si>
    <t xml:space="preserve">Apstiprinātie projekti (publiskais fin.); </t>
  </si>
  <si>
    <t>LVL</t>
  </si>
  <si>
    <t>Skaits</t>
  </si>
  <si>
    <t xml:space="preserve">Noslēgti līgumi (publiskais fin.); </t>
  </si>
  <si>
    <t>9=8/6</t>
  </si>
  <si>
    <t>13=12/6</t>
  </si>
  <si>
    <t>16=15/6</t>
  </si>
  <si>
    <t>Nepieciešamo virssaistību summa, (publiskais finansējums) atbilstoši apst. MK p/l **, LVL</t>
  </si>
  <si>
    <t>** 2012.gada 16.oktobra MK sēdes protokols Nr.58 29.§</t>
  </si>
  <si>
    <t>31.10.2012.</t>
  </si>
  <si>
    <t>G.Meļņiks</t>
  </si>
  <si>
    <t>67083873; Gatis.Melniks@fm.gov.lv</t>
  </si>
</sst>
</file>

<file path=xl/styles.xml><?xml version="1.0" encoding="utf-8"?>
<styleSheet xmlns="http://schemas.openxmlformats.org/spreadsheetml/2006/main">
  <numFmts count="1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;\(#,##0\)"/>
    <numFmt numFmtId="165" formatCode="0.0%"/>
    <numFmt numFmtId="166" formatCode="#,##0.0;\(#,##0.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-* #,##0.0_-;\-* #,##0.0_-;_-* &quot;-&quot;??_-;_-@_-"/>
    <numFmt numFmtId="172" formatCode="_-* #,##0_-;\-* #,##0_-;_-* &quot;-&quot;??_-;_-@_-"/>
    <numFmt numFmtId="173" formatCode="#,##0_ ;\-#,##0\ "/>
  </numFmts>
  <fonts count="61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sz val="9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20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2"/>
      <color indexed="12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8"/>
      <color indexed="8"/>
      <name val="Times New Roman"/>
      <family val="1"/>
    </font>
    <font>
      <sz val="16"/>
      <color indexed="8"/>
      <name val="Times New Roman"/>
      <family val="1"/>
    </font>
    <font>
      <sz val="2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2"/>
      <color theme="1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8"/>
      <color theme="1"/>
      <name val="Times New Roman"/>
      <family val="1"/>
    </font>
    <font>
      <sz val="16"/>
      <color rgb="FF000000"/>
      <name val="Times New Roman"/>
      <family val="1"/>
    </font>
    <font>
      <sz val="2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>
        <color indexed="63"/>
      </top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4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55" fillId="0" borderId="0" xfId="0" applyFont="1" applyAlignment="1">
      <alignment/>
    </xf>
    <xf numFmtId="0" fontId="54" fillId="0" borderId="0" xfId="0" applyFont="1" applyFill="1" applyBorder="1" applyAlignment="1">
      <alignment horizontal="left" wrapText="1"/>
    </xf>
    <xf numFmtId="0" fontId="52" fillId="16" borderId="0" xfId="0" applyFont="1" applyFill="1" applyAlignment="1">
      <alignment/>
    </xf>
    <xf numFmtId="0" fontId="0" fillId="1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5" fillId="0" borderId="0" xfId="0" applyFont="1" applyFill="1" applyAlignment="1">
      <alignment/>
    </xf>
    <xf numFmtId="0" fontId="0" fillId="0" borderId="0" xfId="0" applyFont="1" applyAlignment="1">
      <alignment horizontal="left"/>
    </xf>
    <xf numFmtId="164" fontId="55" fillId="0" borderId="0" xfId="0" applyNumberFormat="1" applyFont="1" applyFill="1" applyBorder="1" applyAlignment="1" applyProtection="1">
      <alignment horizontal="center" vertical="center"/>
      <protection/>
    </xf>
    <xf numFmtId="0" fontId="52" fillId="33" borderId="10" xfId="0" applyFont="1" applyFill="1" applyBorder="1" applyAlignment="1">
      <alignment horizontal="center" vertical="center" wrapText="1"/>
    </xf>
    <xf numFmtId="16" fontId="52" fillId="33" borderId="10" xfId="0" applyNumberFormat="1" applyFont="1" applyFill="1" applyBorder="1" applyAlignment="1">
      <alignment horizontal="center" vertical="center" wrapText="1"/>
    </xf>
    <xf numFmtId="165" fontId="52" fillId="16" borderId="10" xfId="61" applyNumberFormat="1" applyFont="1" applyFill="1" applyBorder="1" applyAlignment="1" applyProtection="1">
      <alignment horizontal="center" vertical="center" wrapText="1"/>
      <protection/>
    </xf>
    <xf numFmtId="0" fontId="2" fillId="10" borderId="10" xfId="0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left" vertical="center" wrapText="1"/>
    </xf>
    <xf numFmtId="165" fontId="0" fillId="10" borderId="10" xfId="61" applyNumberFormat="1" applyFont="1" applyFill="1" applyBorder="1" applyAlignment="1" applyProtection="1">
      <alignment horizontal="center" vertical="center"/>
      <protection/>
    </xf>
    <xf numFmtId="165" fontId="0" fillId="10" borderId="10" xfId="61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65" fontId="0" fillId="0" borderId="10" xfId="61" applyNumberFormat="1" applyFont="1" applyFill="1" applyBorder="1" applyAlignment="1" applyProtection="1">
      <alignment horizontal="center" vertical="center"/>
      <protection/>
    </xf>
    <xf numFmtId="165" fontId="0" fillId="0" borderId="10" xfId="61" applyNumberFormat="1" applyFont="1" applyFill="1" applyBorder="1" applyAlignment="1" applyProtection="1">
      <alignment horizontal="center" vertical="center" wrapText="1"/>
      <protection/>
    </xf>
    <xf numFmtId="0" fontId="5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6" fillId="0" borderId="0" xfId="0" applyFont="1" applyFill="1" applyAlignment="1">
      <alignment horizontal="right"/>
    </xf>
    <xf numFmtId="0" fontId="56" fillId="0" borderId="0" xfId="0" applyFont="1" applyAlignment="1">
      <alignment/>
    </xf>
    <xf numFmtId="0" fontId="56" fillId="0" borderId="0" xfId="0" applyFont="1" applyAlignment="1">
      <alignment horizontal="center" vertical="center"/>
    </xf>
    <xf numFmtId="0" fontId="56" fillId="0" borderId="0" xfId="0" applyFont="1" applyFill="1" applyAlignment="1">
      <alignment/>
    </xf>
    <xf numFmtId="0" fontId="57" fillId="0" borderId="0" xfId="0" applyFont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9" fontId="7" fillId="0" borderId="0" xfId="61" applyFont="1" applyAlignment="1">
      <alignment/>
    </xf>
    <xf numFmtId="0" fontId="3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34" borderId="0" xfId="0" applyFont="1" applyFill="1" applyAlignment="1">
      <alignment/>
    </xf>
    <xf numFmtId="9" fontId="7" fillId="0" borderId="0" xfId="61" applyFont="1" applyFill="1" applyAlignment="1">
      <alignment/>
    </xf>
    <xf numFmtId="165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0" fontId="0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58" fillId="0" borderId="0" xfId="0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 applyProtection="1">
      <alignment/>
      <protection locked="0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Alignment="1">
      <alignment/>
    </xf>
    <xf numFmtId="3" fontId="55" fillId="0" borderId="0" xfId="0" applyNumberFormat="1" applyFont="1" applyFill="1" applyAlignment="1">
      <alignment/>
    </xf>
    <xf numFmtId="173" fontId="52" fillId="16" borderId="10" xfId="42" applyNumberFormat="1" applyFont="1" applyFill="1" applyBorder="1" applyAlignment="1" applyProtection="1">
      <alignment horizontal="center" vertical="center" wrapText="1"/>
      <protection/>
    </xf>
    <xf numFmtId="173" fontId="0" fillId="10" borderId="10" xfId="42" applyNumberFormat="1" applyFont="1" applyFill="1" applyBorder="1" applyAlignment="1" applyProtection="1">
      <alignment horizontal="center" vertical="center" wrapText="1"/>
      <protection/>
    </xf>
    <xf numFmtId="173" fontId="0" fillId="0" borderId="10" xfId="42" applyNumberFormat="1" applyFont="1" applyFill="1" applyBorder="1" applyAlignment="1" applyProtection="1">
      <alignment horizontal="center" vertical="center"/>
      <protection/>
    </xf>
    <xf numFmtId="173" fontId="0" fillId="0" borderId="10" xfId="42" applyNumberFormat="1" applyFont="1" applyFill="1" applyBorder="1" applyAlignment="1" applyProtection="1">
      <alignment horizontal="center" vertical="center" wrapText="1"/>
      <protection/>
    </xf>
    <xf numFmtId="173" fontId="2" fillId="10" borderId="10" xfId="42" applyNumberFormat="1" applyFont="1" applyFill="1" applyBorder="1" applyAlignment="1" applyProtection="1">
      <alignment horizontal="center" vertical="center"/>
      <protection/>
    </xf>
    <xf numFmtId="0" fontId="59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59" fillId="0" borderId="16" xfId="0" applyFont="1" applyFill="1" applyBorder="1" applyAlignment="1">
      <alignment horizontal="center" vertical="center" wrapText="1"/>
    </xf>
    <xf numFmtId="0" fontId="59" fillId="0" borderId="17" xfId="0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left" wrapText="1"/>
    </xf>
    <xf numFmtId="0" fontId="6" fillId="16" borderId="1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I61"/>
  <sheetViews>
    <sheetView tabSelected="1" view="pageLayout" zoomScale="70" zoomScaleSheetLayoutView="100" zoomScalePageLayoutView="70" workbookViewId="0" topLeftCell="A1">
      <selection activeCell="B1" sqref="B1"/>
    </sheetView>
  </sheetViews>
  <sheetFormatPr defaultColWidth="9.00390625" defaultRowHeight="15.75"/>
  <cols>
    <col min="1" max="1" width="5.125" style="1" customWidth="1"/>
    <col min="2" max="2" width="41.625" style="13" customWidth="1"/>
    <col min="3" max="6" width="18.00390625" style="1" customWidth="1"/>
    <col min="7" max="7" width="9.375" style="1" customWidth="1"/>
    <col min="8" max="8" width="15.375" style="1" customWidth="1"/>
    <col min="9" max="9" width="11.875" style="1" customWidth="1"/>
    <col min="10" max="10" width="11.875" style="1" hidden="1" customWidth="1"/>
    <col min="11" max="11" width="11.875" style="1" customWidth="1"/>
    <col min="12" max="12" width="7.625" style="1" customWidth="1"/>
    <col min="13" max="13" width="14.875" style="42" customWidth="1"/>
    <col min="14" max="14" width="11.875" style="42" customWidth="1"/>
    <col min="15" max="15" width="11.875" style="42" hidden="1" customWidth="1"/>
    <col min="16" max="16" width="11.875" style="1" customWidth="1"/>
    <col min="17" max="17" width="15.375" style="1" customWidth="1"/>
    <col min="18" max="18" width="11.875" style="1" customWidth="1"/>
    <col min="19" max="19" width="11.875" style="1" hidden="1" customWidth="1"/>
    <col min="20" max="20" width="11.875" style="1" customWidth="1"/>
    <col min="21" max="21" width="15.125" style="42" customWidth="1"/>
    <col min="22" max="22" width="15.125" style="1" customWidth="1"/>
    <col min="23" max="23" width="9.00390625" style="27" customWidth="1"/>
    <col min="24" max="25" width="8.875" style="27" customWidth="1"/>
    <col min="26" max="165" width="9.00390625" style="27" customWidth="1"/>
    <col min="166" max="16384" width="9.00390625" style="1" customWidth="1"/>
  </cols>
  <sheetData>
    <row r="1" spans="1:22" s="27" customFormat="1" ht="78" customHeight="1">
      <c r="A1" s="46"/>
      <c r="B1" s="47"/>
      <c r="I1" s="48"/>
      <c r="M1" s="5"/>
      <c r="N1" s="5"/>
      <c r="O1" s="5"/>
      <c r="P1" s="73" t="s">
        <v>62</v>
      </c>
      <c r="Q1" s="73"/>
      <c r="R1" s="73"/>
      <c r="S1" s="73"/>
      <c r="T1" s="73"/>
      <c r="U1" s="73"/>
      <c r="V1" s="73"/>
    </row>
    <row r="2" spans="1:22" s="11" customFormat="1" ht="15.75" customHeight="1">
      <c r="A2" s="49"/>
      <c r="B2" s="50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s="11" customFormat="1" ht="15.75" customHeight="1">
      <c r="A3" s="75" t="s">
        <v>63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</row>
    <row r="4" spans="1:22" s="11" customFormat="1" ht="15.75">
      <c r="A4" s="76" t="s">
        <v>64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</row>
    <row r="5" spans="1:22" ht="15.75">
      <c r="A5" s="33"/>
      <c r="B5" s="33"/>
      <c r="C5" s="33"/>
      <c r="D5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4"/>
      <c r="V5" s="34"/>
    </row>
    <row r="6" spans="1:165" s="2" customFormat="1" ht="84" customHeight="1">
      <c r="A6" s="63" t="s">
        <v>0</v>
      </c>
      <c r="B6" s="63"/>
      <c r="C6" s="59" t="s">
        <v>51</v>
      </c>
      <c r="D6" s="59" t="s">
        <v>53</v>
      </c>
      <c r="E6" s="60" t="s">
        <v>74</v>
      </c>
      <c r="F6" s="60" t="s">
        <v>66</v>
      </c>
      <c r="G6" s="59" t="s">
        <v>67</v>
      </c>
      <c r="H6" s="59"/>
      <c r="I6" s="59" t="s">
        <v>37</v>
      </c>
      <c r="J6" s="59" t="s">
        <v>56</v>
      </c>
      <c r="K6" s="59" t="s">
        <v>57</v>
      </c>
      <c r="L6" s="69" t="s">
        <v>70</v>
      </c>
      <c r="M6" s="70"/>
      <c r="N6" s="59" t="s">
        <v>1</v>
      </c>
      <c r="O6" s="59" t="s">
        <v>58</v>
      </c>
      <c r="P6" s="59" t="s">
        <v>59</v>
      </c>
      <c r="Q6" s="59" t="s">
        <v>2</v>
      </c>
      <c r="R6" s="59" t="s">
        <v>3</v>
      </c>
      <c r="S6" s="59" t="s">
        <v>60</v>
      </c>
      <c r="T6" s="59" t="s">
        <v>61</v>
      </c>
      <c r="U6" s="59" t="s">
        <v>46</v>
      </c>
      <c r="V6" s="60" t="s">
        <v>45</v>
      </c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</row>
    <row r="7" spans="1:165" s="2" customFormat="1" ht="15.75" customHeight="1">
      <c r="A7" s="63"/>
      <c r="B7" s="63"/>
      <c r="C7" s="59"/>
      <c r="D7" s="59"/>
      <c r="E7" s="61"/>
      <c r="F7" s="67"/>
      <c r="G7" s="59"/>
      <c r="H7" s="59"/>
      <c r="I7" s="59"/>
      <c r="J7" s="59"/>
      <c r="K7" s="59"/>
      <c r="L7" s="71"/>
      <c r="M7" s="72"/>
      <c r="N7" s="59"/>
      <c r="O7" s="59"/>
      <c r="P7" s="59"/>
      <c r="Q7" s="59"/>
      <c r="R7" s="59"/>
      <c r="S7" s="59"/>
      <c r="T7" s="59"/>
      <c r="U7" s="59"/>
      <c r="V7" s="67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</row>
    <row r="8" spans="1:165" s="2" customFormat="1" ht="81.75" customHeight="1">
      <c r="A8" s="63"/>
      <c r="B8" s="63"/>
      <c r="C8" s="59"/>
      <c r="D8" s="59"/>
      <c r="E8" s="62"/>
      <c r="F8" s="68"/>
      <c r="G8" s="58" t="s">
        <v>69</v>
      </c>
      <c r="H8" s="58" t="s">
        <v>68</v>
      </c>
      <c r="I8" s="59"/>
      <c r="J8" s="59"/>
      <c r="K8" s="59"/>
      <c r="L8" s="58" t="s">
        <v>69</v>
      </c>
      <c r="M8" s="58" t="s">
        <v>68</v>
      </c>
      <c r="N8" s="59"/>
      <c r="O8" s="59"/>
      <c r="P8" s="59"/>
      <c r="Q8" s="59"/>
      <c r="R8" s="59"/>
      <c r="S8" s="59"/>
      <c r="T8" s="59"/>
      <c r="U8" s="59"/>
      <c r="V8" s="68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</row>
    <row r="9" spans="1:165" s="2" customFormat="1" ht="18.75" customHeight="1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5" t="s">
        <v>71</v>
      </c>
      <c r="J9" s="16" t="s">
        <v>49</v>
      </c>
      <c r="K9" s="15">
        <v>10</v>
      </c>
      <c r="L9" s="15">
        <v>11</v>
      </c>
      <c r="M9" s="15">
        <v>12</v>
      </c>
      <c r="N9" s="15" t="s">
        <v>72</v>
      </c>
      <c r="O9" s="15" t="s">
        <v>48</v>
      </c>
      <c r="P9" s="15">
        <v>14</v>
      </c>
      <c r="Q9" s="15">
        <v>15</v>
      </c>
      <c r="R9" s="15" t="s">
        <v>73</v>
      </c>
      <c r="S9" s="15" t="s">
        <v>44</v>
      </c>
      <c r="T9" s="15">
        <v>17</v>
      </c>
      <c r="U9" s="15">
        <v>18</v>
      </c>
      <c r="V9" s="15">
        <v>19</v>
      </c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</row>
    <row r="10" spans="1:165" s="9" customFormat="1" ht="15.75">
      <c r="A10" s="74" t="s">
        <v>43</v>
      </c>
      <c r="B10" s="74"/>
      <c r="C10" s="53">
        <f>C11+C18+C23</f>
        <v>3474436843.87</v>
      </c>
      <c r="D10" s="53">
        <f>D11+D18+D23</f>
        <v>2166371331.23</v>
      </c>
      <c r="E10" s="53">
        <f>E11+E18+E23</f>
        <v>298574716</v>
      </c>
      <c r="F10" s="53">
        <f>C10+E10</f>
        <v>3773011559.87</v>
      </c>
      <c r="G10" s="53">
        <f>G11+G18+G23</f>
        <v>5154</v>
      </c>
      <c r="H10" s="53">
        <f>H11+H18+H23</f>
        <v>3302146345.83</v>
      </c>
      <c r="I10" s="17">
        <f>H10/F10</f>
        <v>0.8752017568543512</v>
      </c>
      <c r="J10" s="17">
        <v>0.917196827887217</v>
      </c>
      <c r="K10" s="17">
        <v>0.03321513647357588</v>
      </c>
      <c r="L10" s="53">
        <f>L11+L18+L23</f>
        <v>4975</v>
      </c>
      <c r="M10" s="53">
        <f>M11+M18+M23</f>
        <v>3200094186.8099995</v>
      </c>
      <c r="N10" s="17">
        <f>M10/F10</f>
        <v>0.848153825142338</v>
      </c>
      <c r="O10" s="17">
        <v>0.8888471590815721</v>
      </c>
      <c r="P10" s="17">
        <v>0.032192517450747915</v>
      </c>
      <c r="Q10" s="53">
        <f>Q11+Q18+Q23</f>
        <v>1825683273.73</v>
      </c>
      <c r="R10" s="17">
        <f>Q10/F10</f>
        <v>0.4838795865743132</v>
      </c>
      <c r="S10" s="17">
        <v>0.4972665544651734</v>
      </c>
      <c r="T10" s="17">
        <v>0.02819508313836505</v>
      </c>
      <c r="U10" s="53">
        <f>U11+U18+U23</f>
        <v>495073211.35</v>
      </c>
      <c r="V10" s="53">
        <f>V11+V18+V23</f>
        <v>37213872.19</v>
      </c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</row>
    <row r="11" spans="1:165" s="10" customFormat="1" ht="15.75">
      <c r="A11" s="18" t="s">
        <v>38</v>
      </c>
      <c r="B11" s="19" t="s">
        <v>47</v>
      </c>
      <c r="C11" s="54">
        <f>SUM(C12:C17)</f>
        <v>459151886.37</v>
      </c>
      <c r="D11" s="54">
        <f>SUM(D12:D17)</f>
        <v>385288973</v>
      </c>
      <c r="E11" s="54">
        <f>SUM(E12:E17)</f>
        <v>40869459</v>
      </c>
      <c r="F11" s="54">
        <f aca="true" t="shared" si="0" ref="F11:F31">C11+E11</f>
        <v>500021345.37</v>
      </c>
      <c r="G11" s="54">
        <f>SUM(G12:G17)</f>
        <v>926</v>
      </c>
      <c r="H11" s="54">
        <f>SUM(H12:H17)</f>
        <v>467352107.71999997</v>
      </c>
      <c r="I11" s="21">
        <f aca="true" t="shared" si="1" ref="I11:I31">H11/F11</f>
        <v>0.9346643139287867</v>
      </c>
      <c r="J11" s="21">
        <v>0.9847632695243631</v>
      </c>
      <c r="K11" s="20">
        <v>0.03309622663240952</v>
      </c>
      <c r="L11" s="54">
        <f>SUM(L12:L17)</f>
        <v>917</v>
      </c>
      <c r="M11" s="54">
        <f>SUM(M12:M17)</f>
        <v>467187854.29</v>
      </c>
      <c r="N11" s="21">
        <f>M11/F11</f>
        <v>0.9343358210923891</v>
      </c>
      <c r="O11" s="21">
        <v>0.9830830853132101</v>
      </c>
      <c r="P11" s="20">
        <v>0.03441867860968573</v>
      </c>
      <c r="Q11" s="54">
        <f>SUM(Q12:Q17)</f>
        <v>342465742.27</v>
      </c>
      <c r="R11" s="21">
        <f>Q11/F11</f>
        <v>0.6849022455563095</v>
      </c>
      <c r="S11" s="21">
        <v>0.6988633000005157</v>
      </c>
      <c r="T11" s="21">
        <v>0.04700261591130439</v>
      </c>
      <c r="U11" s="54">
        <f>SUM(U12:U17)</f>
        <v>26497961.499999996</v>
      </c>
      <c r="V11" s="54">
        <f>SUM(V12:V17)</f>
        <v>0</v>
      </c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</row>
    <row r="12" spans="1:24" ht="15.75">
      <c r="A12" s="22" t="s">
        <v>20</v>
      </c>
      <c r="B12" s="23" t="s">
        <v>4</v>
      </c>
      <c r="C12" s="55">
        <v>91518201</v>
      </c>
      <c r="D12" s="55">
        <v>75006467</v>
      </c>
      <c r="E12" s="55">
        <v>4463145</v>
      </c>
      <c r="F12" s="55">
        <f t="shared" si="0"/>
        <v>95981346</v>
      </c>
      <c r="G12" s="55">
        <v>87</v>
      </c>
      <c r="H12" s="55">
        <v>85675542</v>
      </c>
      <c r="I12" s="24">
        <f t="shared" si="1"/>
        <v>0.8926270110860917</v>
      </c>
      <c r="J12" s="24">
        <v>0.9361585025037806</v>
      </c>
      <c r="K12" s="25">
        <v>0</v>
      </c>
      <c r="L12" s="56">
        <v>87</v>
      </c>
      <c r="M12" s="55">
        <v>85675542</v>
      </c>
      <c r="N12" s="24">
        <f aca="true" t="shared" si="2" ref="N12:N31">M12/F12</f>
        <v>0.8926270110860917</v>
      </c>
      <c r="O12" s="24">
        <v>0.9361585025037806</v>
      </c>
      <c r="P12" s="25">
        <v>0</v>
      </c>
      <c r="Q12" s="55">
        <v>72191844.28</v>
      </c>
      <c r="R12" s="25">
        <f aca="true" t="shared" si="3" ref="R12:R31">Q12/F12</f>
        <v>0.752144529000458</v>
      </c>
      <c r="S12" s="25">
        <v>0.7422395426020231</v>
      </c>
      <c r="T12" s="25">
        <v>0.04658545058157326</v>
      </c>
      <c r="U12" s="55">
        <v>17020826.71</v>
      </c>
      <c r="V12" s="55">
        <v>0</v>
      </c>
      <c r="X12" s="51"/>
    </row>
    <row r="13" spans="1:24" ht="15.75">
      <c r="A13" s="22" t="s">
        <v>21</v>
      </c>
      <c r="B13" s="23" t="s">
        <v>5</v>
      </c>
      <c r="C13" s="55">
        <v>102661493</v>
      </c>
      <c r="D13" s="55">
        <v>88916868</v>
      </c>
      <c r="E13" s="55">
        <v>7300000</v>
      </c>
      <c r="F13" s="55">
        <f t="shared" si="0"/>
        <v>109961493</v>
      </c>
      <c r="G13" s="55">
        <v>93</v>
      </c>
      <c r="H13" s="55">
        <v>99080819.81</v>
      </c>
      <c r="I13" s="24">
        <f t="shared" si="1"/>
        <v>0.9010501504376628</v>
      </c>
      <c r="J13" s="24">
        <v>0.9730947048471232</v>
      </c>
      <c r="K13" s="25">
        <v>-0.007973149387180745</v>
      </c>
      <c r="L13" s="56">
        <v>93</v>
      </c>
      <c r="M13" s="55">
        <v>99080819.81</v>
      </c>
      <c r="N13" s="24">
        <f t="shared" si="2"/>
        <v>0.9010501504376628</v>
      </c>
      <c r="O13" s="24">
        <v>0.9730947048471232</v>
      </c>
      <c r="P13" s="25">
        <v>-0.007973149387180745</v>
      </c>
      <c r="Q13" s="55">
        <v>70732107.82</v>
      </c>
      <c r="R13" s="25">
        <f t="shared" si="3"/>
        <v>0.6432443384521889</v>
      </c>
      <c r="S13" s="25">
        <v>0.6284941327514105</v>
      </c>
      <c r="T13" s="25">
        <v>0.06048968925476261</v>
      </c>
      <c r="U13" s="55">
        <v>2307918.77</v>
      </c>
      <c r="V13" s="55">
        <v>0</v>
      </c>
      <c r="X13" s="51"/>
    </row>
    <row r="14" spans="1:24" ht="15.75">
      <c r="A14" s="22" t="s">
        <v>50</v>
      </c>
      <c r="B14" s="23" t="s">
        <v>6</v>
      </c>
      <c r="C14" s="55">
        <v>198980166</v>
      </c>
      <c r="D14" s="55">
        <v>171551536</v>
      </c>
      <c r="E14" s="55">
        <v>26978868</v>
      </c>
      <c r="F14" s="55">
        <f t="shared" si="0"/>
        <v>225959034</v>
      </c>
      <c r="G14" s="55">
        <v>131</v>
      </c>
      <c r="H14" s="55">
        <v>217691243.6</v>
      </c>
      <c r="I14" s="24">
        <f t="shared" si="1"/>
        <v>0.9634102241736437</v>
      </c>
      <c r="J14" s="24">
        <v>1.0153166412073453</v>
      </c>
      <c r="K14" s="25">
        <v>0.07871824667188165</v>
      </c>
      <c r="L14" s="56">
        <v>131</v>
      </c>
      <c r="M14" s="55">
        <v>217691243.6</v>
      </c>
      <c r="N14" s="24">
        <f t="shared" si="2"/>
        <v>0.9634102241736437</v>
      </c>
      <c r="O14" s="24">
        <v>1.0153166412073453</v>
      </c>
      <c r="P14" s="25">
        <v>0.07871824667188165</v>
      </c>
      <c r="Q14" s="55">
        <v>156418077.15</v>
      </c>
      <c r="R14" s="25">
        <f t="shared" si="3"/>
        <v>0.692240864996794</v>
      </c>
      <c r="S14" s="25">
        <v>0.75054739305022</v>
      </c>
      <c r="T14" s="25">
        <v>0.03555144430827328</v>
      </c>
      <c r="U14" s="55">
        <v>1558108.2</v>
      </c>
      <c r="V14" s="55">
        <v>0</v>
      </c>
      <c r="X14" s="51"/>
    </row>
    <row r="15" spans="1:24" ht="15.75">
      <c r="A15" s="22" t="s">
        <v>22</v>
      </c>
      <c r="B15" s="23" t="s">
        <v>7</v>
      </c>
      <c r="C15" s="55">
        <v>36258630.34</v>
      </c>
      <c r="D15" s="55">
        <v>29287173</v>
      </c>
      <c r="E15" s="55">
        <v>2127446</v>
      </c>
      <c r="F15" s="55">
        <f t="shared" si="0"/>
        <v>38386076.34</v>
      </c>
      <c r="G15" s="55">
        <v>107</v>
      </c>
      <c r="H15" s="55">
        <v>35816067.98</v>
      </c>
      <c r="I15" s="24">
        <f t="shared" si="1"/>
        <v>0.9330484226302144</v>
      </c>
      <c r="J15" s="24">
        <v>0.9784106544384158</v>
      </c>
      <c r="K15" s="25">
        <v>0.009383634649449246</v>
      </c>
      <c r="L15" s="56">
        <v>107</v>
      </c>
      <c r="M15" s="55">
        <v>35816067.98</v>
      </c>
      <c r="N15" s="24">
        <f t="shared" si="2"/>
        <v>0.9330484226302144</v>
      </c>
      <c r="O15" s="24">
        <v>0.974906562617831</v>
      </c>
      <c r="P15" s="25">
        <v>0.012887726470034</v>
      </c>
      <c r="Q15" s="55">
        <v>24941915.69</v>
      </c>
      <c r="R15" s="25">
        <f t="shared" si="3"/>
        <v>0.6497646560455936</v>
      </c>
      <c r="S15" s="25">
        <v>0.6240108106080213</v>
      </c>
      <c r="T15" s="25">
        <v>0.06387826452023682</v>
      </c>
      <c r="U15" s="55">
        <v>2287130.51</v>
      </c>
      <c r="V15" s="55">
        <v>0</v>
      </c>
      <c r="X15" s="51"/>
    </row>
    <row r="16" spans="1:24" ht="16.5" customHeight="1">
      <c r="A16" s="22" t="s">
        <v>23</v>
      </c>
      <c r="B16" s="23" t="s">
        <v>8</v>
      </c>
      <c r="C16" s="55">
        <v>16885635</v>
      </c>
      <c r="D16" s="55">
        <v>13359182</v>
      </c>
      <c r="E16" s="55">
        <v>0</v>
      </c>
      <c r="F16" s="55">
        <f t="shared" si="0"/>
        <v>16885635</v>
      </c>
      <c r="G16" s="55">
        <v>463</v>
      </c>
      <c r="H16" s="55">
        <v>16458506.09</v>
      </c>
      <c r="I16" s="24">
        <f t="shared" si="1"/>
        <v>0.9747045989090727</v>
      </c>
      <c r="J16" s="24">
        <v>0.9740032909629991</v>
      </c>
      <c r="K16" s="25">
        <v>0.0007013079460735927</v>
      </c>
      <c r="L16" s="56">
        <v>454</v>
      </c>
      <c r="M16" s="55">
        <v>16294252.66</v>
      </c>
      <c r="N16" s="24">
        <f t="shared" si="2"/>
        <v>0.96497719274401</v>
      </c>
      <c r="O16" s="24">
        <v>0.9358403092332626</v>
      </c>
      <c r="P16" s="25">
        <v>0.02913688351074739</v>
      </c>
      <c r="Q16" s="55">
        <v>10424788.06</v>
      </c>
      <c r="R16" s="25">
        <f t="shared" si="3"/>
        <v>0.6173761342111209</v>
      </c>
      <c r="S16" s="25">
        <v>0.5452379800937305</v>
      </c>
      <c r="T16" s="25">
        <v>0.07213815411739044</v>
      </c>
      <c r="U16" s="55">
        <v>3323977.31</v>
      </c>
      <c r="V16" s="55">
        <v>0</v>
      </c>
      <c r="X16" s="51"/>
    </row>
    <row r="17" spans="1:24" ht="15.75">
      <c r="A17" s="22" t="s">
        <v>24</v>
      </c>
      <c r="B17" s="23" t="s">
        <v>9</v>
      </c>
      <c r="C17" s="55">
        <v>12847761.03</v>
      </c>
      <c r="D17" s="56">
        <v>7167747</v>
      </c>
      <c r="E17" s="56">
        <v>0</v>
      </c>
      <c r="F17" s="56">
        <f t="shared" si="0"/>
        <v>12847761.03</v>
      </c>
      <c r="G17" s="56">
        <v>45</v>
      </c>
      <c r="H17" s="55">
        <v>12629928.24</v>
      </c>
      <c r="I17" s="24">
        <f t="shared" si="1"/>
        <v>0.9830450776994255</v>
      </c>
      <c r="J17" s="24">
        <v>0.9831010602164042</v>
      </c>
      <c r="K17" s="25">
        <v>-5.5982516978692054E-05</v>
      </c>
      <c r="L17" s="56">
        <v>45</v>
      </c>
      <c r="M17" s="55">
        <v>12629928.24</v>
      </c>
      <c r="N17" s="24">
        <f t="shared" si="2"/>
        <v>0.9830450776994255</v>
      </c>
      <c r="O17" s="24">
        <v>0.9831010602164042</v>
      </c>
      <c r="P17" s="25">
        <v>-5.5982516978692054E-05</v>
      </c>
      <c r="Q17" s="55">
        <v>7757009.27</v>
      </c>
      <c r="R17" s="25">
        <f t="shared" si="3"/>
        <v>0.6037635080452614</v>
      </c>
      <c r="S17" s="25">
        <v>0.5648701857898738</v>
      </c>
      <c r="T17" s="25">
        <v>0.03889332225538755</v>
      </c>
      <c r="U17" s="55">
        <v>0</v>
      </c>
      <c r="V17" s="55">
        <v>0</v>
      </c>
      <c r="X17" s="51"/>
    </row>
    <row r="18" spans="1:165" s="10" customFormat="1" ht="15.75">
      <c r="A18" s="18" t="s">
        <v>39</v>
      </c>
      <c r="B18" s="19" t="s">
        <v>40</v>
      </c>
      <c r="C18" s="57">
        <f>SUM(C19:C22)</f>
        <v>543127103.12</v>
      </c>
      <c r="D18" s="57">
        <f>SUM(D19:D22)</f>
        <v>344883345</v>
      </c>
      <c r="E18" s="57">
        <f>SUM(E19:E22)</f>
        <v>41070678</v>
      </c>
      <c r="F18" s="57">
        <f t="shared" si="0"/>
        <v>584197781.12</v>
      </c>
      <c r="G18" s="54">
        <f>SUM(G19:G22)</f>
        <v>1690</v>
      </c>
      <c r="H18" s="54">
        <f>SUM(H19:H22)</f>
        <v>511108651.64</v>
      </c>
      <c r="I18" s="20">
        <f t="shared" si="1"/>
        <v>0.8748897516524685</v>
      </c>
      <c r="J18" s="20">
        <v>0.8869815868210306</v>
      </c>
      <c r="K18" s="21">
        <v>0.05406637175796569</v>
      </c>
      <c r="L18" s="54">
        <f>SUM(L19:L22)</f>
        <v>1639</v>
      </c>
      <c r="M18" s="54">
        <f>SUM(M19:M22)</f>
        <v>499905495.21999997</v>
      </c>
      <c r="N18" s="20">
        <f t="shared" si="2"/>
        <v>0.8557127592330147</v>
      </c>
      <c r="O18" s="20">
        <v>0.8583754770710785</v>
      </c>
      <c r="P18" s="21">
        <v>0.06204534587862698</v>
      </c>
      <c r="Q18" s="54">
        <f>SUM(Q19:Q22)</f>
        <v>289435619.82</v>
      </c>
      <c r="R18" s="21">
        <f t="shared" si="3"/>
        <v>0.4954411488265257</v>
      </c>
      <c r="S18" s="21">
        <v>0.5125840401621401</v>
      </c>
      <c r="T18" s="21">
        <v>0.02032182691268214</v>
      </c>
      <c r="U18" s="54">
        <f>SUM(U19:U22)</f>
        <v>31541052.51</v>
      </c>
      <c r="V18" s="54">
        <f>SUM(V19:V22)</f>
        <v>27234789.29</v>
      </c>
      <c r="W18" s="27"/>
      <c r="X18" s="51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</row>
    <row r="19" spans="1:24" ht="15.75">
      <c r="A19" s="22" t="s">
        <v>25</v>
      </c>
      <c r="B19" s="23" t="s">
        <v>10</v>
      </c>
      <c r="C19" s="55">
        <v>320045094.4</v>
      </c>
      <c r="D19" s="55">
        <v>142042599</v>
      </c>
      <c r="E19" s="55">
        <v>35070678</v>
      </c>
      <c r="F19" s="55">
        <f t="shared" si="0"/>
        <v>355115772.4</v>
      </c>
      <c r="G19" s="55">
        <v>434</v>
      </c>
      <c r="H19" s="55">
        <v>305591258.39</v>
      </c>
      <c r="I19" s="24">
        <f t="shared" si="1"/>
        <v>0.8605398074118321</v>
      </c>
      <c r="J19" s="24">
        <v>0.8704377546246654</v>
      </c>
      <c r="K19" s="25">
        <v>0.08440037205527284</v>
      </c>
      <c r="L19" s="56">
        <v>429</v>
      </c>
      <c r="M19" s="55">
        <v>294503238.78</v>
      </c>
      <c r="N19" s="24">
        <f t="shared" si="2"/>
        <v>0.8293161320029276</v>
      </c>
      <c r="O19" s="24">
        <v>0.8226421324552471</v>
      </c>
      <c r="P19" s="25">
        <v>0.09755081514207753</v>
      </c>
      <c r="Q19" s="55">
        <v>116319443.24</v>
      </c>
      <c r="R19" s="25">
        <f t="shared" si="3"/>
        <v>0.32755358190336464</v>
      </c>
      <c r="S19" s="25">
        <v>0.33243218419714315</v>
      </c>
      <c r="T19" s="25">
        <v>0.031014858970533687</v>
      </c>
      <c r="U19" s="55">
        <v>31541052.51</v>
      </c>
      <c r="V19" s="55">
        <v>26987141.83</v>
      </c>
      <c r="X19" s="51"/>
    </row>
    <row r="20" spans="1:24" ht="15.75">
      <c r="A20" s="22" t="s">
        <v>26</v>
      </c>
      <c r="B20" s="23" t="s">
        <v>52</v>
      </c>
      <c r="C20" s="55">
        <v>147494366.3</v>
      </c>
      <c r="D20" s="55">
        <v>170300356</v>
      </c>
      <c r="E20" s="55">
        <v>0</v>
      </c>
      <c r="F20" s="55">
        <f t="shared" si="0"/>
        <v>147494366.3</v>
      </c>
      <c r="G20" s="55">
        <v>4</v>
      </c>
      <c r="H20" s="55">
        <v>147494366</v>
      </c>
      <c r="I20" s="24">
        <f t="shared" si="1"/>
        <v>0.9999999979660239</v>
      </c>
      <c r="J20" s="24">
        <v>0.99999999322008</v>
      </c>
      <c r="K20" s="25">
        <v>4.745943860129387E-09</v>
      </c>
      <c r="L20" s="56">
        <v>4</v>
      </c>
      <c r="M20" s="55">
        <v>147494366</v>
      </c>
      <c r="N20" s="24">
        <f t="shared" si="2"/>
        <v>0.9999999979660239</v>
      </c>
      <c r="O20" s="24">
        <v>1</v>
      </c>
      <c r="P20" s="25">
        <v>-2.0339760986587407E-09</v>
      </c>
      <c r="Q20" s="55">
        <v>147494366</v>
      </c>
      <c r="R20" s="25">
        <f t="shared" si="3"/>
        <v>0.9999999979660239</v>
      </c>
      <c r="S20" s="25">
        <v>1</v>
      </c>
      <c r="T20" s="25">
        <v>-2.0339760986587407E-09</v>
      </c>
      <c r="U20" s="55">
        <v>0</v>
      </c>
      <c r="V20" s="55">
        <v>0</v>
      </c>
      <c r="X20" s="51"/>
    </row>
    <row r="21" spans="1:24" ht="15.75">
      <c r="A21" s="22" t="s">
        <v>27</v>
      </c>
      <c r="B21" s="23" t="s">
        <v>11</v>
      </c>
      <c r="C21" s="55">
        <v>59433653.12</v>
      </c>
      <c r="D21" s="55">
        <v>23132722</v>
      </c>
      <c r="E21" s="55">
        <v>6000000</v>
      </c>
      <c r="F21" s="55">
        <f t="shared" si="0"/>
        <v>65433653.12</v>
      </c>
      <c r="G21" s="55">
        <v>1217</v>
      </c>
      <c r="H21" s="55">
        <v>43191751.52</v>
      </c>
      <c r="I21" s="24">
        <f t="shared" si="1"/>
        <v>0.6600846729555179</v>
      </c>
      <c r="J21" s="24">
        <v>0.6868740243440046</v>
      </c>
      <c r="K21" s="25">
        <v>0.03984811458952775</v>
      </c>
      <c r="L21" s="56">
        <v>1171</v>
      </c>
      <c r="M21" s="55">
        <v>43076614.71</v>
      </c>
      <c r="N21" s="24">
        <f t="shared" si="2"/>
        <v>0.658325076715509</v>
      </c>
      <c r="O21" s="24">
        <v>0.6828359062509534</v>
      </c>
      <c r="P21" s="25">
        <v>0.04194900008865554</v>
      </c>
      <c r="Q21" s="55">
        <v>18197469.03</v>
      </c>
      <c r="R21" s="25">
        <f t="shared" si="3"/>
        <v>0.2781056560700856</v>
      </c>
      <c r="S21" s="25">
        <v>0.2960384900870115</v>
      </c>
      <c r="T21" s="25">
        <v>0.010142740154014673</v>
      </c>
      <c r="U21" s="55">
        <v>0</v>
      </c>
      <c r="V21" s="55">
        <v>247647.46</v>
      </c>
      <c r="X21" s="51"/>
    </row>
    <row r="22" spans="1:24" ht="15.75">
      <c r="A22" s="22" t="s">
        <v>28</v>
      </c>
      <c r="B22" s="23" t="s">
        <v>9</v>
      </c>
      <c r="C22" s="55">
        <v>16153989.3</v>
      </c>
      <c r="D22" s="55">
        <v>9407668</v>
      </c>
      <c r="E22" s="55">
        <v>0</v>
      </c>
      <c r="F22" s="55">
        <f t="shared" si="0"/>
        <v>16153989.3</v>
      </c>
      <c r="G22" s="55">
        <v>35</v>
      </c>
      <c r="H22" s="55">
        <v>14831275.73</v>
      </c>
      <c r="I22" s="24">
        <f t="shared" si="1"/>
        <v>0.9181184569683972</v>
      </c>
      <c r="J22" s="24">
        <v>0.919067629319279</v>
      </c>
      <c r="K22" s="25">
        <v>-0.0009491723508817662</v>
      </c>
      <c r="L22" s="56">
        <v>35</v>
      </c>
      <c r="M22" s="55">
        <v>14831275.73</v>
      </c>
      <c r="N22" s="24">
        <f t="shared" si="2"/>
        <v>0.9181184569683972</v>
      </c>
      <c r="O22" s="24">
        <v>0.919067629319279</v>
      </c>
      <c r="P22" s="25">
        <v>-0.0009491723508817662</v>
      </c>
      <c r="Q22" s="55">
        <v>7424341.55</v>
      </c>
      <c r="R22" s="25">
        <f t="shared" si="3"/>
        <v>0.45959802325732624</v>
      </c>
      <c r="S22" s="25">
        <v>0.42812829583835366</v>
      </c>
      <c r="T22" s="25">
        <v>0.03146972741897258</v>
      </c>
      <c r="U22" s="55">
        <v>0</v>
      </c>
      <c r="V22" s="55">
        <v>0</v>
      </c>
      <c r="X22" s="51"/>
    </row>
    <row r="23" spans="1:165" s="10" customFormat="1" ht="15.75">
      <c r="A23" s="18" t="s">
        <v>41</v>
      </c>
      <c r="B23" s="19" t="s">
        <v>42</v>
      </c>
      <c r="C23" s="54">
        <f>SUM(C24:C31)</f>
        <v>2472157854.38</v>
      </c>
      <c r="D23" s="54">
        <f>SUM(D24:D31)</f>
        <v>1436199013.23</v>
      </c>
      <c r="E23" s="54">
        <f>SUM(E24:E31)</f>
        <v>216634579</v>
      </c>
      <c r="F23" s="54">
        <f t="shared" si="0"/>
        <v>2688792433.38</v>
      </c>
      <c r="G23" s="54">
        <f>SUM(G24:G31)</f>
        <v>2538</v>
      </c>
      <c r="H23" s="54">
        <f>H24+H25+H26+H27+H28+H29+H30+H31</f>
        <v>2323685586.47</v>
      </c>
      <c r="I23" s="20">
        <f t="shared" si="1"/>
        <v>0.8642115909069874</v>
      </c>
      <c r="J23" s="20">
        <v>0.9112859825187001</v>
      </c>
      <c r="K23" s="21">
        <v>0.02865625553582085</v>
      </c>
      <c r="L23" s="54">
        <f>SUM(L24:L31)</f>
        <v>2419</v>
      </c>
      <c r="M23" s="54">
        <f>M24+M25+M26+M27+M28+M29+M30+M31</f>
        <v>2233000837.2999997</v>
      </c>
      <c r="N23" s="20">
        <f t="shared" si="2"/>
        <v>0.8304846478956212</v>
      </c>
      <c r="O23" s="20">
        <v>0.8780393512834092</v>
      </c>
      <c r="P23" s="21">
        <v>0.0252204601172753</v>
      </c>
      <c r="Q23" s="54">
        <f>Q24+Q25+Q26+Q27+Q28+Q29+Q30+Q31</f>
        <v>1193781911.64</v>
      </c>
      <c r="R23" s="21">
        <f t="shared" si="3"/>
        <v>0.4439844060924155</v>
      </c>
      <c r="S23" s="21">
        <v>0.4564589387852842</v>
      </c>
      <c r="T23" s="21">
        <v>0.026431710582003998</v>
      </c>
      <c r="U23" s="54">
        <f>U24+U25+U26+U27+U28+U29+U30+U31</f>
        <v>437034197.34000003</v>
      </c>
      <c r="V23" s="54">
        <f>V24+V25+V26+V27+V28+V29+V30+V31</f>
        <v>9979082.9</v>
      </c>
      <c r="W23" s="27"/>
      <c r="X23" s="51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</row>
    <row r="24" spans="1:24" ht="15.75">
      <c r="A24" s="22" t="s">
        <v>29</v>
      </c>
      <c r="B24" s="23" t="s">
        <v>12</v>
      </c>
      <c r="C24" s="55">
        <v>394454499</v>
      </c>
      <c r="D24" s="55">
        <v>260802692</v>
      </c>
      <c r="E24" s="55">
        <v>65330624</v>
      </c>
      <c r="F24" s="55">
        <f t="shared" si="0"/>
        <v>459785123</v>
      </c>
      <c r="G24" s="55">
        <v>636</v>
      </c>
      <c r="H24" s="55">
        <v>354535992.3</v>
      </c>
      <c r="I24" s="24">
        <f t="shared" si="1"/>
        <v>0.7710906129078909</v>
      </c>
      <c r="J24" s="24">
        <v>0.909930637677934</v>
      </c>
      <c r="K24" s="25">
        <v>-0.011129906037654291</v>
      </c>
      <c r="L24" s="56">
        <v>636</v>
      </c>
      <c r="M24" s="55">
        <v>354535992.3</v>
      </c>
      <c r="N24" s="24">
        <f t="shared" si="2"/>
        <v>0.7710906129078909</v>
      </c>
      <c r="O24" s="24">
        <v>0.9095978986159313</v>
      </c>
      <c r="P24" s="25">
        <v>-0.010797166975651584</v>
      </c>
      <c r="Q24" s="55">
        <v>227187882.96</v>
      </c>
      <c r="R24" s="25">
        <f t="shared" si="3"/>
        <v>0.4941175161946247</v>
      </c>
      <c r="S24" s="25">
        <v>0.5370294910744572</v>
      </c>
      <c r="T24" s="25">
        <v>0.038925108343104586</v>
      </c>
      <c r="U24" s="55">
        <v>81798702.31</v>
      </c>
      <c r="V24" s="55">
        <v>0</v>
      </c>
      <c r="X24" s="51"/>
    </row>
    <row r="25" spans="1:24" ht="15.75">
      <c r="A25" s="22" t="s">
        <v>30</v>
      </c>
      <c r="B25" s="23" t="s">
        <v>13</v>
      </c>
      <c r="C25" s="55">
        <v>396573367.9</v>
      </c>
      <c r="D25" s="55">
        <v>230945206</v>
      </c>
      <c r="E25" s="55">
        <v>33785455</v>
      </c>
      <c r="F25" s="55">
        <f t="shared" si="0"/>
        <v>430358822.9</v>
      </c>
      <c r="G25" s="55">
        <v>360</v>
      </c>
      <c r="H25" s="55">
        <v>401973156.53</v>
      </c>
      <c r="I25" s="24">
        <f t="shared" si="1"/>
        <v>0.9340418626049737</v>
      </c>
      <c r="J25" s="24">
        <v>0.9204351029745486</v>
      </c>
      <c r="K25" s="25">
        <v>0.09318101214330166</v>
      </c>
      <c r="L25" s="56">
        <v>341</v>
      </c>
      <c r="M25" s="55">
        <v>364997530.43</v>
      </c>
      <c r="N25" s="24">
        <f t="shared" si="2"/>
        <v>0.8481237307287932</v>
      </c>
      <c r="O25" s="24">
        <v>0.8622139923834256</v>
      </c>
      <c r="P25" s="25">
        <v>0.05816432843724506</v>
      </c>
      <c r="Q25" s="55">
        <v>161820034.52</v>
      </c>
      <c r="R25" s="25">
        <f t="shared" si="3"/>
        <v>0.3760118903327357</v>
      </c>
      <c r="S25" s="25">
        <v>0.39045485749573955</v>
      </c>
      <c r="T25" s="25">
        <v>0.017590784542443394</v>
      </c>
      <c r="U25" s="55">
        <v>28938626.32</v>
      </c>
      <c r="V25" s="55">
        <v>0</v>
      </c>
      <c r="X25" s="51"/>
    </row>
    <row r="26" spans="1:165" s="7" customFormat="1" ht="31.5">
      <c r="A26" s="22" t="s">
        <v>31</v>
      </c>
      <c r="B26" s="23" t="s">
        <v>14</v>
      </c>
      <c r="C26" s="55">
        <v>651027786</v>
      </c>
      <c r="D26" s="55">
        <v>346351909</v>
      </c>
      <c r="E26" s="55">
        <v>35044118</v>
      </c>
      <c r="F26" s="55">
        <f t="shared" si="0"/>
        <v>686071904</v>
      </c>
      <c r="G26" s="55">
        <v>37</v>
      </c>
      <c r="H26" s="55">
        <v>668539021.02</v>
      </c>
      <c r="I26" s="24">
        <f t="shared" si="1"/>
        <v>0.9744445401746111</v>
      </c>
      <c r="J26" s="24">
        <v>0.9833405620877754</v>
      </c>
      <c r="K26" s="25">
        <v>0.04355726838362617</v>
      </c>
      <c r="L26" s="56">
        <v>34</v>
      </c>
      <c r="M26" s="55">
        <v>640182029.02</v>
      </c>
      <c r="N26" s="24">
        <f t="shared" si="2"/>
        <v>0.9331121494519035</v>
      </c>
      <c r="O26" s="24">
        <v>0.9663379661340599</v>
      </c>
      <c r="P26" s="25">
        <v>0.01700259595371556</v>
      </c>
      <c r="Q26" s="55">
        <v>259604741.46</v>
      </c>
      <c r="R26" s="25">
        <f t="shared" si="3"/>
        <v>0.37839290597155834</v>
      </c>
      <c r="S26" s="25">
        <v>0.3777554482290561</v>
      </c>
      <c r="T26" s="25">
        <v>0.021005936526954927</v>
      </c>
      <c r="U26" s="55">
        <v>72240627.92</v>
      </c>
      <c r="V26" s="55">
        <v>0</v>
      </c>
      <c r="W26" s="12"/>
      <c r="X26" s="5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</row>
    <row r="27" spans="1:165" s="7" customFormat="1" ht="30.75" customHeight="1">
      <c r="A27" s="22" t="s">
        <v>32</v>
      </c>
      <c r="B27" s="23" t="s">
        <v>15</v>
      </c>
      <c r="C27" s="55">
        <v>259173385.3</v>
      </c>
      <c r="D27" s="55">
        <v>109317284</v>
      </c>
      <c r="E27" s="55">
        <v>27000000</v>
      </c>
      <c r="F27" s="55">
        <f t="shared" si="0"/>
        <v>286173385.3</v>
      </c>
      <c r="G27" s="55">
        <v>1058</v>
      </c>
      <c r="H27" s="55">
        <v>219264453.03</v>
      </c>
      <c r="I27" s="24">
        <f t="shared" si="1"/>
        <v>0.7661944272006346</v>
      </c>
      <c r="J27" s="24">
        <v>0.8368208379072324</v>
      </c>
      <c r="K27" s="25">
        <v>0.00919370473647163</v>
      </c>
      <c r="L27" s="56">
        <v>990</v>
      </c>
      <c r="M27" s="55">
        <v>209333862.22</v>
      </c>
      <c r="N27" s="24">
        <f t="shared" si="2"/>
        <v>0.7314931191122195</v>
      </c>
      <c r="O27" s="24">
        <v>0.782059998542605</v>
      </c>
      <c r="P27" s="25">
        <v>0.025638145222004693</v>
      </c>
      <c r="Q27" s="55">
        <v>93625309.58</v>
      </c>
      <c r="R27" s="25">
        <f t="shared" si="3"/>
        <v>0.32716288232691915</v>
      </c>
      <c r="S27" s="25">
        <v>0.32445049723244096</v>
      </c>
      <c r="T27" s="25">
        <v>0.036795351648323704</v>
      </c>
      <c r="U27" s="55">
        <v>33890566.81</v>
      </c>
      <c r="V27" s="55">
        <v>37443.14</v>
      </c>
      <c r="W27" s="12"/>
      <c r="X27" s="5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</row>
    <row r="28" spans="1:165" s="7" customFormat="1" ht="31.5" customHeight="1">
      <c r="A28" s="22" t="s">
        <v>33</v>
      </c>
      <c r="B28" s="23" t="s">
        <v>16</v>
      </c>
      <c r="C28" s="55">
        <v>494896636</v>
      </c>
      <c r="D28" s="55">
        <v>301668019.23</v>
      </c>
      <c r="E28" s="55">
        <v>11912839</v>
      </c>
      <c r="F28" s="55">
        <f t="shared" si="0"/>
        <v>506809475</v>
      </c>
      <c r="G28" s="55">
        <v>282</v>
      </c>
      <c r="H28" s="55">
        <v>430710597.12</v>
      </c>
      <c r="I28" s="24">
        <f t="shared" si="1"/>
        <v>0.8498471681493327</v>
      </c>
      <c r="J28" s="24">
        <v>0.8597807475902908</v>
      </c>
      <c r="K28" s="25">
        <v>0.010523404406410197</v>
      </c>
      <c r="L28" s="56">
        <v>256</v>
      </c>
      <c r="M28" s="55">
        <v>416728241.65</v>
      </c>
      <c r="N28" s="24">
        <f t="shared" si="2"/>
        <v>0.8222581901216428</v>
      </c>
      <c r="O28" s="24">
        <v>0.7924433863195627</v>
      </c>
      <c r="P28" s="25">
        <v>0.049607683209226705</v>
      </c>
      <c r="Q28" s="55">
        <v>283847714.5</v>
      </c>
      <c r="R28" s="25">
        <f t="shared" si="3"/>
        <v>0.5600678923771107</v>
      </c>
      <c r="S28" s="25">
        <v>0.5479742843109566</v>
      </c>
      <c r="T28" s="25">
        <v>0.025575208355225088</v>
      </c>
      <c r="U28" s="55">
        <v>130558391.55</v>
      </c>
      <c r="V28" s="55">
        <v>9941639.76</v>
      </c>
      <c r="W28" s="12"/>
      <c r="X28" s="5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</row>
    <row r="29" spans="1:165" s="7" customFormat="1" ht="15.75">
      <c r="A29" s="22" t="s">
        <v>34</v>
      </c>
      <c r="B29" s="23" t="s">
        <v>17</v>
      </c>
      <c r="C29" s="55">
        <v>226969401.31</v>
      </c>
      <c r="D29" s="55">
        <v>158890897</v>
      </c>
      <c r="E29" s="55">
        <v>43561543</v>
      </c>
      <c r="F29" s="55">
        <f t="shared" si="0"/>
        <v>270530944.31</v>
      </c>
      <c r="G29" s="55">
        <v>85</v>
      </c>
      <c r="H29" s="55">
        <v>206622960.68</v>
      </c>
      <c r="I29" s="24">
        <f t="shared" si="1"/>
        <v>0.7637683046092939</v>
      </c>
      <c r="J29" s="24">
        <v>0.9000717561526179</v>
      </c>
      <c r="K29" s="25">
        <v>0.010284263149691664</v>
      </c>
      <c r="L29" s="56">
        <v>82</v>
      </c>
      <c r="M29" s="55">
        <v>205183775.89</v>
      </c>
      <c r="N29" s="24">
        <f t="shared" si="2"/>
        <v>0.7584484518520771</v>
      </c>
      <c r="O29" s="24">
        <v>0.8983799857298923</v>
      </c>
      <c r="P29" s="25">
        <v>0.005635157746453623</v>
      </c>
      <c r="Q29" s="55">
        <v>147934759.52</v>
      </c>
      <c r="R29" s="25">
        <f t="shared" si="3"/>
        <v>0.5468311948465397</v>
      </c>
      <c r="S29" s="25">
        <v>0.6275976075975314</v>
      </c>
      <c r="T29" s="25">
        <v>0.024185225974591162</v>
      </c>
      <c r="U29" s="55">
        <v>89607282.43</v>
      </c>
      <c r="V29" s="55">
        <v>0</v>
      </c>
      <c r="W29" s="12"/>
      <c r="X29" s="5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</row>
    <row r="30" spans="1:24" ht="15.75">
      <c r="A30" s="22" t="s">
        <v>35</v>
      </c>
      <c r="B30" s="23" t="s">
        <v>18</v>
      </c>
      <c r="C30" s="55">
        <v>40488570.07</v>
      </c>
      <c r="D30" s="55">
        <v>23295179</v>
      </c>
      <c r="E30" s="55">
        <v>0</v>
      </c>
      <c r="F30" s="55">
        <f t="shared" si="0"/>
        <v>40488570.07</v>
      </c>
      <c r="G30" s="55">
        <v>46</v>
      </c>
      <c r="H30" s="55">
        <v>35649158.56</v>
      </c>
      <c r="I30" s="24">
        <f t="shared" si="1"/>
        <v>0.880474625267496</v>
      </c>
      <c r="J30" s="24">
        <v>0.8805127384929651</v>
      </c>
      <c r="K30" s="25">
        <v>-3.8113225469094125E-05</v>
      </c>
      <c r="L30" s="56">
        <v>46</v>
      </c>
      <c r="M30" s="55">
        <v>35649158.56</v>
      </c>
      <c r="N30" s="24">
        <f t="shared" si="2"/>
        <v>0.880474625267496</v>
      </c>
      <c r="O30" s="24">
        <v>0.8805127384929651</v>
      </c>
      <c r="P30" s="25">
        <v>-3.8113225469094125E-05</v>
      </c>
      <c r="Q30" s="55">
        <v>17096625.25</v>
      </c>
      <c r="R30" s="25">
        <f t="shared" si="3"/>
        <v>0.42225806494133866</v>
      </c>
      <c r="S30" s="25">
        <v>0.3866660724973338</v>
      </c>
      <c r="T30" s="25">
        <v>0.03559199244400485</v>
      </c>
      <c r="U30" s="55">
        <v>0</v>
      </c>
      <c r="V30" s="55">
        <v>0</v>
      </c>
      <c r="X30" s="51"/>
    </row>
    <row r="31" spans="1:24" ht="15.75">
      <c r="A31" s="22" t="s">
        <v>36</v>
      </c>
      <c r="B31" s="23" t="s">
        <v>19</v>
      </c>
      <c r="C31" s="55">
        <v>8574208.8</v>
      </c>
      <c r="D31" s="55">
        <v>4927827</v>
      </c>
      <c r="E31" s="55">
        <v>0</v>
      </c>
      <c r="F31" s="55">
        <f t="shared" si="0"/>
        <v>8574208.8</v>
      </c>
      <c r="G31" s="55">
        <v>34</v>
      </c>
      <c r="H31" s="55">
        <v>6390247.23</v>
      </c>
      <c r="I31" s="24">
        <f t="shared" si="1"/>
        <v>0.7452871021755383</v>
      </c>
      <c r="J31" s="24">
        <v>0.7453456521842574</v>
      </c>
      <c r="K31" s="25">
        <v>-5.855000871912708E-05</v>
      </c>
      <c r="L31" s="56">
        <v>34</v>
      </c>
      <c r="M31" s="55">
        <v>6390247.23</v>
      </c>
      <c r="N31" s="24">
        <f t="shared" si="2"/>
        <v>0.7452871021755383</v>
      </c>
      <c r="O31" s="24">
        <v>0.7453456521842574</v>
      </c>
      <c r="P31" s="25">
        <v>-5.855000871912708E-05</v>
      </c>
      <c r="Q31" s="55">
        <v>2664843.85</v>
      </c>
      <c r="R31" s="25">
        <f t="shared" si="3"/>
        <v>0.31079763884453104</v>
      </c>
      <c r="S31" s="25">
        <v>0.28585583663416264</v>
      </c>
      <c r="T31" s="25">
        <v>0.024941802210368402</v>
      </c>
      <c r="U31" s="55">
        <v>0</v>
      </c>
      <c r="V31" s="55">
        <v>0</v>
      </c>
      <c r="X31" s="51"/>
    </row>
    <row r="32" spans="1:22" ht="18.75" customHeight="1">
      <c r="A32" s="66" t="s">
        <v>65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14"/>
    </row>
    <row r="33" spans="1:22" ht="17.25" customHeight="1">
      <c r="A33" s="65" t="s">
        <v>75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</row>
    <row r="34" spans="1:23" ht="40.5" customHeight="1">
      <c r="A34" s="35"/>
      <c r="C34"/>
      <c r="D34"/>
      <c r="E34"/>
      <c r="F34"/>
      <c r="G34" s="36"/>
      <c r="H34" s="37"/>
      <c r="I34" s="35"/>
      <c r="J34" s="3"/>
      <c r="M34" s="44" t="s">
        <v>54</v>
      </c>
      <c r="N34" s="6"/>
      <c r="O34" s="1"/>
      <c r="Q34" s="64"/>
      <c r="R34" s="64"/>
      <c r="S34" s="64"/>
      <c r="T34" s="64"/>
      <c r="U34" s="45" t="s">
        <v>55</v>
      </c>
      <c r="V34" s="32"/>
      <c r="W34" s="28"/>
    </row>
    <row r="35" spans="3:23" ht="16.5" customHeight="1">
      <c r="C35"/>
      <c r="D35"/>
      <c r="E35"/>
      <c r="F35"/>
      <c r="G35" s="36"/>
      <c r="H35" s="6"/>
      <c r="I35" s="3"/>
      <c r="J35" s="39"/>
      <c r="M35" s="6"/>
      <c r="N35" s="6"/>
      <c r="O35" s="39"/>
      <c r="Q35" s="29"/>
      <c r="R35" s="29"/>
      <c r="S35" s="29"/>
      <c r="T35" s="29"/>
      <c r="U35" s="30"/>
      <c r="V35" s="29"/>
      <c r="W35" s="31"/>
    </row>
    <row r="36" spans="3:23" ht="16.5" customHeight="1">
      <c r="C36"/>
      <c r="D36"/>
      <c r="E36"/>
      <c r="F36"/>
      <c r="G36" s="40"/>
      <c r="H36" s="6"/>
      <c r="I36" s="38"/>
      <c r="J36" s="38"/>
      <c r="K36" s="38"/>
      <c r="L36" s="38"/>
      <c r="M36" s="38"/>
      <c r="N36" s="38"/>
      <c r="O36" s="38"/>
      <c r="P36" s="38"/>
      <c r="Q36" s="29"/>
      <c r="R36" s="29"/>
      <c r="S36" s="29"/>
      <c r="T36" s="29"/>
      <c r="U36" s="30"/>
      <c r="V36" s="29"/>
      <c r="W36" s="31"/>
    </row>
    <row r="37" spans="1:23" ht="16.5" customHeight="1">
      <c r="A37" s="4" t="s">
        <v>76</v>
      </c>
      <c r="C37"/>
      <c r="D37"/>
      <c r="E37"/>
      <c r="F37"/>
      <c r="G37" s="40"/>
      <c r="H37" s="6"/>
      <c r="I37" s="38"/>
      <c r="J37" s="38"/>
      <c r="K37" s="38"/>
      <c r="L37" s="38"/>
      <c r="M37" s="38"/>
      <c r="N37" s="38"/>
      <c r="O37" s="38"/>
      <c r="P37" s="38"/>
      <c r="Q37" s="29"/>
      <c r="R37" s="29"/>
      <c r="S37" s="29"/>
      <c r="T37" s="29"/>
      <c r="U37" s="30"/>
      <c r="V37" s="29"/>
      <c r="W37" s="31"/>
    </row>
    <row r="38" ht="15.75">
      <c r="A38" s="4" t="s">
        <v>77</v>
      </c>
    </row>
    <row r="39" ht="15.75">
      <c r="A39" s="4" t="s">
        <v>78</v>
      </c>
    </row>
    <row r="40" spans="4:7" ht="15.75">
      <c r="D40" s="41"/>
      <c r="E40" s="41"/>
      <c r="F40" s="41"/>
      <c r="G40" s="41"/>
    </row>
    <row r="41" spans="4:7" ht="15.75">
      <c r="D41" s="41"/>
      <c r="E41" s="41"/>
      <c r="F41" s="41"/>
      <c r="G41" s="41"/>
    </row>
    <row r="42" spans="4:7" ht="15.75">
      <c r="D42" s="41"/>
      <c r="E42" s="41"/>
      <c r="F42" s="41"/>
      <c r="G42" s="41"/>
    </row>
    <row r="43" spans="4:7" ht="15.75">
      <c r="D43" s="41"/>
      <c r="E43" s="41"/>
      <c r="F43" s="41"/>
      <c r="G43" s="41"/>
    </row>
    <row r="44" spans="4:7" ht="15.75">
      <c r="D44" s="41"/>
      <c r="E44" s="41"/>
      <c r="F44" s="41"/>
      <c r="G44" s="41"/>
    </row>
    <row r="45" spans="4:7" ht="15.75">
      <c r="D45" s="41"/>
      <c r="E45" s="41"/>
      <c r="F45" s="41"/>
      <c r="G45" s="41"/>
    </row>
    <row r="46" spans="4:7" ht="15.75">
      <c r="D46" s="41"/>
      <c r="E46" s="41"/>
      <c r="F46" s="41"/>
      <c r="G46" s="41"/>
    </row>
    <row r="47" spans="4:7" ht="15.75">
      <c r="D47" s="41"/>
      <c r="E47" s="41"/>
      <c r="F47" s="41"/>
      <c r="G47" s="41"/>
    </row>
    <row r="48" spans="4:7" ht="15.75">
      <c r="D48" s="41"/>
      <c r="E48" s="41"/>
      <c r="F48" s="41"/>
      <c r="G48" s="41"/>
    </row>
    <row r="49" spans="4:7" ht="15.75">
      <c r="D49" s="41"/>
      <c r="E49" s="41"/>
      <c r="F49" s="41"/>
      <c r="G49" s="41"/>
    </row>
    <row r="50" spans="4:7" ht="15.75">
      <c r="D50" s="41"/>
      <c r="E50" s="41"/>
      <c r="F50" s="41"/>
      <c r="G50" s="41"/>
    </row>
    <row r="51" spans="4:7" ht="15.75">
      <c r="D51" s="41"/>
      <c r="E51" s="41"/>
      <c r="F51" s="41"/>
      <c r="G51" s="41"/>
    </row>
    <row r="52" spans="4:7" ht="15.75">
      <c r="D52" s="41"/>
      <c r="E52" s="41"/>
      <c r="F52" s="41"/>
      <c r="G52" s="41"/>
    </row>
    <row r="53" spans="4:7" ht="15.75">
      <c r="D53" s="41"/>
      <c r="E53" s="41"/>
      <c r="F53" s="41"/>
      <c r="G53" s="41"/>
    </row>
    <row r="54" spans="4:7" ht="15.75">
      <c r="D54" s="41"/>
      <c r="E54" s="41"/>
      <c r="F54" s="41"/>
      <c r="G54" s="41"/>
    </row>
    <row r="55" spans="4:7" ht="15.75">
      <c r="D55" s="41"/>
      <c r="E55" s="41"/>
      <c r="F55" s="41"/>
      <c r="G55" s="41"/>
    </row>
    <row r="56" spans="4:7" ht="15.75">
      <c r="D56" s="41"/>
      <c r="E56" s="41"/>
      <c r="F56" s="41"/>
      <c r="G56" s="41"/>
    </row>
    <row r="57" spans="4:7" ht="15.75">
      <c r="D57" s="41"/>
      <c r="E57" s="41"/>
      <c r="F57" s="41"/>
      <c r="G57" s="41"/>
    </row>
    <row r="58" spans="4:7" ht="15.75">
      <c r="D58" s="43"/>
      <c r="E58" s="43"/>
      <c r="F58" s="43"/>
      <c r="G58" s="43"/>
    </row>
    <row r="59" spans="4:7" ht="15.75">
      <c r="D59" s="41"/>
      <c r="E59" s="41"/>
      <c r="F59" s="41"/>
      <c r="G59" s="41"/>
    </row>
    <row r="60" spans="4:7" ht="15.75">
      <c r="D60" s="41"/>
      <c r="E60" s="41"/>
      <c r="F60" s="41"/>
      <c r="G60" s="41"/>
    </row>
    <row r="61" spans="4:7" ht="15.75">
      <c r="D61" s="11"/>
      <c r="E61" s="11"/>
      <c r="F61" s="11"/>
      <c r="G61" s="11"/>
    </row>
  </sheetData>
  <sheetProtection/>
  <mergeCells count="26">
    <mergeCell ref="P1:V1"/>
    <mergeCell ref="R6:R8"/>
    <mergeCell ref="T6:T8"/>
    <mergeCell ref="S6:S8"/>
    <mergeCell ref="A10:B10"/>
    <mergeCell ref="V6:V8"/>
    <mergeCell ref="J6:J8"/>
    <mergeCell ref="O6:O8"/>
    <mergeCell ref="A3:V3"/>
    <mergeCell ref="A4:V4"/>
    <mergeCell ref="Q34:T34"/>
    <mergeCell ref="A33:V33"/>
    <mergeCell ref="A32:U32"/>
    <mergeCell ref="N6:N8"/>
    <mergeCell ref="P6:P8"/>
    <mergeCell ref="U6:U8"/>
    <mergeCell ref="F6:F8"/>
    <mergeCell ref="G6:H7"/>
    <mergeCell ref="L6:M7"/>
    <mergeCell ref="I6:I8"/>
    <mergeCell ref="Q6:Q8"/>
    <mergeCell ref="E6:E8"/>
    <mergeCell ref="D6:D8"/>
    <mergeCell ref="A6:B8"/>
    <mergeCell ref="K6:K8"/>
    <mergeCell ref="C6:C8"/>
  </mergeCells>
  <printOptions/>
  <pageMargins left="0.25" right="0.25" top="0.75" bottom="0.75" header="0.3" footer="0.3"/>
  <pageSetup fitToHeight="0" fitToWidth="1" horizontalDpi="600" verticalDpi="600" orientation="landscape" paperSize="9" scale="47" r:id="rId1"/>
  <headerFooter>
    <oddFooter>&amp;L&amp;F; 2007.-2013.gada plānošanas perioda ES fondu apguve līdz 2012.gada 30.septembim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Finanšu ministrija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Informatīvā ziņojuma 1.pielikums</dc:title>
  <dc:subject>2007.-2013.gada plānošanas perioda ES fondu apguve prioritāšu līmenī līdz 2012.gada 30.septembrim</dc:subject>
  <dc:creator>Gatis Meļņiks</dc:creator>
  <cp:keywords/>
  <dc:description>Gatis Meļņiks
Finanšu ministrijas Eiropas Savienības fondu uzraudzības departamenta
Uzņēmējdarbības un inovāciju uzraudzības nodaļas vecākais eksperts
Tālr. 67083873, fakss 67095697
Gatis.Meļņiks@fm.gov.lv</dc:description>
  <cp:lastModifiedBy>Sintija Laugale - Volbaka</cp:lastModifiedBy>
  <cp:lastPrinted>2012-10-31T07:45:17Z</cp:lastPrinted>
  <dcterms:created xsi:type="dcterms:W3CDTF">2011-06-22T11:07:26Z</dcterms:created>
  <dcterms:modified xsi:type="dcterms:W3CDTF">2012-11-02T07:54:53Z</dcterms:modified>
  <cp:category/>
  <cp:version/>
  <cp:contentType/>
  <cp:contentStatus/>
</cp:coreProperties>
</file>