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2315" windowHeight="11340" activeTab="0"/>
  </bookViews>
  <sheets>
    <sheet name="Tabula Nr.1" sheetId="1" r:id="rId1"/>
  </sheets>
  <definedNames>
    <definedName name="_xlnm._FilterDatabase" localSheetId="0" hidden="1">'Tabula Nr.1'!$A$11:$N$315</definedName>
    <definedName name="_xlnm.Print_Area" localSheetId="0">'Tabula Nr.1'!$A$1:$N$326</definedName>
    <definedName name="_xlnm.Print_Titles" localSheetId="0">'Tabula Nr.1'!$8:$11</definedName>
  </definedNames>
  <calcPr fullCalcOnLoad="1"/>
</workbook>
</file>

<file path=xl/comments1.xml><?xml version="1.0" encoding="utf-8"?>
<comments xmlns="http://schemas.openxmlformats.org/spreadsheetml/2006/main">
  <authors>
    <author>ilze kote</author>
  </authors>
  <commentList>
    <comment ref="L287" authorId="0">
      <text>
        <r>
          <rPr>
            <b/>
            <sz val="8"/>
            <rFont val="Tahoma"/>
            <family val="2"/>
          </rPr>
          <t>ilze kote:</t>
        </r>
        <r>
          <rPr>
            <sz val="8"/>
            <rFont val="Tahoma"/>
            <family val="2"/>
          </rPr>
          <t xml:space="preserve">
atgūta iepriekšējā cet. konstat. Netabilst. 15.75</t>
        </r>
      </text>
    </comment>
  </commentList>
</comments>
</file>

<file path=xl/sharedStrings.xml><?xml version="1.0" encoding="utf-8"?>
<sst xmlns="http://schemas.openxmlformats.org/spreadsheetml/2006/main" count="1290" uniqueCount="485">
  <si>
    <t>Neatbilstoši veiktie izdevumi, lati</t>
  </si>
  <si>
    <t>Finsējuma saņēmējs</t>
  </si>
  <si>
    <t>LV valsts budžeta daļa, lati</t>
  </si>
  <si>
    <t>Kopā, lati</t>
  </si>
  <si>
    <t>KOPĀ ESF</t>
  </si>
  <si>
    <t>Cits nacionālais publiskais finansējums, lati</t>
  </si>
  <si>
    <t>KOPĀ ERAF (3DP)</t>
  </si>
  <si>
    <t>KOPĀ ERAF (2DP)</t>
  </si>
  <si>
    <t>Projekta numurs un nosaukums</t>
  </si>
  <si>
    <t>ES fondu/EEZ/ Norvēģijas FI daļa, lati</t>
  </si>
  <si>
    <t>Atgūtie izdevumi</t>
  </si>
  <si>
    <t xml:space="preserve">Informācija par neatbilstoši veikto izdevumu atgūšanu </t>
  </si>
  <si>
    <t>6=7+8+9</t>
  </si>
  <si>
    <t>10=6/5</t>
  </si>
  <si>
    <t>Neatbilstoši veiktie izdevumi % no projekta ietvaros veiktajiem maksājumiem FS, %</t>
  </si>
  <si>
    <t>KOPĀ KF</t>
  </si>
  <si>
    <t>KOPĀ (Ceturksnis)</t>
  </si>
  <si>
    <t>Neatbilstības būtība</t>
  </si>
  <si>
    <t>KOPĀ TP ERAF (2DP)</t>
  </si>
  <si>
    <t>KOPĀ ESF TP</t>
  </si>
  <si>
    <t>KOPĀ KF TP</t>
  </si>
  <si>
    <t>VARAM</t>
  </si>
  <si>
    <t>IZM</t>
  </si>
  <si>
    <t>Latvijas Universitāte</t>
  </si>
  <si>
    <t>Talsu novada pašvaldība</t>
  </si>
  <si>
    <t>Iepirkuma vai konkurences normu pārkāpums</t>
  </si>
  <si>
    <t>SM</t>
  </si>
  <si>
    <t>Cita neatbilstība (izdevumi nav deklarēti)</t>
  </si>
  <si>
    <t>Ieturēts no kārtējā maksājuma</t>
  </si>
  <si>
    <t>Latvijas Biomedicīnas pētījumu un studiju centrs</t>
  </si>
  <si>
    <t>Elektronikas un datorzinātņu institūts</t>
  </si>
  <si>
    <t>Rīgas Tehniskā universitāte</t>
  </si>
  <si>
    <t>2DP/2.1.1.1.0/10/APIA/VIAA/098 Multimodālas biometrijas tehnoloģija drošai un ērtai personu autentifikācijai</t>
  </si>
  <si>
    <t>Latvijas Valsts mežzinātnes institūts "Silava"</t>
  </si>
  <si>
    <t>Rīgas Stradiņa universitāte</t>
  </si>
  <si>
    <t>Latvijas Lauksaimniecības universitāte</t>
  </si>
  <si>
    <t>Ieturēts no nākamā maksājuma</t>
  </si>
  <si>
    <t>Valsts izglītības satura centrs</t>
  </si>
  <si>
    <t>Nodarbinātības valsts aģentūra</t>
  </si>
  <si>
    <t>LM</t>
  </si>
  <si>
    <t>Cita neatbilstība (izdevumi ir deklarēti)</t>
  </si>
  <si>
    <t>Atmaksa</t>
  </si>
  <si>
    <t>Kandavas novada dome</t>
  </si>
  <si>
    <t>EM</t>
  </si>
  <si>
    <t>Latvijas Universitātes aģentūra "Latvijas Universitātes Polimēru mehānikas institūts"</t>
  </si>
  <si>
    <t>Latvijas Valsts koksnes ķīmijas institūts</t>
  </si>
  <si>
    <t>Valsts Stendes graudaugu selekcijas institūts</t>
  </si>
  <si>
    <t>Latvijas Organiskās sintēzes institūts</t>
  </si>
  <si>
    <t>Latvijas Universitātes aģentūra "Latvijas Universitātes Cietvielu fizikas institūts"</t>
  </si>
  <si>
    <t>Daugavpils Universitāte</t>
  </si>
  <si>
    <t>Rēzeknes Augstskola</t>
  </si>
  <si>
    <t>Bauskas novada dome</t>
  </si>
  <si>
    <t>Izglītības un zinātnes ministrija</t>
  </si>
  <si>
    <t>AI</t>
  </si>
  <si>
    <t>Nr. p.k.</t>
  </si>
  <si>
    <t>Viduslatgales Profesionālā vidusskola</t>
  </si>
  <si>
    <t>Rīgas Amatniecības vidusskola</t>
  </si>
  <si>
    <t>Rēzeknes pilsētas dome</t>
  </si>
  <si>
    <t>Iepirkuma vai konkurences normu pārkāpums (izdevumi nav deklarēti)</t>
  </si>
  <si>
    <t>Latvijas un Šveices sadarbības programma</t>
  </si>
  <si>
    <t>3DP/3.1.2.1.1/09/IPIA/VIAA/028 Rēzeknes Augstskolas jaunas Inženieru fakultātes, laboratoriju būvniecība un iekārtu iegāde</t>
  </si>
  <si>
    <t>1DP/1.2.1.1.2/09/IPIA/VIAA/001 Profesionālo mācību priekšmetu pedagogu un prakses vadītāju teorētisko zināšanu un praktisko kompetenču paaugstināšana</t>
  </si>
  <si>
    <t>1DP/1.2.1.2.3/09/IPIA/VIAA/003 Vispārējās izglītības pedagogu tālākizglītība</t>
  </si>
  <si>
    <t>2DP/2.1.1.1.0/10/APIA/VIAA/130 Elektroenerģijas izmantošana fizisko personu spēkratos</t>
  </si>
  <si>
    <t>Latvijas Lauksaimniecības universitātes aģentūra "Biotehnoloģijas un veterinārmedicīnas zinātniskais institūts "Sigra"</t>
  </si>
  <si>
    <t>2DP/2.1.1.1.0/10/APIA/VIAA/049 Jaunas stiprinājuma sistēmas no pultrūdētiem kompozītmateriāliem izstrāde un pielietošana konstrukcijas elementos ar paaugstinātu nestspēju</t>
  </si>
  <si>
    <t>2DP/2.1.1.1.0/10/APIA/VIAA/118 Daudzfunkcionālu lapu koku un enerģētisko augu plantāciju ierīkošanas un apsaimniekošanas modeļu izstrāde</t>
  </si>
  <si>
    <t>Ventspils Augstskolas Inženierzinātņu institūts "Ventspils Starptautiskais radioastronomijas centrs"</t>
  </si>
  <si>
    <t>2DP/2.1.1.1.0/10/APIA/VIAA/144 Uz biosaderīgām mikroshēmām balstītas augu selekcijas tehnoloģijas izstrāde</t>
  </si>
  <si>
    <t>2DP/2.1.1.2.0/10/APIA/VIAA/010 Atbalsts starptautiskās sadarbības projektiem zinātnē un tehnoloģijās LU Cietvielu fizikas institūtā</t>
  </si>
  <si>
    <t>2DP/2.1.1.2.0/10/APIA/VIAA/003 Rīgas Tehniskās universitātes starptautiskās sadarbības, projektu un kapacitātes attīstība zinātnē un tehnoloģijās</t>
  </si>
  <si>
    <t>2DP/2.1.1.2.0/10/APIA/VIAA/020 LLU zinātniskās darbības popularizēšana</t>
  </si>
  <si>
    <t>Latvijas Universitātes aģentūra "Latvijas Universitātes Matemātikas un informātikas institūts"</t>
  </si>
  <si>
    <t>2DP/2.1.2.1.2/08/APIA/LIAA/007 Rīgas Stradiņa universitātes Tehnoloģiju pārneses kontaktpunkts</t>
  </si>
  <si>
    <t>1DP/1.1.1.2.0/09/APIA/VIAA/020 Viedo sensoru un tīklotu iegulto sistēmu pētījumu un attīstības centrs</t>
  </si>
  <si>
    <t>1DP/1.1.1.2.0/09/APIA/VIAA/087 Savs kaktiņš, savs stūrītis zemes – Latvijas  lauku iedzīvotāju attīstības stratēģijas un kultūrvides pārmaiņas</t>
  </si>
  <si>
    <t>1DP/1.1.1.2.0/09/APIA/VIAA/077 Biofotonikas pētījumu grupa</t>
  </si>
  <si>
    <t>Latvijas Kultūras akadēmija</t>
  </si>
  <si>
    <t>1DP/1.1.2.1.2/09/IPIA/VIAA/004 Atbalsts doktora studijām Latvijas Universitātē</t>
  </si>
  <si>
    <t>1DP/1.1.2.1.2/09/IPIA/VIAA/005 Atbalsts RTU doktora studiju īstenošanai</t>
  </si>
  <si>
    <t>1DP/1.2.1.1.3/09/APIA/VIAA/050 Sākotnējās profesionālās izglītības programmu uzlabošana Jaunaglonas arodvidusskolā</t>
  </si>
  <si>
    <t>Rīgas Tirdzniecības tehnikuma</t>
  </si>
  <si>
    <t>1DP/1.2.1.1.3/09/APIA/VIAA/014 Rīgas Tirdzniecības tehnikuma profesionālās vidējās izglītības programmu kvalitātes uzlabošana un īstenošana</t>
  </si>
  <si>
    <t>1DP/1.2.1.1.3/09/APIA/VIAA/065 Rīgas Amatniecības vidusskolas profesionālās izglītības programmu īstenošanas kvalitātes uzlabošana</t>
  </si>
  <si>
    <t>Finanšu ministrs</t>
  </si>
  <si>
    <t>A.Vilks</t>
  </si>
  <si>
    <t>Projekta finansējums (publiskās attiecināmās izmaksas), lati</t>
  </si>
  <si>
    <t>n/a</t>
  </si>
  <si>
    <t>Profesionālās izglītības kompetences centrs "Kandavas Valsts lauksaimniecības tehnikums"</t>
  </si>
  <si>
    <t>3DP/3.1.1.1.0/10/IPIA/VIAA/039 Mācību aprīkojuma modernizācija un infrastruktūras uzlabošana profesionālās izglītības programmu īstenošanai Valsts Kandavas lauksaimniecības tehnikumā (projekts B)</t>
  </si>
  <si>
    <t>3DP/3.1.2.1.1/09/IPIA/VIAA/003 Latvijas Kultūras akadēmijas Teātra un Audiovizuālās mākslas katedras Teātra studiju bāzes ēkas rekonstrukcija un pieejamības nodrošināšana personām ar funkcionāliem traucējumiem</t>
  </si>
  <si>
    <t>Rīgas dome</t>
  </si>
  <si>
    <t>3DP/3.1.3.3.1/09/IPIA/VIAA/027 Rīgas 13 speciālās izglītības iestāžu infrastruktūras un aprīkojuma uzlabošana</t>
  </si>
  <si>
    <t>VM</t>
  </si>
  <si>
    <t>Tiks ieturēts no nākamā maksājuma</t>
  </si>
  <si>
    <t>Cēsu novada pašvaldība</t>
  </si>
  <si>
    <t>Krāslavas novada dome</t>
  </si>
  <si>
    <t>Ventspils pilsētas pašvaldības iestāde "Komunālā pārvalde"</t>
  </si>
  <si>
    <t>2DP/2.1.1.1.0/10/APIA/VIAA/036 Jauna tehnoloģija magnētiskā lauka un tā gradienta mērīšanai izmantojot nanostrukturētu atomārās gāzes vidi</t>
  </si>
  <si>
    <t>2DP/2.1.1.1.0/10/APIA/VIAA/082 Organiskas izcelsmes produktu izvilkumu un to ietekmes izpēte augkopībā</t>
  </si>
  <si>
    <t>2DP/2.1.1.1.0/10/APIA/VIAA/027 Skolas vecuma bērnu redzes un redzes uztveres traucējumu pētīšana un diagnostikas metodiku izstrāde</t>
  </si>
  <si>
    <t>2DP/2.1.1.1.0/10/APIA/VIAA/158 Ģenētisko un seroloģisko biomarķieru diagnostikas metodes izstrāde paaugstināta vēždraudes riska autoimūnas gastrointestinālas slimības savlaicīgai noteikšanai pacientiem ar autoimūnām saslimšanām</t>
  </si>
  <si>
    <t>2DP/2.1.1.1.0/10/APIA/VIAA/079 Jauni luminiscenti materiāli enerģiju taupošiem gaismas avotiem</t>
  </si>
  <si>
    <t>Liepājas Universitāte</t>
  </si>
  <si>
    <t>2DP/2.1.1.1.0/10/APIA/VIAA/151 Jaunas tehnoloģijas un programmnodrošinājuma izstrāde biogāzes ieguves procesu optimizācijai</t>
  </si>
  <si>
    <t>Publisko iepirkumu likuma pārkāpums</t>
  </si>
  <si>
    <t>2DP/2.1.1.2.0/10/APIA/VIAA/005 Atbalsts starptautiskās sadarbības projektiem polimēru kompozītmateriālu fizikas-mehānikas pētniecības jomā</t>
  </si>
  <si>
    <t>2DP/2.1.1.2.0/10/APIA/VIAA/006 Rīgas Stradiņa universitātes starptautiskās sadarbības aktivitāšu veicināšana zinātnē un tehnoloģijās</t>
  </si>
  <si>
    <t>2DP/2.1.1.2.0/10/APIA/VIAA/019 Satelīttehnoloģiju pētījumu starptautiskās konkurētspējas un kapacitatātes palielināšana (SATTEH)</t>
  </si>
  <si>
    <t>Tūrisma attīstības valsts aģentūra</t>
  </si>
  <si>
    <t>2DP/2.3.1.1.2/10/IPIA/LIAA/002 Latvijas kā tūrisma galamērķa konkurētspējas stiprināšana ārējos tirgos.</t>
  </si>
  <si>
    <t>Sabiedrības integrācijas fonds</t>
  </si>
  <si>
    <t>NVO fonds</t>
  </si>
  <si>
    <t>SIF</t>
  </si>
  <si>
    <t>1DP/1.1.1.2.0/09/APIA/VIAA/074 Jaunas starpnozaru zinātniskās grupas izveide uz nanotehnoloģijām bāzētu pieeju izstrādei šūnu bioloģijā ar pielietojumu medicīnā</t>
  </si>
  <si>
    <t>1DP/1.1.2.1.1/11/IPIA/VIAA/003 Atbalsts maģistra studiju īstenošanai Liepājas Universitātē</t>
  </si>
  <si>
    <t>Augstākās izglītības padome</t>
  </si>
  <si>
    <t>1DP/1.1.2.2.1/11/IPIA/VIAA/001 Augstākās izglītības studiju programmu izvērtēšana un priekšlikumi kvalitātes paaugstināšanai</t>
  </si>
  <si>
    <t>Rīgas pārtikas ražotāju vidusskola</t>
  </si>
  <si>
    <t>Profesionālās izglītības kompetences centrs „Rīgas Valsts tehnikums”</t>
  </si>
  <si>
    <t>1DP/1.2.1.1.3/09/APIA/VIAA/047 Rīgas Valsts tehnikuma sākotnējās profesionālās izglītības programmu īstenošanas kvalitātes uzlabošana</t>
  </si>
  <si>
    <t>1DP/1.2.1.1.4/08/IPIA/VIAA/001 Sākotnējās profesionālās izglītības pievilcības veicināšana</t>
  </si>
  <si>
    <t>1DP/1.2.2.1.2/09/IPIA/NVA/001 Mūžizglītības pasākumi nodarbinātām personām</t>
  </si>
  <si>
    <t>1DP/1.2.2.4.1/10/IPIA/VIAA/001 Izglītojamo ar funkcionāliem traucējumiem atbalsta sistēmas izveide</t>
  </si>
  <si>
    <t>Upesleju internātpamatskola – rehabilitācijas centrs</t>
  </si>
  <si>
    <t>1DP/1.2.2.4.2/11/APIA/VIAA/053 Atbalsta pasākumu īstenošana jauniešu sociālās atstumtības riska grupu integrācijai izglītībā Upesleju internātpamatskolā - rehabilitācijas centrā</t>
  </si>
  <si>
    <t>Ogres novada pašvaldība</t>
  </si>
  <si>
    <t>Zemgales reģiona kompetenču attīstības centrs</t>
  </si>
  <si>
    <t>1DP/1.2.2.4.2/11/APIA/VIAA/043 Atbalsta pasākumu komplekss izglītojamo mācību, darba un sadzīves prasmju apguves veicināšanai</t>
  </si>
  <si>
    <t>1DP/1.3.1.5.0/12/IPIA/NVA/001 Algotie pagaidu sabiedriskie darbi pašvaldībās</t>
  </si>
  <si>
    <t>Latvijas Republikas Veselības ministrija</t>
  </si>
  <si>
    <t>1DP/1.3.2.3.0/08/IPIA/VSMTVA/001 Veselības aprūpes un veselības veicināšanas procesā iesaistīto institūciju personāla tālākizglītība nozares ilgtspējīgai attīstībai</t>
  </si>
  <si>
    <t>1DP/1.4.1.1.1/09/IPIA/NVA/001 Kompleksi atbalsta pasākumi</t>
  </si>
  <si>
    <t>Mērsraga novada pašvaldība</t>
  </si>
  <si>
    <t>1DP/1.5.2.2.3/11/APIA/SIF/024 Mērsraga novada izaugsme Eiropas Savienības projektu sagatavošanai.</t>
  </si>
  <si>
    <t>Ieturēt no nākamā maksājuma</t>
  </si>
  <si>
    <t>Kārsavas novada pašvaldība</t>
  </si>
  <si>
    <t>1DP/1.5.2.2.3/11/APIA/SIF/039 Kandavas un Tukuma novadu pašvaldību kapacitātes stiprināšana Eiropas Savienības programmu īstenošanā</t>
  </si>
  <si>
    <t>Rundāles novada dome</t>
  </si>
  <si>
    <t>Aizputes novada dome</t>
  </si>
  <si>
    <t>Veselības inspekcija</t>
  </si>
  <si>
    <t>3DP/3.2.2.1.1/09/IPIA/IUMEPLS/006 Nozares vienotās uzraudzības informācijas sistēmas izstrāde. 1.posms</t>
  </si>
  <si>
    <t>3DP/3.4.1.1.0/09/APIA/CFLA/101 Ūdenssaimniecības infrasturktūras attīstība Talsu novada Valdgales pagasta Pūņās</t>
  </si>
  <si>
    <t>Ventspils novada pašvaldība</t>
  </si>
  <si>
    <t>Līksnas pagasta pārvalde</t>
  </si>
  <si>
    <t>Līvānu novada dome</t>
  </si>
  <si>
    <t>Avansa atmaksa</t>
  </si>
  <si>
    <t>KOPĀ TP ERAF (3DP)</t>
  </si>
  <si>
    <t>Neatbilstība aktivitātes MK noteikumu prasībām.</t>
  </si>
  <si>
    <t>Neprecizitātes grāmatvedības aprēķinos</t>
  </si>
  <si>
    <t>Iepirkuma pārkāpums</t>
  </si>
  <si>
    <t>Mērķstipendijas un atlīdzības vienlaicīga saņemšana</t>
  </si>
  <si>
    <t>Publicitātes pārkāpumi</t>
  </si>
  <si>
    <t>Projekta ietvaros veiktie maksājumi finansējuma saņēmējam (kopējais publiskais finansējums), lati, līdz 31.12.2012.</t>
  </si>
  <si>
    <t>Priekuļu un Jāņmuižas Valsts tehnikums</t>
  </si>
  <si>
    <t>3DP/3.1.1.1.0/10/IPIA/VIAA/027 Inovatīvā pieeja lauksaimniecības izglītībai Priekuļu tehnikumā</t>
  </si>
  <si>
    <t>Saulaines Profesionālā vidusskola</t>
  </si>
  <si>
    <t>3DP/3.1.1.1.0/10/IPIA/VIAA/014 Mācību aprīkojuma modernizācija un infrastruktūras uzlabošana izglītības programmā „Lauksaimniecība” un individuālo pakalpojumu izglītības programmās - „Ēdināšanas pakalpojumi” un „Viesnīcu pakalpojumi” īstenošanai Saulaines Profesionālajā vidusskolā</t>
  </si>
  <si>
    <t>Saldus Profesionālā vidusskola</t>
  </si>
  <si>
    <t>3DP/3.1.1.1.0/10/IPIA/VIAA/009 Mācību aprīkojuma modernizācija un infrastruktūras uzlabošana profesionālās izglītības programmām “Būvniecība”, „Kokizstrādājumu izgatavošana” un „Viesmīlības pakalpojumi”” īstenošanai Saldus Profesionālajā vidusskolā</t>
  </si>
  <si>
    <t>Rīgas Dizaina un mākslas vidusskola</t>
  </si>
  <si>
    <t>3DP/3.1.1.1.0/10/IPIA/VIAA/026 LR Kultūras ministrijas Rīgas Dizaina un mākslas vidusskolas mācību aprīkojuma modernizācija un infrastruktūras uzlabošana profesionālās izglītības īstenošanai</t>
  </si>
  <si>
    <t>LR Tieslietu ministrijas Ieslodzījuma vietu pārvalde</t>
  </si>
  <si>
    <t>3DP/3.1.1.2.0/09/IPIA/VIAA/001 Profesionālās izglītības infrastruktūras attīstība un mācību aprīkojuma modernizācija ieslodzījuma vietās</t>
  </si>
  <si>
    <t>3DP/3.1.2.1.1/09/IPIA/VIAA/024 Rīgas Stradiņa universitātes infrastruktūras modernizēšana veselības aprūpes un dabas zinātņu studiju programmu īstenošanas kvalitātes uzlabošanai</t>
  </si>
  <si>
    <t>Daugavpils pilsētas dome</t>
  </si>
  <si>
    <t>3DP/3.1.3.3.1/09/IPIA/VIAA/042 Daugavpils pilsētas speciālo izglītības iestāžu infrastruktūras un aprīkojuma uzlabošana</t>
  </si>
  <si>
    <t>Jūrmalas pilsētas dome</t>
  </si>
  <si>
    <t>3DP/3.1.3.3.1/09/IPIA/VIAA/028 Jūrmalas pilsētas speciālās internātpamatskolas infrastruktūras un aprīkojuma uzlabošana</t>
  </si>
  <si>
    <t>1.</t>
  </si>
  <si>
    <t>2.</t>
  </si>
  <si>
    <t>LR Satiksmes ministrija</t>
  </si>
  <si>
    <t>1DP/1.1.1.2.0/09/APIA/VIAA/071 Teritoriālās identitātes lingvokulturoloģiskie un sociālekonomiskie aspekti Latgales reģiona attīstībā</t>
  </si>
  <si>
    <t xml:space="preserve">Neprecīzi aprēķinātas komandējuma izmaksas; izmaksas nav pamatotas ar izdevumus apliecinošiem dokumentiem </t>
  </si>
  <si>
    <t>1DP/1.1.1.2.0/09/APIA/VIAA/016 Agrīnas audzēju diagnostikas un novēršanas starpdisciplināra izpētes grupa</t>
  </si>
  <si>
    <t>1DP/1.1.1.2.0/09/APIA/VIAA/060 Starpnozaru zinātnieku grupas un modeļu sistēmas izveide pazemes ūdeņu pētījumiem</t>
  </si>
  <si>
    <t>Izmaksāts atalgojums par darbu, kas neatbilst projekta aktivitātēm un darbinieces amata aprakstam</t>
  </si>
  <si>
    <t>1DP/1.1.1.2.0/09/APIA/VIAA/129 Cilvēkresursu piesaiste atjaunojamo enerģijas avotu pētījumiem</t>
  </si>
  <si>
    <t>1DP/1.1.1.2.0/09/APIA/VIAA/128 Latvijas starpaugstskolu zinātniskās grupas izveide sistēmbioloģijā</t>
  </si>
  <si>
    <t>Vizuālās identitātes un publicitātes prasību neizpilde</t>
  </si>
  <si>
    <t>1DP/1.1.1.2.0/09/APIA/VIAA/008 Atomāro un nepārtrauktās vides tehnoloģisko fizikālo procesu modelēšana, matemātisko metožu pilnveide un kvalitatīvā izpēte</t>
  </si>
  <si>
    <t>Iespējams interešu konflikts</t>
  </si>
  <si>
    <t>1DP/1.1.1.2.0/09/APIA/VIAA/100 Smago metālu piesārņojuma noteikšana ar spektroskopiskām metodēm</t>
  </si>
  <si>
    <t>Izmaksāta darba alga no projekta līdzekļiem, par laiku ko darbinieks pavadījis komandējumā, kas nav saistīts ar projekta mērķiem.</t>
  </si>
  <si>
    <t xml:space="preserve">Pārkāpti ar darbinieku noslēgtā darba līguma nosacījumi </t>
  </si>
  <si>
    <t>Rīgas Tehniskās universitātes Neorganiskās ķīmijas institūts</t>
  </si>
  <si>
    <t>1DP/1.1.1.2.0/09/APIA/VIAA/082 Jaunu grūti kūstošu savienojumu nanopulveru iegūšanas paņēmienu un nanostrukturētu kompozītmateriālu izstrāde</t>
  </si>
  <si>
    <t>Neprecizitātes MP sagatavošanā</t>
  </si>
  <si>
    <t>1DP/1.1.2.1.1/11/IPIA/VIAA/002 Atbalsts RTU maģistra studiju programmu īstenošanai II</t>
  </si>
  <si>
    <t>1DP/1.1.2.1.1/09/IPIA/VIAA/010 Maģistra studiju attīstība Liepājas Universitātē</t>
  </si>
  <si>
    <t>1DP/1.1.2.1.2/09/IPIA/VIAA/002 Latvijas Kultūras akadēmijas doktorantūras studiju programmas atbalsts</t>
  </si>
  <si>
    <t>Projekta ieviešanā konstatēta neatbilstība, attiecīgi tiek samazināta arī izmaksātā/attiecinātā netiešo izmaksu nemainīgās likmes summa</t>
  </si>
  <si>
    <t>Latvijas Sporta pedagoģijas akadēmija</t>
  </si>
  <si>
    <t>1DP/1.1.2.1.2/09/IPIA/VIAA/010 Atbalsts sporta zinātnei</t>
  </si>
  <si>
    <t>Neprecizitātes MP un projekta dokumentācijā</t>
  </si>
  <si>
    <t>Darba likumdošanas normu neievērošana</t>
  </si>
  <si>
    <t>Rankas arodvidusskola</t>
  </si>
  <si>
    <t>1DP/1.2.1.1.3/09/APIA/VIAA/003 Mācību metodiskā nodrošinājuma uzlabošana un atbalsta pasākumi mūsdienu prasībām atbilstošai profesionālās izglītības ieguvei Rankas arodvidusskolā</t>
  </si>
  <si>
    <t>Liepājas mākslas vidusskola</t>
  </si>
  <si>
    <t>1DP/1.2.1.1.3/09/APIA/VIAA/040 Atbalsts mākslas un mūzikas vidusskolu audzēkņu konkurētspējas paaugstināšanai darba tirgū</t>
  </si>
  <si>
    <t>MP deklarēta lielāka summa</t>
  </si>
  <si>
    <t xml:space="preserve">Saņemtais skaidrojums par programmatūras noslodzi projekta ietvaros 2011.gada augustā, netiek uzskatīts par objektīvi pamatotu un saistītu ar projekta aktivitātēm </t>
  </si>
  <si>
    <t>Aizdomas par krāpšanu vai organizēto noziedzību</t>
  </si>
  <si>
    <t>Pārkāpti aktivitātes MK noteikumi - par mobilo tālruņu iegādi</t>
  </si>
  <si>
    <t>Pārsniegtas līgumos noteiktās summas</t>
  </si>
  <si>
    <t>Trūkst transporta izdevumu dokumentācija</t>
  </si>
  <si>
    <t>Pārmaksa par degvielu</t>
  </si>
  <si>
    <t>Aizkraukles Profesionālā vidusskola</t>
  </si>
  <si>
    <t>1DP/1.2.1.1.3/09/APIA/VIAA/056 Profesionālās vidējās izglītības programmas "Autotransports" un arodizglītības programmas "Būvdarbi" īstenošanas kvalitātes uzlabošana</t>
  </si>
  <si>
    <t>Neprecizitātes MP sadaļa - Projekta administratīvās izmaksas</t>
  </si>
  <si>
    <t>Neprecizitātes izdevumu aprēķināšanā</t>
  </si>
  <si>
    <t>Nav izsekojamība transporta izdevumu dokumentācija</t>
  </si>
  <si>
    <t>Ogres Valsts Tehnikums</t>
  </si>
  <si>
    <t>1DP/1.2.1.1.3/09/APIA/VIAA/025 Izglītojamo inovatīvu un interaktīvu prasmju attīstīšana</t>
  </si>
  <si>
    <t>Veikts pārrēķins par izlietoto degvielu</t>
  </si>
  <si>
    <t>1DP/1.2.1.1.3/09/APIA/VIAA/059 Mācību satura aktualizācija un modernizācija profesionālas izglītības programmu īstenošanas kvalitātes uzlabošanai un izglītojamo sekmīgu mācību veidošanai</t>
  </si>
  <si>
    <t>Par preču iegādi nav iesniegts attaisnojuma dokuments</t>
  </si>
  <si>
    <t>Neatbilst līguma grozījumu budžeta tabulā paredzētajam</t>
  </si>
  <si>
    <t>Sociālās integrācijas valsts aģentūra</t>
  </si>
  <si>
    <t>1DP/1.2.1.1.3/09/APIA/VIAA/028 Sākotnējās profesionālās izglītības programmu īstenošanas kvalitātes uzlabošana Jūrmalas profesionālajā vidusskolā</t>
  </si>
  <si>
    <t>Pārsniegta izmaksu pozīcija - projekta aktivitāšu īstenošanas izmaksas</t>
  </si>
  <si>
    <t>Neprecizitāte MP</t>
  </si>
  <si>
    <t>Nav ievērots vadības likuma Pārejas noteikumu 3.punkts, Dokumentu juridiskā spēka likuma 1.,4.pants</t>
  </si>
  <si>
    <t>1DP/1.2.2.1.5/09/IPIA/VIAA/001 Pedagogu konkurētspējas veicināšana izglītības sistēmas optimizācijas apstākļos</t>
  </si>
  <si>
    <t>Likuma „Par interešu konflikta novēršanu valsts amatpersonu darbībā”   pārkāpums</t>
  </si>
  <si>
    <t>1DP/1.2.2.4.1/10/IPIA/VIAA/003 Profesionālās izglītības atbalsta sistēmas izveide sociālās atstumtības riskam pakļautajiem jauniešiem</t>
  </si>
  <si>
    <t>Neizpildītas līguma saistības, nenodzēstā avansa daļa klasificējams kā neatbilstoši veiktie izdevumi;</t>
  </si>
  <si>
    <t>Limbažu 3.vidusskola</t>
  </si>
  <si>
    <t>1DP/1.2.2.4.2/11/APIA/VIAA/010 Sociālās atstumtības riskam pakļauto bērnu un jauniešu atbalsta un iekļaujošās izglītības pasākumi Limbažu novadā</t>
  </si>
  <si>
    <t>Garkalnes vidusskola</t>
  </si>
  <si>
    <t>1DP/1.2.2.4.2/11/APIA/VIAA/115 Atbalsta pasākumu īstenošana jauniešu sociālās atstumtības riska grupu un jauniešu ar funkcionālajiem traucējumiem integrācijai izglītībā Garkalnes, Inčukalna un Stopiņu novados</t>
  </si>
  <si>
    <t>Mazirbes speciālā internātpamatskola</t>
  </si>
  <si>
    <t>1DP/1.2.2.4.2/11/APIA/VIAA/091 Atbalsta pasākumu īstenošana jauniešu sociālās atstumtības riska grupu integrācijai izglītībā Dundagas novadā</t>
  </si>
  <si>
    <t>1DP/1.2.2.4.2/11/APIA/VIAA/041 Atbalsta pasākumu īstenošana Aizputes novada skolās sociālās atstumtības riskam pakļauto jauniešu integrācijai izglītībā, darba prasmju attīstībai un sociālajai iekļaušanai</t>
  </si>
  <si>
    <t>Mērķa grupas neatbilstība</t>
  </si>
  <si>
    <t>Tiks ieturēts no MP Nr. 21</t>
  </si>
  <si>
    <t>Tiks ieturēts no MP Nr.21</t>
  </si>
  <si>
    <t>Ieturēts no MP Nr.21</t>
  </si>
  <si>
    <t>Pārkāpts Invaliditātes likuma 12.panta pirmās daļas 2.punktā un aktivitāti regulējošo MK noteikumu Nr.170 4.5.apakšpunktā noteiktais</t>
  </si>
  <si>
    <t>Labklājības ministrija</t>
  </si>
  <si>
    <t>1DP/1.4.1.2.2/09/IPIA/NVA/002 Sociālās rehabilitācijas pakalpojumu attīstība personām ar redzes traucējumiem Latvijā</t>
  </si>
  <si>
    <t>Ikšķiles novada pašvaldības Dienas centrs</t>
  </si>
  <si>
    <t>1DP/1.4.1.2.4/10/APIA/NVA/016 Ikšķiles novada Dienas centra Mobilā brigāde</t>
  </si>
  <si>
    <t>Saldus novada pašvaldības aģentūra "Sociālais dienests"</t>
  </si>
  <si>
    <t>1DP/1.4.1.2.4/10/APIA/NVA/026 Dienas centru izveide un sociālas rehabilitācijas programmu izstrāde un īstenošana Saldus novadā</t>
  </si>
  <si>
    <t>Pārtikas un veterinārais dienests</t>
  </si>
  <si>
    <t>1DP/1.5.1.3.2/09/APIA/SIF/035 E-mācību sistēmas izstrāde un ieviešana Pārtikas un veterinārā dienesta sniegto pakalpojumu kvalitātes paaugstināšanai</t>
  </si>
  <si>
    <t>Vkanc</t>
  </si>
  <si>
    <t>1DP/1.5.2.2.3/11/APIA/SIF/089 Ogres novada un kaimiņu pašvaldību darbinieku starptautiskās sadarbības kapacitātes stiprināšana</t>
  </si>
  <si>
    <t>1DP/1.5.2.2.3/11/APIA/SIF/021 Rundāles novada pašvaldības kapacitātes stiprināšana</t>
  </si>
  <si>
    <t>Attaisnojošie dokumenti nesakrīt ar faktiski notikušo</t>
  </si>
  <si>
    <t>1DP/1.5.2.2.3/11/APIA/SIF/012 Ogres, Lielvārdes, Ikšķiles un Ķeguma novadu pašvaldību darbinieku kapacitātes stiprināšana</t>
  </si>
  <si>
    <t>Noteikto ieviešanas nosacījumu pārkāpšana</t>
  </si>
  <si>
    <t>Nav ievērots vienošanās 22.1.punkts par naudas vērtības un izmaksu principa ievērošanu</t>
  </si>
  <si>
    <t>Alojas novada dome</t>
  </si>
  <si>
    <t>1DP/1.5.2.2.3/11/APIA/SIF/047 Alojas novada domes darbinieku administratīvās kapacitātes paaugstināšana</t>
  </si>
  <si>
    <t>Liepājas pilsētas pašvaldība</t>
  </si>
  <si>
    <t>1DP/1.5.2.2.3/11/APIA/SIF/101 Kapacitātes stiprināšana Eiropas Savienības politiku instrumentu un pārējās ārvalstu finanšu palīdzības līdzfinansēto līdzfinansēto projektu un pasākumu īstenošanai Liepājas pilsētas un Grobiņas  novada pašvaldībās II kārta</t>
  </si>
  <si>
    <t>Pārsniegti MK Nr. 962 noteiktie izdevumi mērķa grupai</t>
  </si>
  <si>
    <t>Cesvaines novada dome</t>
  </si>
  <si>
    <t>1DP/1.5.2.2.3/11/APIA/SIF/005 Cesvaines, Lubānas un Varakļānu pašvaldību kapacitātes stiprināšana Eiropas Savienības politiku instrumentu un pārējās ārvalstu finanšu palīdzības līdzfinansēto projektu un pasākumu īstenošanai</t>
  </si>
  <si>
    <t>1DP/1.5.2.2.3/11/APIA/SIF/046 Kapacitātes stiprināšana kultūrtūrisma projektu jomā Rēzeknes pilsētā</t>
  </si>
  <si>
    <t>Projektā noteikto ieviešanas nosacījumu neatbilstoša pildīšana.</t>
  </si>
  <si>
    <t>Carnikavas novada dome</t>
  </si>
  <si>
    <t>1DP/1.5.2.2.3/11/APIA/SIF/081 Carnikavas novada un Ropažu novada pašvaldību kapacitātes stiprināšana Eiropas Savienības politiku instrumentu un pārējās ārvalstu palīdzības līdzfinansēto projektu un pasākumu īstenošanā</t>
  </si>
  <si>
    <t>Uzskaitīti izdevumi, kas nav attiecināmi projekta izmaksām.</t>
  </si>
  <si>
    <t>1DP/1.5.2.2.3/11/APIA/SIF/013 Rīcībspējas paaugstināšanas pasākumi Eiropas Savienības fondu piesaistei Jelgavas novada pašvaldībā</t>
  </si>
  <si>
    <t>Ieturēts no kārtējā maksājuma +atmaksa</t>
  </si>
  <si>
    <t>1DP/1.5.2.2.3/11/APIA/SIF/112 Talsu novada pašvaldības kapacitātes stiprināšana ES struktūrfondu un pārējo ārvalstu finanšu palīdzības līdzfinansēto projektu īstenošanai</t>
  </si>
  <si>
    <t>Izdevumi nav nepieciešami aktivitāšu īstenošanai un neatbilst vienošanās 22.1.1.punktā noteiktajam principam</t>
  </si>
  <si>
    <t>Mārupes novada Dome</t>
  </si>
  <si>
    <t>1DP/1.5.2.2.3/11/APIA/SIF/076 Kvalitatīvāka Mārupes novada pašvaldības darbinieku iesaiste Eiropas Savienības politiku instrumentu un pārējās ārvalstu finanšu palīdzības līdzfinansēto projektu īstenošanā</t>
  </si>
  <si>
    <t>Ciblas novada pašvaldība</t>
  </si>
  <si>
    <t>1DP/1.5.3.2.0/10/APIA/VRAA/055 Ciblas novada teritorijas plānojuma un attīstības programmas izstrāde</t>
  </si>
  <si>
    <t>Vecpiebalgas novada pašvaldība</t>
  </si>
  <si>
    <t>1DP/1.5.3.2.0/10/APIA/VRAA/098 Vecpiebalgas novada Attīstības programmas un teritorijas plānojuma izstrāde</t>
  </si>
  <si>
    <t>Jēkabpils novada pašvaldība</t>
  </si>
  <si>
    <t>1DP/1.5.3.2.0/10/APIA/VRAA/004 Jēkabpils novada pašvaldības attīstības plānošanas dokumentu izstrāde ilgtspējīgai un līdzsvarotai ekonomiskai novada attīstībai</t>
  </si>
  <si>
    <t>Salaspils novada dome</t>
  </si>
  <si>
    <t>1DP/1.5.3.2.0/10/APIA/VRAA/025 Teritorijas attīstības plānošanas kapacitātes paaugstināšana Salaspils novadā kvalitatīva vietēja līmeņa teritorijas attīstības plānošanas procesa nodrošināšanai</t>
  </si>
  <si>
    <t>1DP/1.5.3.2.0/10/APIA/VRAA/044 Bauskas novada attīstības plānošanas kapacitātes paaugstināšana</t>
  </si>
  <si>
    <t>1DP/1.5.3.2.0/10/APIA/VRAA/065 Talsu novada pašvaldības attīstības plānošanas kapacitātes paaugstināšana plānošanas dokumentu izstrādei</t>
  </si>
  <si>
    <t>Tiks ieturēts no noslēguma maksājuma</t>
  </si>
  <si>
    <t>Ozolnieku novada dome</t>
  </si>
  <si>
    <t>1DP/1.5.3.2.0/10/APIA/VRAA/070 Ozolnieku novada attīstības programmas izstrāde kvalitatīva novada attīstības plānošanas procesa nodrošināšanai</t>
  </si>
  <si>
    <t>Rucavas novada dome</t>
  </si>
  <si>
    <t>1DP/1.5.3.2.0/10/APIA/VRAA/018 Rucavas novada teritorijas plānojuma un attīstības programmas izstrāde</t>
  </si>
  <si>
    <t>Balvu novada pašvaldība</t>
  </si>
  <si>
    <t>1DP/1.5.3.2.0/10/APIA/VRAA/091 Balvu novada attīstības plānošana</t>
  </si>
  <si>
    <t>1DP/1.5.3.2.0/10/APIA/VRAA/066 Kārsavas novada teritorijas plānojuma un attīstības programmas izstrāde</t>
  </si>
  <si>
    <t>Burtnieku novada pašvaldība</t>
  </si>
  <si>
    <t>1DP/1.5.3.2.0/10/APIA/VRAA/100 Burtnieku novada attīstības programmas un teritorijas plānojuma izstrāde</t>
  </si>
  <si>
    <t>Jaunpils novada dome</t>
  </si>
  <si>
    <t>1DP/1.5.3.2.0/10/APIA/VRAA/077 Attīstības plānošanas kapacitātes paaugstināšana Jaunpils novadā</t>
  </si>
  <si>
    <t>Saldus novada pašvaldība</t>
  </si>
  <si>
    <t>1DP/1.5.3.2.0/10/APIA/VRAA/024 Saldus novada pašvaldības attīstības plānošanas kapacitātes celšana</t>
  </si>
  <si>
    <t>Paveiktie darbi neatbilst aktivitātes atbalstāmajām darbībām.</t>
  </si>
  <si>
    <t>Cita neatbilstība, nav norādīta neatbilstības būtība</t>
  </si>
  <si>
    <t>Tiks ieturēts no kārtējā maksājuma</t>
  </si>
  <si>
    <t>Iekšlietu ministrijas Informācijas centrs</t>
  </si>
  <si>
    <t>LR Zemkopības Ministrija</t>
  </si>
  <si>
    <t>Nacionālais veselības dienests</t>
  </si>
  <si>
    <t>LR Izglītības un Zinātnes Ministrija</t>
  </si>
  <si>
    <t>LR Ekonomikas ministrija</t>
  </si>
  <si>
    <t>Uzturlīdzekļu garantiju fonda administrācija</t>
  </si>
  <si>
    <t>Vecumnieku novada dome</t>
  </si>
  <si>
    <t>Vārkavas novada dome</t>
  </si>
  <si>
    <t>Naukšēnu novada pašvaldība</t>
  </si>
  <si>
    <t>Siguldas novada dome</t>
  </si>
  <si>
    <t>Līgatnes novada dome</t>
  </si>
  <si>
    <t>3DP/3.2.2.1.1/09/IPIA/IUMEPLS/020 Valsts pārbaudījumu informācijas sistēmas 2.kārta</t>
  </si>
  <si>
    <t>3DP/3.2.2.1.1/08/IPIA/IUMEPLS/001 Biometrijas datu apstrādes sistēmas izveide</t>
  </si>
  <si>
    <t>3DP/3.2.2.1.1/09/IPIA/IUMEPLS/014 Zemkopības ministrijas un tās padotībā esošo iestāžu vienotas informācijas telpas izveide</t>
  </si>
  <si>
    <t>3DP/3.2.2.1.1/09/IPIA/IUMEPLS/015 Elektroniska apmeklējumu rezervēšanas izveide (e-booking), veselības aprūpes darba plūsmu elektronizēšana (e-referrals) - 1.posms, sabiedrības veselības portāla izveide, informācijas drošības un personas datu aizsardzības nodrošināšana.</t>
  </si>
  <si>
    <t>3DP/3.2.2.1.1/08/IPIA/IUMEPLS/003 Portāla www.skolas.lv attīstība (2.kārta)</t>
  </si>
  <si>
    <t>3DP/3.2.2.1.1/08/IPIA/IUMEPLS/014 Zemkopības ministrijas un tās padotībā esošo iestāžu uz klientu orientētas pakalpojumu sistēmas izveide</t>
  </si>
  <si>
    <t>3DP/3.2.2.1.1/08/IPIA/IUMEPLS/004 Būvniecības informācijas sistēmas izstrāde</t>
  </si>
  <si>
    <t>3DP/3.2.2.1.1/08/IPIA/IUMEPLS/002 Valsts izglītības informācijas sistēmas 2.kārta</t>
  </si>
  <si>
    <t>3DP/3.2.2.1.1/09/IPIA/IUMEPLS/001 Valsts informācijas sistēmas "Uzturlīdzekļu garantiju fonda iesniedzēju un parādnieku reģistrs" pilnveidošana</t>
  </si>
  <si>
    <t>3DP/3.2.2.1.2/09/IPIA/VIAA/555 Izglītības iestāžu informatizācija</t>
  </si>
  <si>
    <t>3DP/3.2.2.1.2/09/IPIA/VIAA/596 Vārkavas novada izglītības iestāžu informatizācija</t>
  </si>
  <si>
    <t>3DP/3.2.2.1.2/09/IPIA/VIAA/590 Izglītības iestāžu informatizācija</t>
  </si>
  <si>
    <t>3DP/3.2.2.1.2/09/IPIA/VIAA/525 Naukšēnu novada vidusskolas Ķoņu skolas informatizācija</t>
  </si>
  <si>
    <t>3DP/3.2.2.1.2/09/IPIA/VIAA/587 Siguldas novada izglītības iestāžu informatizācija, Allažu pamatskolas informatizācija</t>
  </si>
  <si>
    <t>3DP/3.2.2.1.2/09/IPIA/VIAA/544 Izglītības iestāžu informatizācija</t>
  </si>
  <si>
    <t>Iepirkuma vai konkurences normu pārkāpums (izdevumi ir deklarēti)</t>
  </si>
  <si>
    <t>Noteikto ieviešanas nosacījumu pārkāpšana (izdevumi nav deklarēti)</t>
  </si>
  <si>
    <t>Ieturēts, samazinot projekta attiecināmās izmaksas</t>
  </si>
  <si>
    <t>-</t>
  </si>
  <si>
    <t>3DP/3.3.1.1.0/12/IPIA/SM/004Valsts galvenā autoceļa A9 Rīga (Skulte) – Liepāja km 79,30 – 97,58 segas rekonstrukcija</t>
  </si>
  <si>
    <t>3DP/3.3.1.5.0/08/IPIA/SM/001  Daugavpils autotransporta mezgls (Vidzemes, Piekrastes, A. Pumpura, Višķu iela)</t>
  </si>
  <si>
    <t>Valsts sociālās aprūpes centrs "Rīga"</t>
  </si>
  <si>
    <t>3DP/3.1.4.1.5/10/IPIA/CFLA/002 Valsts sociālās aprūpes centra "Rīga" sociālās aprūpes un rehabilitācijas pakalpojumu attīstība</t>
  </si>
  <si>
    <t>Valsts sociālās aprūpes centrs "Zemgale"</t>
  </si>
  <si>
    <t>3DP/3.1.4.1.5/10/IPIA/CFLA/005 Ilgstošās sociālās aprūpes centra "Zemgale" struktūrvienības "Īle" infrastruktūras pilnveidošana</t>
  </si>
  <si>
    <t>3DP/3.1.4.2.0/08/IPIA/CFLA/001 NVA pakalpojumu pieejamības uzlabošana un darba apstākļu nodrošināšana atbilstoši veicamajām funkcijām</t>
  </si>
  <si>
    <t>3DP/3.4.2.1.1/08/APIA/LIAA/004 Cēsu pilsmuižas parka atjaunošana tūrisma attīstībai</t>
  </si>
  <si>
    <t>Grobiņas novada dome</t>
  </si>
  <si>
    <t>3DP/3.4.2.1.1/09/APIA/LIAA/008 Grobiņas pilsētas vēsturiskā centra tūrisma objektu rekonstrukcija</t>
  </si>
  <si>
    <t>3DP/3.4.2.1.1/09/APIA/LIAA/014 Krāslavas pils kompleksa pielāgošana tūrisma produktu attīstībai</t>
  </si>
  <si>
    <t>3DP/3.4.2.1.1/08/APIA/LIAA/007 Siguldas pilsdrupu rekonstrukcija un infrastruktūras pielāgošana tūrisma produkta attīstībai</t>
  </si>
  <si>
    <t>Alūksnes novada pašvaldība</t>
  </si>
  <si>
    <t>3DP/3.4.2.1.1/09/APIA/LIAA/002 Alūksnes Jaunās pils kompleksa ēku un muižas parka objektu rekonstrukcija</t>
  </si>
  <si>
    <t>3DP/3.4.2.1.2/08/APIA/LIAA/009 Velotūrisma attīstība Ventspils pilsētā</t>
  </si>
  <si>
    <t>Tukuma novada dome</t>
  </si>
  <si>
    <t>3DP/3.4.2.1.2/08/APIA/LIAA/001 Velotūrisma infrastruktūras attīstība Tukumā</t>
  </si>
  <si>
    <t>Dobeles novada pašvaldība</t>
  </si>
  <si>
    <t>3DP/3.4.2.1.2/08/APIA/LIAA/008 Velotūrisma attīstība Dobeles pilsētas teritorijā</t>
  </si>
  <si>
    <t>3DP/3.4.4.2.0/10/APIA/LIAA/038 Burtnieku novada Rencēnu pagasta sociālās dzīvojamās mājas vienkāršota renovācija</t>
  </si>
  <si>
    <t>Saulkrastu novada dome</t>
  </si>
  <si>
    <t>3DP/3.4.4.2.0/10/APIA/LIAA/011 Sociālās dzīvojamās mājas Ķīšupes ielā 14, Saulkrastos siltumnoturības uzlabošanas pasākumi</t>
  </si>
  <si>
    <t>Nīcas novada dome</t>
  </si>
  <si>
    <t>3DP/3.4.4.2.0/10/APIA/LIAA/010 Sociālās dzīvojamās mājas "Ārītes" Nīcas novadā siltumnoturības uzlabošanas pasākumi</t>
  </si>
  <si>
    <t>3DP/3.4.4.2.0/10/APIA/LIAA/001 Siltumefektivitātes paaugstināšana sociālā dzīvojamā mājā "Ambulance" Ances ciematā, Ances pagastā Ventspils novadā</t>
  </si>
  <si>
    <t>Viļakas novada dome</t>
  </si>
  <si>
    <t>3DP/3.4.4.2.0/10/APIA/LIAA/036 Sociālās dzīvojamās mājas "Jasmīni" Žīguru ciemā Viļakas novadā siltumnoturības uzlabošanas pasākumi</t>
  </si>
  <si>
    <t>3DP/3.4.4.2.0/10/APIA/LIAA/039 Sociālo dzīvojamās mājas "Alejas" Kupravas ciemā Viļakas novadā siltumnoturības uzlabošanas pasākumi</t>
  </si>
  <si>
    <t>Madonas pilsētas dome</t>
  </si>
  <si>
    <t>3DP/3.6.1.1.0/09/IPIA/VRAA/003 Madonas pilsētas pirmsskolas izglītības iestāžu „Priedīte” un „Saulīte” rekonstrukcija</t>
  </si>
  <si>
    <t>3DP/3.6.1.1.0/08/IPIA/VRAA/007 Atbrīvošanas alejas un satiksmes pārvadu rekonstrukcija, nodrošinot Rēzeknes kā Austrumlatvijas kultūras un izglītībascentra pieejamību</t>
  </si>
  <si>
    <t>3DP/3.6.1.2.0/10/IPIA/VRAA/001 Maskavas, Krasta un Turgeņeva ielu kvartāla degradētās teritorijas revitalizācija</t>
  </si>
  <si>
    <t>Jelgavas novada pašvaldība*</t>
  </si>
  <si>
    <t>Talsu novada pašvaldība*</t>
  </si>
  <si>
    <t>* Projektos - 1DP/1.5.2.2.3/11/APIA/SIF/013 un 1DP/1.5.3.2.0/10/APIA/VRAA/065 izmaksātajā finansējumā tiek ieskaitīti arī atgūtie maksājumi. Reāli veikto maksājumu apjoms aktivitātē atbilst projektā piešķirtajam.</t>
  </si>
  <si>
    <t xml:space="preserve">Ieturēts no kārtējā maksājuma </t>
  </si>
  <si>
    <t>Raunas novada dome</t>
  </si>
  <si>
    <t>Pārgaujas novada pašvaldība</t>
  </si>
  <si>
    <t>Ogres novada Mazozolu pagasta pārvalde</t>
  </si>
  <si>
    <t>Sējas novada dome</t>
  </si>
  <si>
    <t>Nespēja pildīt līguma/vienošanās nosacījumus (izdevumi ir deklarēti)</t>
  </si>
  <si>
    <t>Priekuļu novada pašvaldības iestāde Liepas pagasta pārvalde</t>
  </si>
  <si>
    <t>Jaunjelgavas novada dome</t>
  </si>
  <si>
    <t>Brocēnu novada pašvaldība</t>
  </si>
  <si>
    <t>Kļūda (izdevumi nav deklarēti)</t>
  </si>
  <si>
    <t>Auces novada pašvaldība</t>
  </si>
  <si>
    <t>3DP/3.2.1.2.0/10/APIA/SM/016 Tranzīta maršruta ielu rekonstrukcija Auces novada Auces pilsētā</t>
  </si>
  <si>
    <t>Lubānas novada pašvaldība</t>
  </si>
  <si>
    <t>3DP/3.2.1.3.1/10/APIA/CFLA/034 Satiksmes drošības uzlabošana Lubānas pilsētā</t>
  </si>
  <si>
    <t>Krustpils novada pašvaldība</t>
  </si>
  <si>
    <t>3DP/3.2.1.3.1/08/APIA/SM/013 Apvienotā gājēju un veloceliņa izbūve Kūku pagastā</t>
  </si>
  <si>
    <t>Cita neatbilstība (izdevumi nav deklarēti), attiecināmās izmaksas samazinātas par PVN summu</t>
  </si>
  <si>
    <t>Cita neatbilstība (izdevumi nav deklarēti), fiannšu korekcija 10%</t>
  </si>
  <si>
    <t>Iepirkuma vai konkurences normu pārkāpums (izdevumi nav deklarēti), piemērotas finanšu korekcijas 5% un 10% apmērā</t>
  </si>
  <si>
    <t>2DP/2.1.2.1.2/08/APIA/LIAA/004 Tehnoloģiju un zināšanu pārneses centra (TEPEK) darbības uzturēšana un attīstība LLU</t>
  </si>
  <si>
    <t>Iepirkuma vai konkurences normu pārkāpums (izdevumi nav deklarēti), vienlīdzīgas attieksmes principa pārkāpums, piemērota 10% finanšu korekcija</t>
  </si>
  <si>
    <t>Cita neatbilstība (izdevumi nav deklarēti), netiek attiecināta bankas komisijas maksa</t>
  </si>
  <si>
    <t>Daugavpils universitāte</t>
  </si>
  <si>
    <t>2DP/2.1.2.1.2/08/APIA/LIAA/009 Daugavpils Universitātes Tehnoloģiju pārneses kontaktpunkts</t>
  </si>
  <si>
    <t xml:space="preserve">Iepirkuma vai konkurences normu pārkāpums (izdevumi nav deklarēti), nav veikts iepirkums </t>
  </si>
  <si>
    <t>Cita neatbilstība (izdevumi nav deklarēti), attiecināmās izmaksas samazinātas par alkohola izmaksām</t>
  </si>
  <si>
    <t xml:space="preserve">Neatbilstošs administratīvo izdevumu aprēķins un apakšprojektos konstatētie neatbilstošie izdevumi </t>
  </si>
  <si>
    <t xml:space="preserve">* Projektos 3DP/3.2.2.1.2/09/IPIA/VIAA/555, 3DP/3.2.2.1.2/09/IPIA/VIAA/596, 3DP/3.2.2.1.2/09/IPIA/VIAA/525, 3DP/3.2.2.1.2/09/IPIA/VIAA/587 un 3DP/3.2.2.1.2/09/IPIA/VIAA/544 izmaksātajā finansējumā tiek ieskaitīti arī atgūtie maksājumi. </t>
  </si>
  <si>
    <t>Latvijas Investīciju un attīstības aģentūras Zināšanu un inovācijas sistēmas departaments</t>
  </si>
  <si>
    <t>2DP/2.3.2.1.0/08/IPIA/LIAA/001 Darbības programmas "Uzņēmējdarbība un inovācijas" papildinājuma 2.3.2.1.aktivitātes "Biznesa inkubatori" projekta iesniegums</t>
  </si>
  <si>
    <t>Kļūda (izdevumi ir deklarēti), daļēji neattiecināmas automašīnas nomas izmaksas</t>
  </si>
  <si>
    <t>Kļūda (izdevumi ir deklarēti), 25% finanšu korekcija par neatbilstību MK noteikumiem attiecībā uz nodokļu parādu neesamību MVK</t>
  </si>
  <si>
    <t>Kļūda (izdevumi nav deklarēti), 25% finanšu korekcija par neatbilstību MK noteikumiem attiecībā uz nodokļu parādu neesamību MVK</t>
  </si>
  <si>
    <t>2DP/2.1.1.1.0/10/APIA/VIAA/014 Elektropārvaldes sistēmas lieljaudas transformatoru ekspluatācijas efektivitātes uzlabošana, piemērojot pamatotā drošuma ekspluatācijas stratēģiju</t>
  </si>
  <si>
    <t>Neatbilstība MK noteikumos noteiktajam</t>
  </si>
  <si>
    <t>2DP/2.1.1.1.0/10/APIA/VIAA/086 Multifunkcionāla inteliģenta transporta sistēmas punkta tehnoloģija</t>
  </si>
  <si>
    <t>Līguma summa neatbilst iepirkumā iesniegtajā finanšu piedāvājumā norādītajai summai.</t>
  </si>
  <si>
    <t>2DP/2.1.1.1.0/10/APIA/VIAA/168 Videi draudzīgu augu valsts izcelsmes augu aizsardzības līdzekļu izstrāde uz skuju koku biomasas ekstraktvielu bāzes</t>
  </si>
  <si>
    <t>Līgumsummai piemērota 10% finanšu korekcija par vienlīdzības principa pārkāpšanu.</t>
  </si>
  <si>
    <t>2DP/2.1.1.1.0/10/APIA/VIAA/128 Mehanizācijas līdzekļu izstrāde enerģētisko augu kurināmā kondicionēšanai</t>
  </si>
  <si>
    <t>Projekta ietvaros paveiktie darbi nav atbalstāmi aktivitātes ietvaros.</t>
  </si>
  <si>
    <t>2DP/2.1.1.1.0/10/APIA/VIAA/137 Tehnoloģijas materiālu digitālai multispektrālai kontrolei un kvalitātes uzlabošanai</t>
  </si>
  <si>
    <t>Aritmētiski nepareizi veikts aprēķins.</t>
  </si>
  <si>
    <t>Kļūdaini aprēķinātas atlīdzības projektā iesaistītajiem darbiniekiem.</t>
  </si>
  <si>
    <t>2DP/2.1.1.1.0/10/APIA/VIAA/052 Vīrusveidīgo daļiņu nanotehnoloģija zāļu un diagnostikas līdzekļu transportstruktūru izstrādei</t>
  </si>
  <si>
    <t>Preces cena/prece neatbilst iepirkuma līgumā noteiktajam</t>
  </si>
  <si>
    <t>Konstatēts, ka ārējo pakalpojumu sniedzēja rēķinos norādītie pakalpojumi ir vispārējās informācijas apkopojums, kas neatbilst MK noteikumos noteiktajam, līdz ar to izdevumi par sniegtajiem pakalpojumiem nav attiecināmi no projekta.</t>
  </si>
  <si>
    <t>2DP/2.1.1.1.0/10/APIA/VIAA/012 Inovatīvas ūdens apstrādes tehnoloģijas izstrāde izmantojot nanostrukturētu keramiku</t>
  </si>
  <si>
    <t>Iepirkuma piegādātāju atlase veikta neatbilstoši nolikuma prasībām. Piemērota 10% finanšu korekcija noslēgtajam līgumam.</t>
  </si>
  <si>
    <t>2DP/2.1.1.1.0/10/APIA/VIAA/038 Bezatlikuma tehnoloģija bioetanola un citu vērtīgu produktu ieguvei no lapkoku koksnes</t>
  </si>
  <si>
    <t>Neatbilstoši veikti izdevumi par viesnīcu komandējuma laikā.</t>
  </si>
  <si>
    <t>Latvijas Universitātes aģentūra "Latvijas Universitātes Fizikas institūts"</t>
  </si>
  <si>
    <t>2DP/2.1.1.1.0/10/APIA/VIAA/176 Uzlabotas litija tehnoloģijas izstrāde plazmas attīrīšanas iekārtu (divertoru) aktīvo virsmu aizsardzībai</t>
  </si>
  <si>
    <t>Publisko iepirkumu likuma pārkāpumi. Piemērota finanšu korekcija 5% apmērā no maksājuma pieprasījumā iekļautās summas.</t>
  </si>
  <si>
    <t>Piemērota finanšu korekcija 2% apmērā par vienlīdzības principa pārkāpumu.</t>
  </si>
  <si>
    <t>2DP/2.1.1.1.0/10/APIA/VIAA/107 Jaunu kompozītbūvmateriālu izstrāde uz putuģipša bāzes ar šķiedraugu stiegrojumu un no tiem veidotu sistēmu pētījumi</t>
  </si>
  <si>
    <t>2DP/2.1.1.1.0/10/APIA/VIAA/037 Inovācija kūdras izpētē un jaunu to saturošu produktu izveidē</t>
  </si>
  <si>
    <t>Par 3 piegādēm iesniegtas savstarpēji pretrunīgas preču pavadzīmes. Vienā piegādē iepirktās preces nav attiecīgā iepirkuma sastāvdaļa.</t>
  </si>
  <si>
    <t>Par kļūdainiem un projekta mērķiem neatbilstošiem (neattiecināmās izmaksas) darbinieka atalgojuma naudas aprēķiniem.</t>
  </si>
  <si>
    <t>2DP/2.1.1.1.0/10/APIA/VIAA/004 Rokas elektroinstrumentos izmantojamo elektrodzinēju efektivitātes un konkurētspējas uzlabošana</t>
  </si>
  <si>
    <t>Piemērota finanšu korekcija 25% apmērā no līguma vērtības par Publisko iepirkumu likuma prasību neievērošanu.</t>
  </si>
  <si>
    <t>Kļūdaini veikta materiālu iegādes apmaksa</t>
  </si>
  <si>
    <t>Piemērota 5% finanšu korekcija projekta ietvaros noslēgtajam līgumam</t>
  </si>
  <si>
    <t>Atalgojuma, komandējuma dienas naudas un viesnīcas izdevumu izmaksu korekcija par nepamatotu komandējuma pagarināšanu par vienu dienu.</t>
  </si>
  <si>
    <t>2DP/2.1.1.1.0/10/APIA/VIAA/007 Jauna metode nanokompozītu materiālu fizikālo parametru spektrālā sadalījuma noteikšanai</t>
  </si>
  <si>
    <t>Ieturētās tehniski ekonomiskā pamatojuma sagatavošanas izmaksas radušās pirms izmaksu attiecināmības perioda sākuma datuma.</t>
  </si>
  <si>
    <t>Līgumsummai piemērota 25% finanšu korekcija par ierobežojošu nosacījumu iekļaušanu iepirkuma dokumentācijā.</t>
  </si>
  <si>
    <t>2DP/2.1.1.1.0/10/APIA/VIAA/034 Inovatīvu putnkopības produktu ieguve izmantojot mērķtiecīgas lopbarības sastāvdaļas uz mežizstrādes atlieku bāzes</t>
  </si>
  <si>
    <t>Publiskā iepirkuma likuma pārkāpums</t>
  </si>
  <si>
    <t>2DP/2.1.1.1.0/10/APIA/VIAA/112 Semantisko datubāzu platforma nozaru speciālistiem</t>
  </si>
  <si>
    <t>Neattiecināmās izmaksas – atalgojums un komandējuma izmaksas, ņemot vērā to, ka nav iesniegta dokumentācija, kas apliecina ekonomisko pamatojumu izlidošanai uz konferenci 2 dienas ātrāk; kā arī dalības maksa un komandējuma izmaksas par semināra apmeklējumu cita ERAF projekta ietvaros.</t>
  </si>
  <si>
    <t>Deklarētie izdevumi nav reāli, jo darba laika uzskaite tiek veikta ar cipariem aiz komata</t>
  </si>
  <si>
    <t>Papildus komplektējošo daļu iegāde nomātajam priekšmetam nomas periodā nav attiecināma finansēšanai no projekta līdzekļiem.</t>
  </si>
  <si>
    <t>Nav attiecināti komandējumu un dienesta braucienu izdevumi, jo MK 2009.gada 7.jūlija noteikumi Nr.752 neparedz šādus izdevumus uzaicinātajiem ekspertiem no ārzemēm.</t>
  </si>
  <si>
    <t>2DP/2.1.1.1.0/10/APIA/VIAA/063 Jaunu kardioprotektīvu zāļu vielu meklējumi: GBB hidroksilāzes inhibitoru sintēze un izpēte</t>
  </si>
  <si>
    <t>2DP/2.1.1.1.0/10/APIA/VIAA/088 Inovatīvi stiklu pārklājumi</t>
  </si>
  <si>
    <t xml:space="preserve">Par degvielas patēriņa normas pārsniegšanu komandējumā. </t>
  </si>
  <si>
    <t>Bankas pakalpojumu izmaksas nav attiecināmas saskaņā ar MK noteikumu 752 31.1.punktu.</t>
  </si>
  <si>
    <t>2DP/2.1.1.1.0/10/APIA/VIAA/166 Uzlabota tehnoloģija protonu – neitronu konvertoru šķidra metāla sistēmu izveidei</t>
  </si>
  <si>
    <t>Piemērota korekcija 5% apmērā no maksājuma pieprasījumā iekļautās summas par konstatētajiem Publisko iepirkumu likuma pārkāpumiem.</t>
  </si>
  <si>
    <t>2DP/2.1.1.1.0/10/APIA/VIAA/015 Jauna asfaltbetona kompozītmateriāla un stiprības pārbaudes tehnoloģijas izstrāde, iegūstot tērauda ražošanas un dolomīta karjeru blakusproduktu lietderīgu pielietojumu</t>
  </si>
  <si>
    <t>Uzturēšanās izdevumi Ķīnā pēc konferences (3 dienas)</t>
  </si>
  <si>
    <t>2DP/2.1.1.1.0/10/APIA/VIAA/127 Skuju ēterisko eļļu ieguves tehnoloģijas izstrāde uz pārvietojamu iekārtu bāzes</t>
  </si>
  <si>
    <t>2DP/2.1.1.1.0/10/APIA/VIAA/006 Dažādas izcelsmes atjaunojamo kurināmo maisījumu jauna veida granulētu produktu izveidošana ekoloģiski tīru un efektīvu degšanas un siltuma ražošanas procesu nodrošināšanai ar būtiski uzlabotu šo procesu tehnoloģiju</t>
  </si>
  <si>
    <t>Komandējuma izdevumos iekļauti bankas komisijas maksājumi, kas saskaņā ar MK noteikumu Nr.752 31.1.punktu ir nettiecināmi izdevumi.</t>
  </si>
  <si>
    <t>Interešu konflikts – lēmumu par komandējumu un dalību zinātniskajā konferencē projekta darbinieks pieņēmis attiecībā uz sevi.</t>
  </si>
  <si>
    <t>Farmācijas un veselības veicināšanas biedrība, Inovatīvo tehnoloģiju un veselības vecināšanas institūts</t>
  </si>
  <si>
    <t>2DP/2.1.1.1.0/10/APIA/VIAA/172 Priežu celmu eļļas smagās frakcijas pretvēža un antioksidatīvās aktivitātes pētījumi</t>
  </si>
  <si>
    <t>Neatbilstoši veiktie izdevumi rūpniecisko pētījumu atlīdzības izmaksām.</t>
  </si>
  <si>
    <t>Piemērota finanšu korekcija 25% apmērā no līguma vērtības, jo pasūtītājs nav ievērojis Publisko iepirkumu likuma 37.pantā noteikto.</t>
  </si>
  <si>
    <t>Konstatēti projektā neatbilstoši veiktie izdevumi par publikāciju un konferences organizēšanu.</t>
  </si>
  <si>
    <t>Neattiecināmi komandējuma izdevumi, jo nav ekonomiskā pamatojuma par atrašanos komandējumā papildus vienu dienu.</t>
  </si>
  <si>
    <t>Neattiecināmi komandējuma izdevumi, jo konferences dalības maksa un viesnīcas izdevumi nav pamatoti ar izmaksu attaisnojošiem dokumentiem.</t>
  </si>
  <si>
    <t>Piemērota 5% finanšu korekcija līguma kopsummai par iepirkuma par semināru un konferences organizēšanas pakalpojumiem apstiprinātajā nolikumā neprecīzi un diskriminējoši definētu līguma priekšmetu – atsevišķiem semināriem norādītais norises datums ir pirms piedāvājumu iesniegšanas termiņa, un par neatbilstoša (mazāka) apjoma metodisko un rakstu krājumu sagatavošanu nekā norādīts līgumā.</t>
  </si>
  <si>
    <t xml:space="preserve">Projekta ietvaros netika ievēroti MK noteikumos noteiktie izmaksu attiecināmības nosacījumi un tika pārsniegts maksimāli noteiktais atlīdzības likmes apmērs darbiniekiem. </t>
  </si>
  <si>
    <t xml:space="preserve">Piemērota 10% finanšu korekcija par Publisko iepirkumu likuma pārkāpumiem. </t>
  </si>
  <si>
    <t>Neattiecināmie izdevumi - maksa par finanšu transakcijām, kas nav attiecināma aktivitātes ietvaros.</t>
  </si>
  <si>
    <t>2DP/2.1.1.2.0/10/APIA/VIAA/016 Biotehnoloģijas un veterinārmedicīnas zinātniskā institūta “Sigra” atpazīstamības un starptautiskās sadarbības veicināšana</t>
  </si>
  <si>
    <t>2DP/2.1.1.2.0/10/APIA/VIAA/012 Atbalsts EDI starptautiskās sadarbības projektiem zinātnē un tehnoloģijās</t>
  </si>
  <si>
    <t>Neattiecināmās izmaksas par aritmētiski neprecīzi aprēķinātiem komandējuma izdevumiem latos.</t>
  </si>
  <si>
    <t>2DP/2.1.1.3.1/11/IPIA/VIAA/007 Enerģijas un vides resursu ieguves un ilgtspējīgas izmantošanas tehnoloģiju valsts nozīmes pētniecības centra izveide (ietverot arī Transporta un mašīnbūves centra attīstību)</t>
  </si>
  <si>
    <t>Piemērota finanšu korekcija 5% apmērā no veiktajām izmaksām, jo iepirkuma procedūras norisē pieļauti pārkāpumi, iekļaujot ierobežojošas prasības, tehniskajās specifikācijās norādot konkrēta zīmola preci, kā arī iekļaujot preci ar tehniskajām prasībām neatbilstošu parametru.</t>
  </si>
  <si>
    <t>Cita neatbilstība (izdevumi nav deklarēti), nav attiecināmas atalgojuma izmaksas</t>
  </si>
  <si>
    <t>Cita neatbilstība (izdevumi nav deklarēti) komandējuma izdevumi par vienu komandējuma dienu ir atzīti par neatbilstoši veiktiem izdevumiem. Tāpat par neatbilstoši veiktiem izdevumiem atzīti izdevumi par viena plakāta druku.</t>
  </si>
  <si>
    <t>Cita neatbilstība (izdevumi nav deklarēti), neattiecināmas komandējuma pagarinājuma izmaksas</t>
  </si>
  <si>
    <t xml:space="preserve">Cita neatbilstība (izdevumi nav deklarēti), neattiecināmas komandējuma pagarinājuma izmaksas </t>
  </si>
  <si>
    <t>3DP/3.4.1.1.0/09/APIA/CFLA/087 Ūdenssaimniecības attīstība Raunas novada Raunas ciemā</t>
  </si>
  <si>
    <t>3DP/3.4.1.1.0/11/APIA/CFLA/017 Ventspils novada Vārves pagasta Zūru ciema ūdenssaimniecības attīstība</t>
  </si>
  <si>
    <t>3DP/3.4.1.1.0/11/APIA/CFLA/024 Ūdenssaimniecības infrastruktūras attīstība Pārgaujas novada Rozulas ciemā</t>
  </si>
  <si>
    <t>3DP/3.4.1.1.0/11/APIA/CFLA/063 Ūdenssaimniecības attīstība Sējas novada Lojas ciemā</t>
  </si>
  <si>
    <t>3DP/3.4.1.1.0/09/APIA/CFLA/109 Ūdenssaimniecības attīstība Līksnas pagasta Līksnas ciemā</t>
  </si>
  <si>
    <t>3DP/3.5.1.1.0/08/IPIA/VIDM/006 Ūdenssaimniecības pakalpojumu attīstība Liepā</t>
  </si>
  <si>
    <t>3DP/3.5.1.2.1/10/IPIA/VIDM/021 Normatīvo aktu prasībām neatbilstošās Jaunjelgavas novada Daudzeses pagasta izgāztuves „Siliņkalns” Nr.32508/2820/PPV rekultivācija</t>
  </si>
  <si>
    <t>3DP/3.5.1.2.1/10/IPIA/VIDM/022 Normatīvo aktu prasībām neatbilstošās Jaunjelgavas novada Sunākstes pagasta izgāztuves „Zvanītāji” Nr.32868/5285/PPV rekultivācija</t>
  </si>
  <si>
    <t>3DP/3.5.1.2.1/10/IPIA/VIDM/020 Normatīvo aktu prasībām neatbilstošās Brocēnu novada izgāztuves „Vibsteri” Nr. 84808/1511/PPV rekultivācija</t>
  </si>
  <si>
    <t>3DP/3.4.1.1.0/11/APIA/CFLA/107 Ogres novada Mazozolu pagasta Līčupes ciema ūdenssaimniecības attīstība</t>
  </si>
  <si>
    <t xml:space="preserve"> Tiešās vai pastarpinātās valsts pārvaldes iestādes, atvasinātas publiskas personas vai citas valsts iestādes īstenotajos projektos konstatētie neatbilstoši veiktie izdevumi pārskata periodā (ceturksnī) (pārskati veidoti 09.01.2012.)</t>
  </si>
  <si>
    <t>6.pielikums
Informatīvajam ziņojumam par Eiropas Savienības struktūrfondu un Kohēzijas fonda, Eiropas Ekonomikas zonas finanšu instrumenta, Norvēģijas finanšu instrumenta un Latvijas–Šveices sadarbības programmas apguvi līdz 2012.gada 31.decembrim.</t>
  </si>
  <si>
    <t>27.02.2013.</t>
  </si>
  <si>
    <t>A.Pukse</t>
  </si>
  <si>
    <t>67083930, Anna.Pukse@fm.gov.lv</t>
  </si>
</sst>
</file>

<file path=xl/styles.xml><?xml version="1.0" encoding="utf-8"?>
<styleSheet xmlns="http://schemas.openxmlformats.org/spreadsheetml/2006/main">
  <numFmts count="5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;[Red]#,##0.00"/>
    <numFmt numFmtId="165" formatCode="#,##0;[Red]#,##0"/>
    <numFmt numFmtId="166" formatCode="0.0%"/>
    <numFmt numFmtId="167" formatCode="#,##0;\(#,##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;\(#,##0.00\)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%"/>
    <numFmt numFmtId="182" formatCode="0.0000%"/>
    <numFmt numFmtId="183" formatCode="0.00000%"/>
    <numFmt numFmtId="184" formatCode="0.0"/>
    <numFmt numFmtId="185" formatCode="#,##0.000"/>
    <numFmt numFmtId="186" formatCode="#,##0.0000"/>
    <numFmt numFmtId="187" formatCode="#,##0.00000"/>
    <numFmt numFmtId="188" formatCode="#,##0.000000"/>
    <numFmt numFmtId="189" formatCode="#,##0.0"/>
    <numFmt numFmtId="190" formatCode="#,##0.0000000"/>
    <numFmt numFmtId="191" formatCode="&quot;Ls&quot;\ #,##0.000000000;\-&quot;Ls&quot;\ #,##0.000000000"/>
    <numFmt numFmtId="192" formatCode="&quot;Ls&quot;\ #,##0.000;\-&quot;Ls&quot;\ #,##0.000"/>
    <numFmt numFmtId="193" formatCode="0.00000000%"/>
    <numFmt numFmtId="194" formatCode="0.000000E+00"/>
    <numFmt numFmtId="195" formatCode="#,##0.0;[Red]#,##0.0"/>
    <numFmt numFmtId="196" formatCode="0.000000%"/>
    <numFmt numFmtId="197" formatCode="0.0000000%"/>
    <numFmt numFmtId="198" formatCode="0.000000000%"/>
    <numFmt numFmtId="199" formatCode="0.0000000000%"/>
    <numFmt numFmtId="200" formatCode="0.00000000000%"/>
    <numFmt numFmtId="201" formatCode="0.000000000000%"/>
    <numFmt numFmtId="202" formatCode="_-* #,##0.0_-;\-* #,##0.0_-;_-* &quot;-&quot;??_-;_-@_-"/>
    <numFmt numFmtId="203" formatCode="_-* #,##0_-;\-* #,##0_-;_-* &quot;-&quot;??_-;_-@_-"/>
    <numFmt numFmtId="204" formatCode="#,##0_ ;\-#,##0\ "/>
    <numFmt numFmtId="205" formatCode="#,##0.0_ ;\-#,##0.0\ "/>
    <numFmt numFmtId="206" formatCode="#,##0.00_ ;\-#,##0.00\ 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3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0"/>
      <name val="Arial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8"/>
      <color indexed="10"/>
      <name val="Times New Roman"/>
      <family val="1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8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53" fillId="27" borderId="8" applyNumberForma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166" fontId="6" fillId="0" borderId="0" xfId="106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10" fontId="5" fillId="33" borderId="11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65" fontId="5" fillId="34" borderId="11" xfId="96" applyNumberFormat="1" applyFont="1" applyFill="1" applyBorder="1" applyAlignment="1">
      <alignment horizontal="center" vertical="center" wrapText="1"/>
      <protection/>
    </xf>
    <xf numFmtId="10" fontId="5" fillId="34" borderId="11" xfId="96" applyNumberFormat="1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wrapText="1"/>
    </xf>
    <xf numFmtId="4" fontId="8" fillId="0" borderId="0" xfId="0" applyNumberFormat="1" applyFont="1" applyFill="1" applyAlignment="1">
      <alignment/>
    </xf>
    <xf numFmtId="0" fontId="57" fillId="34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/>
    </xf>
    <xf numFmtId="3" fontId="5" fillId="34" borderId="11" xfId="0" applyNumberFormat="1" applyFont="1" applyFill="1" applyBorder="1" applyAlignment="1">
      <alignment horizontal="center" wrapText="1"/>
    </xf>
    <xf numFmtId="4" fontId="5" fillId="34" borderId="11" xfId="0" applyNumberFormat="1" applyFont="1" applyFill="1" applyBorder="1" applyAlignment="1">
      <alignment horizont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10" fontId="6" fillId="34" borderId="11" xfId="0" applyNumberFormat="1" applyFont="1" applyFill="1" applyBorder="1" applyAlignment="1">
      <alignment horizontal="center" vertical="center" wrapText="1"/>
    </xf>
    <xf numFmtId="204" fontId="5" fillId="34" borderId="11" xfId="69" applyNumberFormat="1" applyFont="1" applyFill="1" applyBorder="1" applyAlignment="1">
      <alignment horizontal="center" vertical="center" wrapText="1"/>
    </xf>
    <xf numFmtId="0" fontId="6" fillId="0" borderId="11" xfId="96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96" applyFont="1" applyFill="1" applyBorder="1" applyAlignment="1">
      <alignment horizontal="center" vertical="center" wrapText="1"/>
      <protection/>
    </xf>
    <xf numFmtId="165" fontId="6" fillId="0" borderId="11" xfId="96" applyNumberFormat="1" applyFont="1" applyFill="1" applyBorder="1" applyAlignment="1">
      <alignment horizontal="center" vertical="center" wrapText="1"/>
      <protection/>
    </xf>
    <xf numFmtId="164" fontId="6" fillId="0" borderId="11" xfId="96" applyNumberFormat="1" applyFont="1" applyFill="1" applyBorder="1" applyAlignment="1">
      <alignment horizontal="center" vertical="center" wrapText="1"/>
      <protection/>
    </xf>
    <xf numFmtId="164" fontId="6" fillId="0" borderId="11" xfId="96" applyNumberFormat="1" applyFont="1" applyFill="1" applyBorder="1" applyAlignment="1">
      <alignment horizontal="center" vertical="center"/>
      <protection/>
    </xf>
    <xf numFmtId="1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0" fontId="6" fillId="0" borderId="11" xfId="96" applyNumberFormat="1" applyFont="1" applyFill="1" applyBorder="1" applyAlignment="1">
      <alignment horizontal="center" vertical="center"/>
      <protection/>
    </xf>
    <xf numFmtId="4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10" fontId="6" fillId="0" borderId="11" xfId="107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206" fontId="6" fillId="0" borderId="11" xfId="71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96" applyFont="1" applyFill="1" applyBorder="1" applyAlignment="1">
      <alignment horizontal="left" vertical="center" wrapText="1"/>
      <protection/>
    </xf>
    <xf numFmtId="0" fontId="6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0" fontId="6" fillId="0" borderId="11" xfId="95" applyFont="1" applyFill="1" applyBorder="1" applyAlignment="1">
      <alignment horizontal="left" vertical="center" wrapText="1"/>
      <protection/>
    </xf>
    <xf numFmtId="204" fontId="6" fillId="0" borderId="11" xfId="71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11" xfId="95" applyFont="1" applyFill="1" applyBorder="1" applyAlignment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10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/>
    </xf>
    <xf numFmtId="0" fontId="5" fillId="34" borderId="11" xfId="96" applyNumberFormat="1" applyFont="1" applyFill="1" applyBorder="1" applyAlignment="1">
      <alignment horizontal="center" vertical="center" wrapText="1"/>
      <protection/>
    </xf>
    <xf numFmtId="10" fontId="5" fillId="34" borderId="11" xfId="96" applyNumberFormat="1" applyFont="1" applyFill="1" applyBorder="1" applyAlignment="1">
      <alignment horizontal="center" vertical="center"/>
      <protection/>
    </xf>
    <xf numFmtId="10" fontId="5" fillId="34" borderId="11" xfId="106" applyNumberFormat="1" applyFont="1" applyFill="1" applyBorder="1" applyAlignment="1">
      <alignment horizontal="center" vertical="center" wrapText="1"/>
    </xf>
    <xf numFmtId="0" fontId="6" fillId="0" borderId="11" xfId="95" applyFont="1" applyFill="1" applyBorder="1" applyAlignment="1">
      <alignment horizontal="left" vertical="top" wrapText="1"/>
      <protection/>
    </xf>
    <xf numFmtId="0" fontId="5" fillId="34" borderId="11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5" fillId="16" borderId="11" xfId="0" applyFont="1" applyFill="1" applyBorder="1" applyAlignment="1">
      <alignment horizontal="left" vertical="center"/>
    </xf>
    <xf numFmtId="0" fontId="6" fillId="0" borderId="11" xfId="96" applyFont="1" applyFill="1" applyBorder="1" applyAlignment="1">
      <alignment horizontal="left" vertical="center"/>
      <protection/>
    </xf>
    <xf numFmtId="0" fontId="6" fillId="0" borderId="11" xfId="0" applyFont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16" borderId="11" xfId="0" applyFont="1" applyFill="1" applyBorder="1" applyAlignment="1">
      <alignment horizontal="left" vertical="center" wrapText="1"/>
    </xf>
    <xf numFmtId="0" fontId="57" fillId="34" borderId="11" xfId="0" applyFont="1" applyFill="1" applyBorder="1" applyAlignment="1">
      <alignment horizontal="left" vertical="center" wrapText="1"/>
    </xf>
    <xf numFmtId="10" fontId="5" fillId="34" borderId="11" xfId="107" applyNumberFormat="1" applyFont="1" applyFill="1" applyBorder="1" applyAlignment="1">
      <alignment horizontal="center" vertical="center" wrapText="1"/>
    </xf>
    <xf numFmtId="166" fontId="5" fillId="34" borderId="11" xfId="107" applyNumberFormat="1" applyFont="1" applyFill="1" applyBorder="1" applyAlignment="1">
      <alignment horizontal="center" vertical="center" wrapText="1"/>
    </xf>
    <xf numFmtId="4" fontId="57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wrapText="1"/>
    </xf>
    <xf numFmtId="0" fontId="5" fillId="34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vertical="center" wrapText="1"/>
    </xf>
    <xf numFmtId="0" fontId="6" fillId="0" borderId="11" xfId="96" applyNumberFormat="1" applyFont="1" applyFill="1" applyBorder="1" applyAlignment="1">
      <alignment horizontal="center" vertical="center" wrapText="1"/>
      <protection/>
    </xf>
    <xf numFmtId="0" fontId="6" fillId="35" borderId="11" xfId="96" applyNumberFormat="1" applyFont="1" applyFill="1" applyBorder="1" applyAlignment="1">
      <alignment horizontal="center" vertical="center" wrapText="1"/>
      <protection/>
    </xf>
    <xf numFmtId="4" fontId="5" fillId="33" borderId="11" xfId="0" applyNumberFormat="1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>
      <alignment horizontal="left" vertical="center" wrapText="1"/>
    </xf>
    <xf numFmtId="3" fontId="5" fillId="33" borderId="11" xfId="0" applyNumberFormat="1" applyFont="1" applyFill="1" applyBorder="1" applyAlignment="1">
      <alignment horizontal="left"/>
    </xf>
    <xf numFmtId="166" fontId="5" fillId="34" borderId="11" xfId="107" applyNumberFormat="1" applyFont="1" applyFill="1" applyBorder="1" applyAlignment="1">
      <alignment horizontal="left" vertical="center" wrapText="1"/>
    </xf>
    <xf numFmtId="3" fontId="5" fillId="34" borderId="11" xfId="0" applyNumberFormat="1" applyFont="1" applyFill="1" applyBorder="1" applyAlignment="1">
      <alignment horizontal="left" wrapText="1"/>
    </xf>
    <xf numFmtId="4" fontId="5" fillId="34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5" fillId="34" borderId="11" xfId="0" applyNumberFormat="1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10" fontId="6" fillId="0" borderId="11" xfId="107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left" vertical="top" wrapText="1"/>
    </xf>
    <xf numFmtId="206" fontId="6" fillId="0" borderId="11" xfId="71" applyNumberFormat="1" applyFont="1" applyFill="1" applyBorder="1" applyAlignment="1">
      <alignment horizontal="center" vertical="top" wrapText="1"/>
    </xf>
    <xf numFmtId="3" fontId="6" fillId="0" borderId="11" xfId="96" applyNumberFormat="1" applyFont="1" applyFill="1" applyBorder="1" applyAlignment="1">
      <alignment horizontal="center" vertical="top" wrapText="1"/>
      <protection/>
    </xf>
    <xf numFmtId="4" fontId="6" fillId="0" borderId="11" xfId="96" applyNumberFormat="1" applyFont="1" applyFill="1" applyBorder="1" applyAlignment="1">
      <alignment horizontal="left" vertical="top" wrapText="1"/>
      <protection/>
    </xf>
    <xf numFmtId="4" fontId="6" fillId="0" borderId="11" xfId="96" applyNumberFormat="1" applyFont="1" applyFill="1" applyBorder="1" applyAlignment="1">
      <alignment horizontal="center" vertical="top" wrapText="1"/>
      <protection/>
    </xf>
    <xf numFmtId="3" fontId="6" fillId="35" borderId="11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10" fontId="6" fillId="0" borderId="11" xfId="106" applyNumberFormat="1" applyFont="1" applyFill="1" applyBorder="1" applyAlignment="1">
      <alignment horizontal="center" vertical="top" wrapText="1"/>
    </xf>
    <xf numFmtId="2" fontId="6" fillId="0" borderId="11" xfId="107" applyNumberFormat="1" applyFont="1" applyFill="1" applyBorder="1" applyAlignment="1">
      <alignment horizontal="left" vertical="top" wrapText="1"/>
    </xf>
    <xf numFmtId="2" fontId="6" fillId="35" borderId="11" xfId="107" applyNumberFormat="1" applyFont="1" applyFill="1" applyBorder="1" applyAlignment="1">
      <alignment horizontal="left" vertical="top" wrapText="1"/>
    </xf>
    <xf numFmtId="2" fontId="6" fillId="35" borderId="11" xfId="0" applyNumberFormat="1" applyFont="1" applyFill="1" applyBorder="1" applyAlignment="1">
      <alignment horizontal="center" vertical="top" wrapText="1"/>
    </xf>
    <xf numFmtId="189" fontId="6" fillId="0" borderId="11" xfId="0" applyNumberFormat="1" applyFont="1" applyFill="1" applyBorder="1" applyAlignment="1">
      <alignment horizontal="center" vertical="top" wrapText="1"/>
    </xf>
    <xf numFmtId="166" fontId="6" fillId="0" borderId="11" xfId="107" applyNumberFormat="1" applyFont="1" applyFill="1" applyBorder="1" applyAlignment="1">
      <alignment horizontal="left" vertical="top" wrapText="1"/>
    </xf>
    <xf numFmtId="3" fontId="6" fillId="0" borderId="11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1" xfId="95" applyFont="1" applyFill="1" applyBorder="1" applyAlignment="1">
      <alignment horizontal="center" vertical="top" wrapText="1"/>
      <protection/>
    </xf>
    <xf numFmtId="172" fontId="6" fillId="0" borderId="11" xfId="95" applyNumberFormat="1" applyFont="1" applyFill="1" applyBorder="1" applyAlignment="1">
      <alignment horizontal="center" vertical="top" wrapText="1"/>
      <protection/>
    </xf>
    <xf numFmtId="10" fontId="6" fillId="0" borderId="11" xfId="0" applyNumberFormat="1" applyFont="1" applyFill="1" applyBorder="1" applyAlignment="1">
      <alignment horizontal="center" vertical="top" wrapText="1"/>
    </xf>
    <xf numFmtId="3" fontId="6" fillId="0" borderId="11" xfId="71" applyNumberFormat="1" applyFont="1" applyFill="1" applyBorder="1" applyAlignment="1">
      <alignment horizontal="center" vertical="top" wrapText="1"/>
    </xf>
    <xf numFmtId="204" fontId="6" fillId="0" borderId="11" xfId="71" applyNumberFormat="1" applyFont="1" applyFill="1" applyBorder="1" applyAlignment="1">
      <alignment horizontal="center" vertical="top" wrapText="1"/>
    </xf>
    <xf numFmtId="0" fontId="6" fillId="0" borderId="11" xfId="95" applyFont="1" applyFill="1" applyBorder="1" applyAlignment="1">
      <alignment horizontal="center" vertical="center" wrapText="1"/>
      <protection/>
    </xf>
    <xf numFmtId="0" fontId="6" fillId="0" borderId="11" xfId="95" applyFont="1" applyFill="1" applyBorder="1" applyAlignment="1">
      <alignment horizontal="left" vertical="center" wrapText="1"/>
      <protection/>
    </xf>
    <xf numFmtId="3" fontId="6" fillId="0" borderId="11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3" fontId="6" fillId="35" borderId="11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wrapText="1"/>
    </xf>
    <xf numFmtId="165" fontId="5" fillId="34" borderId="11" xfId="96" applyNumberFormat="1" applyFont="1" applyFill="1" applyBorder="1" applyAlignment="1">
      <alignment horizontal="center" vertical="center" wrapText="1"/>
      <protection/>
    </xf>
    <xf numFmtId="0" fontId="5" fillId="34" borderId="11" xfId="96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left" vertical="center" wrapText="1"/>
    </xf>
    <xf numFmtId="0" fontId="6" fillId="16" borderId="11" xfId="0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wrapText="1"/>
    </xf>
    <xf numFmtId="2" fontId="5" fillId="34" borderId="11" xfId="0" applyNumberFormat="1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center"/>
    </xf>
    <xf numFmtId="0" fontId="6" fillId="0" borderId="11" xfId="96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center" wrapText="1"/>
    </xf>
    <xf numFmtId="0" fontId="6" fillId="0" borderId="11" xfId="96" applyFont="1" applyFill="1" applyBorder="1" applyAlignment="1">
      <alignment horizontal="left" vertical="center" wrapText="1"/>
      <protection/>
    </xf>
    <xf numFmtId="3" fontId="6" fillId="0" borderId="11" xfId="96" applyNumberFormat="1" applyFont="1" applyFill="1" applyBorder="1" applyAlignment="1">
      <alignment horizontal="center" vertical="top" wrapText="1"/>
      <protection/>
    </xf>
    <xf numFmtId="2" fontId="6" fillId="0" borderId="11" xfId="0" applyNumberFormat="1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center" vertical="top" wrapText="1"/>
    </xf>
    <xf numFmtId="189" fontId="6" fillId="0" borderId="11" xfId="0" applyNumberFormat="1" applyFont="1" applyFill="1" applyBorder="1" applyAlignment="1">
      <alignment horizontal="center" vertical="top" wrapText="1"/>
    </xf>
  </cellXfs>
  <cellStyles count="10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rmal 4" xfId="97"/>
    <cellStyle name="Normal 4 2" xfId="98"/>
    <cellStyle name="Normal 5" xfId="99"/>
    <cellStyle name="Note" xfId="100"/>
    <cellStyle name="Note 2" xfId="101"/>
    <cellStyle name="Note 2 2" xfId="102"/>
    <cellStyle name="Note 3" xfId="103"/>
    <cellStyle name="Output" xfId="104"/>
    <cellStyle name="Output 2" xfId="105"/>
    <cellStyle name="Percent" xfId="106"/>
    <cellStyle name="Percent 2" xfId="107"/>
    <cellStyle name="Percent 3" xfId="108"/>
    <cellStyle name="Percent 3 2" xfId="109"/>
    <cellStyle name="Title" xfId="110"/>
    <cellStyle name="Title 2" xfId="111"/>
    <cellStyle name="Total" xfId="112"/>
    <cellStyle name="Total 2" xfId="113"/>
    <cellStyle name="Warning Text" xfId="114"/>
    <cellStyle name="Warning Text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3"/>
  <sheetViews>
    <sheetView tabSelected="1" view="pageLayout" zoomScale="40" zoomScaleNormal="40" zoomScaleSheetLayoutView="50" zoomScalePageLayoutView="40" workbookViewId="0" topLeftCell="A1">
      <selection activeCell="G12" sqref="G12"/>
    </sheetView>
  </sheetViews>
  <sheetFormatPr defaultColWidth="9.140625" defaultRowHeight="12.75"/>
  <cols>
    <col min="1" max="1" width="11.00390625" style="2" customWidth="1"/>
    <col min="2" max="2" width="28.7109375" style="5" customWidth="1"/>
    <col min="3" max="3" width="53.421875" style="76" customWidth="1"/>
    <col min="4" max="4" width="23.8515625" style="2" customWidth="1"/>
    <col min="5" max="5" width="26.421875" style="2" customWidth="1"/>
    <col min="6" max="6" width="24.7109375" style="2" customWidth="1"/>
    <col min="7" max="7" width="22.00390625" style="2" customWidth="1"/>
    <col min="8" max="8" width="17.57421875" style="2" customWidth="1"/>
    <col min="9" max="9" width="23.00390625" style="2" customWidth="1"/>
    <col min="10" max="10" width="27.421875" style="2" customWidth="1"/>
    <col min="11" max="11" width="48.57421875" style="76" customWidth="1"/>
    <col min="12" max="12" width="28.421875" style="5" customWidth="1"/>
    <col min="13" max="13" width="25.28125" style="5" customWidth="1"/>
    <col min="14" max="14" width="15.28125" style="2" customWidth="1"/>
    <col min="15" max="15" width="12.7109375" style="0" bestFit="1" customWidth="1"/>
    <col min="19" max="19" width="10.421875" style="0" bestFit="1" customWidth="1"/>
    <col min="21" max="21" width="15.8515625" style="0" bestFit="1" customWidth="1"/>
  </cols>
  <sheetData>
    <row r="1" spans="8:14" ht="23.25">
      <c r="H1" s="144" t="s">
        <v>481</v>
      </c>
      <c r="I1" s="145"/>
      <c r="J1" s="145"/>
      <c r="K1" s="145"/>
      <c r="L1" s="145"/>
      <c r="M1" s="145"/>
      <c r="N1" s="145"/>
    </row>
    <row r="2" spans="8:14" ht="23.25">
      <c r="H2" s="145"/>
      <c r="I2" s="145"/>
      <c r="J2" s="145"/>
      <c r="K2" s="145"/>
      <c r="L2" s="145"/>
      <c r="M2" s="145"/>
      <c r="N2" s="145"/>
    </row>
    <row r="3" spans="8:14" ht="23.25">
      <c r="H3" s="145"/>
      <c r="I3" s="145"/>
      <c r="J3" s="145"/>
      <c r="K3" s="145"/>
      <c r="L3" s="145"/>
      <c r="M3" s="145"/>
      <c r="N3" s="145"/>
    </row>
    <row r="4" spans="8:14" ht="23.25">
      <c r="H4" s="145"/>
      <c r="I4" s="145"/>
      <c r="J4" s="145"/>
      <c r="K4" s="145"/>
      <c r="L4" s="145"/>
      <c r="M4" s="145"/>
      <c r="N4" s="145"/>
    </row>
    <row r="5" ht="18.75" customHeight="1">
      <c r="G5" s="6"/>
    </row>
    <row r="6" spans="1:14" ht="55.5" customHeight="1">
      <c r="A6" s="147" t="s">
        <v>480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8"/>
      <c r="N6" s="9"/>
    </row>
    <row r="7" spans="1:14" ht="13.5" customHeight="1">
      <c r="A7" s="1"/>
      <c r="B7" s="1"/>
      <c r="C7" s="77"/>
      <c r="D7" s="1"/>
      <c r="E7" s="1"/>
      <c r="F7" s="3"/>
      <c r="G7" s="3"/>
      <c r="H7" s="3"/>
      <c r="I7" s="3"/>
      <c r="J7" s="1"/>
      <c r="K7" s="77"/>
      <c r="L7" s="1"/>
      <c r="M7" s="4"/>
      <c r="N7" s="9"/>
    </row>
    <row r="8" spans="1:14" ht="26.25" customHeight="1">
      <c r="A8" s="149" t="s">
        <v>54</v>
      </c>
      <c r="B8" s="149" t="s">
        <v>1</v>
      </c>
      <c r="C8" s="150" t="s">
        <v>8</v>
      </c>
      <c r="D8" s="149" t="s">
        <v>86</v>
      </c>
      <c r="E8" s="149" t="s">
        <v>153</v>
      </c>
      <c r="F8" s="149" t="s">
        <v>0</v>
      </c>
      <c r="G8" s="151"/>
      <c r="H8" s="151"/>
      <c r="I8" s="151"/>
      <c r="J8" s="149" t="s">
        <v>14</v>
      </c>
      <c r="K8" s="150" t="s">
        <v>17</v>
      </c>
      <c r="L8" s="149" t="s">
        <v>10</v>
      </c>
      <c r="M8" s="149" t="s">
        <v>11</v>
      </c>
      <c r="N8" s="149" t="s">
        <v>53</v>
      </c>
    </row>
    <row r="9" spans="1:14" ht="201" customHeight="1">
      <c r="A9" s="149"/>
      <c r="B9" s="149"/>
      <c r="C9" s="150"/>
      <c r="D9" s="149"/>
      <c r="E9" s="149"/>
      <c r="F9" s="10" t="s">
        <v>3</v>
      </c>
      <c r="G9" s="10" t="s">
        <v>9</v>
      </c>
      <c r="H9" s="10" t="s">
        <v>2</v>
      </c>
      <c r="I9" s="10" t="s">
        <v>5</v>
      </c>
      <c r="J9" s="149"/>
      <c r="K9" s="150"/>
      <c r="L9" s="149"/>
      <c r="M9" s="149"/>
      <c r="N9" s="149"/>
    </row>
    <row r="10" spans="1:14" ht="9.75" customHeight="1" hidden="1">
      <c r="A10" s="10"/>
      <c r="B10" s="10"/>
      <c r="C10" s="84"/>
      <c r="D10" s="10"/>
      <c r="E10" s="10"/>
      <c r="F10" s="10"/>
      <c r="G10" s="10"/>
      <c r="H10" s="10"/>
      <c r="I10" s="10"/>
      <c r="J10" s="10"/>
      <c r="K10" s="84"/>
      <c r="L10" s="10"/>
      <c r="M10" s="10"/>
      <c r="N10" s="10"/>
    </row>
    <row r="11" spans="1:14" ht="22.5">
      <c r="A11" s="11">
        <v>1</v>
      </c>
      <c r="B11" s="11">
        <v>2</v>
      </c>
      <c r="C11" s="78">
        <v>3</v>
      </c>
      <c r="D11" s="11">
        <v>4</v>
      </c>
      <c r="E11" s="11">
        <v>5</v>
      </c>
      <c r="F11" s="11" t="s">
        <v>12</v>
      </c>
      <c r="G11" s="11">
        <v>7</v>
      </c>
      <c r="H11" s="11">
        <v>8</v>
      </c>
      <c r="I11" s="11">
        <v>9</v>
      </c>
      <c r="J11" s="11" t="s">
        <v>13</v>
      </c>
      <c r="K11" s="78">
        <v>11</v>
      </c>
      <c r="L11" s="11">
        <v>12</v>
      </c>
      <c r="M11" s="11">
        <v>13</v>
      </c>
      <c r="N11" s="11">
        <v>14</v>
      </c>
    </row>
    <row r="12" spans="1:14" ht="21" customHeight="1">
      <c r="A12" s="156" t="s">
        <v>4</v>
      </c>
      <c r="B12" s="156"/>
      <c r="C12" s="156"/>
      <c r="D12" s="12">
        <f aca="true" t="shared" si="0" ref="D12:I12">SUM(D13:D126)</f>
        <v>153760774.06999996</v>
      </c>
      <c r="E12" s="12">
        <f t="shared" si="0"/>
        <v>111197242.81</v>
      </c>
      <c r="F12" s="12">
        <f t="shared" si="0"/>
        <v>151600.95999999996</v>
      </c>
      <c r="G12" s="12">
        <f t="shared" si="0"/>
        <v>136764.33999999997</v>
      </c>
      <c r="H12" s="12">
        <f t="shared" si="0"/>
        <v>14693.600000000004</v>
      </c>
      <c r="I12" s="12">
        <f t="shared" si="0"/>
        <v>143.74</v>
      </c>
      <c r="J12" s="13">
        <f aca="true" t="shared" si="1" ref="J12:J17">F12/E12</f>
        <v>0.0013633517897474923</v>
      </c>
      <c r="K12" s="94"/>
      <c r="L12" s="12">
        <f>SUM(L13:L126)</f>
        <v>91981.63999999997</v>
      </c>
      <c r="M12" s="14"/>
      <c r="N12" s="14"/>
    </row>
    <row r="13" spans="1:14" ht="129" customHeight="1">
      <c r="A13" s="105">
        <v>1</v>
      </c>
      <c r="B13" s="36" t="s">
        <v>50</v>
      </c>
      <c r="C13" s="47" t="s">
        <v>172</v>
      </c>
      <c r="D13" s="106">
        <v>1170346</v>
      </c>
      <c r="E13" s="106">
        <v>1053266.9300000002</v>
      </c>
      <c r="F13" s="107">
        <v>110.92</v>
      </c>
      <c r="G13" s="107">
        <v>94.28</v>
      </c>
      <c r="H13" s="107">
        <v>16.64</v>
      </c>
      <c r="I13" s="107">
        <v>0</v>
      </c>
      <c r="J13" s="108">
        <f t="shared" si="1"/>
        <v>0.00010531043635823635</v>
      </c>
      <c r="K13" s="109" t="s">
        <v>173</v>
      </c>
      <c r="L13" s="110">
        <v>110.92</v>
      </c>
      <c r="M13" s="105" t="s">
        <v>28</v>
      </c>
      <c r="N13" s="107" t="s">
        <v>22</v>
      </c>
    </row>
    <row r="14" spans="1:14" ht="116.25">
      <c r="A14" s="105">
        <v>2</v>
      </c>
      <c r="B14" s="36" t="s">
        <v>23</v>
      </c>
      <c r="C14" s="47" t="s">
        <v>174</v>
      </c>
      <c r="D14" s="106">
        <v>1392498</v>
      </c>
      <c r="E14" s="106">
        <v>1252152.14</v>
      </c>
      <c r="F14" s="107">
        <v>1217.8500000000001</v>
      </c>
      <c r="G14" s="107">
        <v>1035.17</v>
      </c>
      <c r="H14" s="107">
        <v>182.68</v>
      </c>
      <c r="I14" s="107">
        <v>0</v>
      </c>
      <c r="J14" s="108">
        <f t="shared" si="1"/>
        <v>0.0009726054535194104</v>
      </c>
      <c r="K14" s="109" t="s">
        <v>152</v>
      </c>
      <c r="L14" s="110">
        <v>1217.8500000000001</v>
      </c>
      <c r="M14" s="107" t="s">
        <v>28</v>
      </c>
      <c r="N14" s="107" t="s">
        <v>22</v>
      </c>
    </row>
    <row r="15" spans="1:14" ht="116.25">
      <c r="A15" s="105">
        <v>3</v>
      </c>
      <c r="B15" s="36" t="s">
        <v>23</v>
      </c>
      <c r="C15" s="47" t="s">
        <v>175</v>
      </c>
      <c r="D15" s="106">
        <v>1361489</v>
      </c>
      <c r="E15" s="106">
        <v>1225333.8900000001</v>
      </c>
      <c r="F15" s="107">
        <v>297.90999999999997</v>
      </c>
      <c r="G15" s="107">
        <v>253.22</v>
      </c>
      <c r="H15" s="107">
        <v>44.69</v>
      </c>
      <c r="I15" s="107">
        <v>0</v>
      </c>
      <c r="J15" s="108">
        <f t="shared" si="1"/>
        <v>0.00024312556963555456</v>
      </c>
      <c r="K15" s="109" t="s">
        <v>176</v>
      </c>
      <c r="L15" s="110">
        <v>297.90999999999997</v>
      </c>
      <c r="M15" s="105" t="s">
        <v>28</v>
      </c>
      <c r="N15" s="107" t="s">
        <v>22</v>
      </c>
    </row>
    <row r="16" spans="1:14" ht="93">
      <c r="A16" s="105">
        <v>4</v>
      </c>
      <c r="B16" s="36" t="s">
        <v>35</v>
      </c>
      <c r="C16" s="47" t="s">
        <v>177</v>
      </c>
      <c r="D16" s="106">
        <v>1353935</v>
      </c>
      <c r="E16" s="106">
        <v>1261255.9200000002</v>
      </c>
      <c r="F16" s="107">
        <v>264.42</v>
      </c>
      <c r="G16" s="107">
        <v>224.75</v>
      </c>
      <c r="H16" s="107">
        <v>39.67</v>
      </c>
      <c r="I16" s="107">
        <v>0</v>
      </c>
      <c r="J16" s="108">
        <f t="shared" si="1"/>
        <v>0.00020964817354435092</v>
      </c>
      <c r="K16" s="109" t="s">
        <v>149</v>
      </c>
      <c r="L16" s="110">
        <v>264.42</v>
      </c>
      <c r="M16" s="105" t="s">
        <v>28</v>
      </c>
      <c r="N16" s="107" t="s">
        <v>22</v>
      </c>
    </row>
    <row r="17" spans="1:14" ht="69.75">
      <c r="A17" s="105">
        <v>5</v>
      </c>
      <c r="B17" s="135" t="s">
        <v>35</v>
      </c>
      <c r="C17" s="136" t="s">
        <v>178</v>
      </c>
      <c r="D17" s="132">
        <v>1379702</v>
      </c>
      <c r="E17" s="132">
        <v>1239513.41</v>
      </c>
      <c r="F17" s="107">
        <v>1643.35</v>
      </c>
      <c r="G17" s="107">
        <v>1396.84</v>
      </c>
      <c r="H17" s="107">
        <v>246.51</v>
      </c>
      <c r="I17" s="107">
        <v>0</v>
      </c>
      <c r="J17" s="108">
        <f t="shared" si="1"/>
        <v>0.0013258025179412945</v>
      </c>
      <c r="K17" s="109" t="s">
        <v>150</v>
      </c>
      <c r="L17" s="110">
        <v>1643.35</v>
      </c>
      <c r="M17" s="105" t="s">
        <v>28</v>
      </c>
      <c r="N17" s="107" t="s">
        <v>22</v>
      </c>
    </row>
    <row r="18" spans="1:14" ht="69.75">
      <c r="A18" s="105">
        <v>6</v>
      </c>
      <c r="B18" s="158"/>
      <c r="C18" s="162"/>
      <c r="D18" s="153"/>
      <c r="E18" s="153"/>
      <c r="F18" s="107">
        <v>821.53</v>
      </c>
      <c r="G18" s="107">
        <v>698.3</v>
      </c>
      <c r="H18" s="107">
        <v>123.23</v>
      </c>
      <c r="I18" s="107">
        <v>0</v>
      </c>
      <c r="J18" s="108">
        <f>F18/E17</f>
        <v>0.0006627842775819585</v>
      </c>
      <c r="K18" s="109" t="s">
        <v>150</v>
      </c>
      <c r="L18" s="110">
        <v>821.53</v>
      </c>
      <c r="M18" s="107" t="s">
        <v>28</v>
      </c>
      <c r="N18" s="107" t="s">
        <v>22</v>
      </c>
    </row>
    <row r="19" spans="1:14" ht="69.75">
      <c r="A19" s="105">
        <v>7</v>
      </c>
      <c r="B19" s="135" t="s">
        <v>30</v>
      </c>
      <c r="C19" s="136" t="s">
        <v>74</v>
      </c>
      <c r="D19" s="132">
        <v>840087</v>
      </c>
      <c r="E19" s="132">
        <v>753730.3899999999</v>
      </c>
      <c r="F19" s="107">
        <v>578.6700000000001</v>
      </c>
      <c r="G19" s="107">
        <v>491.86</v>
      </c>
      <c r="H19" s="107">
        <v>86.81</v>
      </c>
      <c r="I19" s="107">
        <v>0</v>
      </c>
      <c r="J19" s="108">
        <f>F19/E19</f>
        <v>0.0007677413670423985</v>
      </c>
      <c r="K19" s="109" t="s">
        <v>179</v>
      </c>
      <c r="L19" s="110">
        <v>578.6700000000001</v>
      </c>
      <c r="M19" s="105" t="s">
        <v>28</v>
      </c>
      <c r="N19" s="107" t="s">
        <v>22</v>
      </c>
    </row>
    <row r="20" spans="1:14" ht="69.75">
      <c r="A20" s="105">
        <v>8</v>
      </c>
      <c r="B20" s="158"/>
      <c r="C20" s="162"/>
      <c r="D20" s="153"/>
      <c r="E20" s="153"/>
      <c r="F20" s="107">
        <v>307.01</v>
      </c>
      <c r="G20" s="107">
        <v>260.95</v>
      </c>
      <c r="H20" s="107">
        <v>46.06</v>
      </c>
      <c r="I20" s="107">
        <v>0</v>
      </c>
      <c r="J20" s="108">
        <f>F20/E19</f>
        <v>0.0004073207131796822</v>
      </c>
      <c r="K20" s="109" t="s">
        <v>179</v>
      </c>
      <c r="L20" s="110">
        <v>307.01</v>
      </c>
      <c r="M20" s="105" t="s">
        <v>28</v>
      </c>
      <c r="N20" s="107" t="s">
        <v>22</v>
      </c>
    </row>
    <row r="21" spans="1:14" ht="69.75">
      <c r="A21" s="105">
        <v>9</v>
      </c>
      <c r="B21" s="135" t="s">
        <v>23</v>
      </c>
      <c r="C21" s="136" t="s">
        <v>180</v>
      </c>
      <c r="D21" s="132">
        <v>1391698</v>
      </c>
      <c r="E21" s="132">
        <v>1250330.26</v>
      </c>
      <c r="F21" s="107">
        <v>153.96</v>
      </c>
      <c r="G21" s="107">
        <v>130.86</v>
      </c>
      <c r="H21" s="107">
        <v>23.1</v>
      </c>
      <c r="I21" s="107">
        <v>0</v>
      </c>
      <c r="J21" s="108">
        <f>F21/E21</f>
        <v>0.00012313546662463405</v>
      </c>
      <c r="K21" s="109" t="s">
        <v>181</v>
      </c>
      <c r="L21" s="110">
        <v>0</v>
      </c>
      <c r="M21" s="105" t="s">
        <v>28</v>
      </c>
      <c r="N21" s="107" t="s">
        <v>22</v>
      </c>
    </row>
    <row r="22" spans="1:14" ht="69.75">
      <c r="A22" s="105">
        <v>10</v>
      </c>
      <c r="B22" s="158"/>
      <c r="C22" s="162"/>
      <c r="D22" s="161"/>
      <c r="E22" s="161"/>
      <c r="F22" s="107">
        <v>390.47999999999996</v>
      </c>
      <c r="G22" s="107">
        <v>331.9</v>
      </c>
      <c r="H22" s="107">
        <v>58.58</v>
      </c>
      <c r="I22" s="107">
        <v>0</v>
      </c>
      <c r="J22" s="108">
        <f>F22/E21</f>
        <v>0.0003123014874486041</v>
      </c>
      <c r="K22" s="109" t="s">
        <v>181</v>
      </c>
      <c r="L22" s="110">
        <v>0</v>
      </c>
      <c r="M22" s="105" t="s">
        <v>28</v>
      </c>
      <c r="N22" s="107" t="s">
        <v>22</v>
      </c>
    </row>
    <row r="23" spans="1:14" ht="69.75">
      <c r="A23" s="105">
        <v>11</v>
      </c>
      <c r="B23" s="158"/>
      <c r="C23" s="162"/>
      <c r="D23" s="161"/>
      <c r="E23" s="161"/>
      <c r="F23" s="107">
        <v>544.4399999999999</v>
      </c>
      <c r="G23" s="107">
        <v>462.77</v>
      </c>
      <c r="H23" s="107">
        <v>81.67</v>
      </c>
      <c r="I23" s="107">
        <v>0</v>
      </c>
      <c r="J23" s="108">
        <f>F23/E21</f>
        <v>0.00043543695407323815</v>
      </c>
      <c r="K23" s="109" t="s">
        <v>181</v>
      </c>
      <c r="L23" s="110">
        <v>0</v>
      </c>
      <c r="M23" s="107" t="s">
        <v>36</v>
      </c>
      <c r="N23" s="107" t="s">
        <v>22</v>
      </c>
    </row>
    <row r="24" spans="1:14" ht="69.75">
      <c r="A24" s="105">
        <v>12</v>
      </c>
      <c r="B24" s="158"/>
      <c r="C24" s="162"/>
      <c r="D24" s="161"/>
      <c r="E24" s="161"/>
      <c r="F24" s="107">
        <v>465.34</v>
      </c>
      <c r="G24" s="107">
        <v>395.53</v>
      </c>
      <c r="H24" s="107">
        <v>69.81</v>
      </c>
      <c r="I24" s="107">
        <v>0</v>
      </c>
      <c r="J24" s="108">
        <f>F24/E21</f>
        <v>0.0003721736687393297</v>
      </c>
      <c r="K24" s="109" t="s">
        <v>181</v>
      </c>
      <c r="L24" s="110">
        <v>0</v>
      </c>
      <c r="M24" s="105" t="s">
        <v>36</v>
      </c>
      <c r="N24" s="107" t="s">
        <v>22</v>
      </c>
    </row>
    <row r="25" spans="1:14" ht="139.5">
      <c r="A25" s="105">
        <v>13</v>
      </c>
      <c r="B25" s="36" t="s">
        <v>34</v>
      </c>
      <c r="C25" s="47" t="s">
        <v>114</v>
      </c>
      <c r="D25" s="106">
        <v>979773</v>
      </c>
      <c r="E25" s="106">
        <v>880900.1399999999</v>
      </c>
      <c r="F25" s="107">
        <v>294.71</v>
      </c>
      <c r="G25" s="107">
        <v>250.5</v>
      </c>
      <c r="H25" s="107">
        <v>44.21</v>
      </c>
      <c r="I25" s="107">
        <v>0</v>
      </c>
      <c r="J25" s="108">
        <v>0.00033455551499855595</v>
      </c>
      <c r="K25" s="109" t="s">
        <v>149</v>
      </c>
      <c r="L25" s="110">
        <v>294.71</v>
      </c>
      <c r="M25" s="107" t="s">
        <v>28</v>
      </c>
      <c r="N25" s="107" t="s">
        <v>22</v>
      </c>
    </row>
    <row r="26" spans="1:14" ht="69.75">
      <c r="A26" s="105">
        <v>14</v>
      </c>
      <c r="B26" s="135" t="s">
        <v>23</v>
      </c>
      <c r="C26" s="136" t="s">
        <v>75</v>
      </c>
      <c r="D26" s="132">
        <v>723479</v>
      </c>
      <c r="E26" s="132">
        <v>651131.26</v>
      </c>
      <c r="F26" s="107">
        <v>600.3399999999999</v>
      </c>
      <c r="G26" s="107">
        <v>510.28</v>
      </c>
      <c r="H26" s="107">
        <v>90.06</v>
      </c>
      <c r="I26" s="107">
        <v>0</v>
      </c>
      <c r="J26" s="108">
        <v>0.0009219953592767147</v>
      </c>
      <c r="K26" s="109" t="s">
        <v>150</v>
      </c>
      <c r="L26" s="110">
        <v>0</v>
      </c>
      <c r="M26" s="105" t="s">
        <v>28</v>
      </c>
      <c r="N26" s="107" t="s">
        <v>22</v>
      </c>
    </row>
    <row r="27" spans="1:14" ht="69.75">
      <c r="A27" s="105">
        <v>15</v>
      </c>
      <c r="B27" s="158"/>
      <c r="C27" s="162"/>
      <c r="D27" s="161"/>
      <c r="E27" s="161"/>
      <c r="F27" s="107">
        <v>34.79</v>
      </c>
      <c r="G27" s="107">
        <v>29.57</v>
      </c>
      <c r="H27" s="107">
        <v>5.22</v>
      </c>
      <c r="I27" s="107">
        <v>0</v>
      </c>
      <c r="J27" s="108">
        <v>5.3430087199315234E-05</v>
      </c>
      <c r="K27" s="109" t="s">
        <v>150</v>
      </c>
      <c r="L27" s="110">
        <v>34.79</v>
      </c>
      <c r="M27" s="105" t="s">
        <v>28</v>
      </c>
      <c r="N27" s="107" t="s">
        <v>22</v>
      </c>
    </row>
    <row r="28" spans="1:14" ht="139.5">
      <c r="A28" s="105">
        <v>16</v>
      </c>
      <c r="B28" s="37" t="s">
        <v>23</v>
      </c>
      <c r="C28" s="51" t="s">
        <v>182</v>
      </c>
      <c r="D28" s="111">
        <v>631669</v>
      </c>
      <c r="E28" s="111">
        <v>572564.35</v>
      </c>
      <c r="F28" s="107">
        <v>843.4</v>
      </c>
      <c r="G28" s="107">
        <v>716.89</v>
      </c>
      <c r="H28" s="107">
        <v>126.51</v>
      </c>
      <c r="I28" s="107">
        <v>0</v>
      </c>
      <c r="J28" s="108">
        <v>0.00147302220265722</v>
      </c>
      <c r="K28" s="109" t="s">
        <v>183</v>
      </c>
      <c r="L28" s="110">
        <v>843.4</v>
      </c>
      <c r="M28" s="105" t="s">
        <v>28</v>
      </c>
      <c r="N28" s="107" t="s">
        <v>22</v>
      </c>
    </row>
    <row r="29" spans="1:14" ht="69.75">
      <c r="A29" s="105">
        <v>17</v>
      </c>
      <c r="B29" s="37" t="s">
        <v>23</v>
      </c>
      <c r="C29" s="51" t="s">
        <v>76</v>
      </c>
      <c r="D29" s="111">
        <v>1317042</v>
      </c>
      <c r="E29" s="111">
        <v>1175953.01</v>
      </c>
      <c r="F29" s="107">
        <v>737.1500000000001</v>
      </c>
      <c r="G29" s="107">
        <v>626.57</v>
      </c>
      <c r="H29" s="107">
        <v>110.58</v>
      </c>
      <c r="I29" s="107">
        <v>0</v>
      </c>
      <c r="J29" s="108">
        <v>0.000626853278771743</v>
      </c>
      <c r="K29" s="109" t="s">
        <v>184</v>
      </c>
      <c r="L29" s="110">
        <v>737.1500000000001</v>
      </c>
      <c r="M29" s="105" t="s">
        <v>36</v>
      </c>
      <c r="N29" s="107" t="s">
        <v>22</v>
      </c>
    </row>
    <row r="30" spans="1:14" ht="69.75">
      <c r="A30" s="105">
        <v>18</v>
      </c>
      <c r="B30" s="157" t="s">
        <v>185</v>
      </c>
      <c r="C30" s="163" t="s">
        <v>186</v>
      </c>
      <c r="D30" s="164">
        <v>718311</v>
      </c>
      <c r="E30" s="164">
        <v>646478.5700000001</v>
      </c>
      <c r="F30" s="107">
        <v>0.07</v>
      </c>
      <c r="G30" s="107">
        <v>0.05</v>
      </c>
      <c r="H30" s="107">
        <v>0.02</v>
      </c>
      <c r="I30" s="107">
        <v>0</v>
      </c>
      <c r="J30" s="108">
        <v>1.0827891789205E-07</v>
      </c>
      <c r="K30" s="109" t="s">
        <v>187</v>
      </c>
      <c r="L30" s="110">
        <v>0.07</v>
      </c>
      <c r="M30" s="105" t="s">
        <v>28</v>
      </c>
      <c r="N30" s="107" t="s">
        <v>22</v>
      </c>
    </row>
    <row r="31" spans="1:14" ht="69.75">
      <c r="A31" s="105">
        <v>19</v>
      </c>
      <c r="B31" s="158"/>
      <c r="C31" s="162"/>
      <c r="D31" s="161"/>
      <c r="E31" s="161"/>
      <c r="F31" s="107">
        <v>54.11</v>
      </c>
      <c r="G31" s="107">
        <v>45.99</v>
      </c>
      <c r="H31" s="107">
        <v>8.12</v>
      </c>
      <c r="I31" s="107">
        <v>0</v>
      </c>
      <c r="J31" s="108">
        <v>8.369960353055476E-05</v>
      </c>
      <c r="K31" s="109" t="s">
        <v>149</v>
      </c>
      <c r="L31" s="110">
        <v>54.11</v>
      </c>
      <c r="M31" s="105" t="s">
        <v>28</v>
      </c>
      <c r="N31" s="107" t="s">
        <v>22</v>
      </c>
    </row>
    <row r="32" spans="1:14" ht="93">
      <c r="A32" s="105">
        <v>20</v>
      </c>
      <c r="B32" s="37" t="s">
        <v>31</v>
      </c>
      <c r="C32" s="51" t="s">
        <v>188</v>
      </c>
      <c r="D32" s="111">
        <v>1098500</v>
      </c>
      <c r="E32" s="111">
        <v>542500</v>
      </c>
      <c r="F32" s="107">
        <v>1500</v>
      </c>
      <c r="G32" s="107">
        <v>1342.95</v>
      </c>
      <c r="H32" s="107">
        <v>157.05</v>
      </c>
      <c r="I32" s="107">
        <v>0</v>
      </c>
      <c r="J32" s="108">
        <v>0.0027649769585253456</v>
      </c>
      <c r="K32" s="112" t="s">
        <v>151</v>
      </c>
      <c r="L32" s="110">
        <v>1500</v>
      </c>
      <c r="M32" s="105" t="s">
        <v>36</v>
      </c>
      <c r="N32" s="107" t="s">
        <v>22</v>
      </c>
    </row>
    <row r="33" spans="1:14" ht="93">
      <c r="A33" s="105">
        <v>21</v>
      </c>
      <c r="B33" s="37" t="s">
        <v>103</v>
      </c>
      <c r="C33" s="51" t="s">
        <v>115</v>
      </c>
      <c r="D33" s="111">
        <v>107579</v>
      </c>
      <c r="E33" s="111">
        <v>45081.149999999994</v>
      </c>
      <c r="F33" s="107">
        <v>66.6</v>
      </c>
      <c r="G33" s="107">
        <v>59.62</v>
      </c>
      <c r="H33" s="107">
        <v>6.98</v>
      </c>
      <c r="I33" s="107">
        <v>0</v>
      </c>
      <c r="J33" s="108">
        <v>0.001477335870979334</v>
      </c>
      <c r="K33" s="109" t="s">
        <v>150</v>
      </c>
      <c r="L33" s="110">
        <v>66.6</v>
      </c>
      <c r="M33" s="105" t="s">
        <v>28</v>
      </c>
      <c r="N33" s="107" t="s">
        <v>22</v>
      </c>
    </row>
    <row r="34" spans="1:14" ht="69.75">
      <c r="A34" s="105">
        <v>22</v>
      </c>
      <c r="B34" s="37" t="s">
        <v>103</v>
      </c>
      <c r="C34" s="51" t="s">
        <v>189</v>
      </c>
      <c r="D34" s="111">
        <v>71283</v>
      </c>
      <c r="E34" s="111">
        <v>71283.31</v>
      </c>
      <c r="F34" s="107">
        <v>0.42</v>
      </c>
      <c r="G34" s="107">
        <v>0.37</v>
      </c>
      <c r="H34" s="107">
        <v>0.05</v>
      </c>
      <c r="I34" s="107">
        <v>0</v>
      </c>
      <c r="J34" s="108">
        <v>5.89198228870124E-06</v>
      </c>
      <c r="K34" s="112" t="s">
        <v>149</v>
      </c>
      <c r="L34" s="110">
        <v>0.42</v>
      </c>
      <c r="M34" s="105" t="s">
        <v>28</v>
      </c>
      <c r="N34" s="107" t="s">
        <v>22</v>
      </c>
    </row>
    <row r="35" spans="1:14" ht="93">
      <c r="A35" s="105">
        <v>23</v>
      </c>
      <c r="B35" s="37" t="s">
        <v>77</v>
      </c>
      <c r="C35" s="51" t="s">
        <v>190</v>
      </c>
      <c r="D35" s="111">
        <v>191745</v>
      </c>
      <c r="E35" s="111">
        <v>171955.51</v>
      </c>
      <c r="F35" s="107">
        <v>133.22</v>
      </c>
      <c r="G35" s="107">
        <v>124.36</v>
      </c>
      <c r="H35" s="107">
        <v>8.86</v>
      </c>
      <c r="I35" s="107">
        <v>0</v>
      </c>
      <c r="J35" s="108">
        <v>0.000774735278910225</v>
      </c>
      <c r="K35" s="109" t="s">
        <v>187</v>
      </c>
      <c r="L35" s="110">
        <v>0</v>
      </c>
      <c r="M35" s="105" t="s">
        <v>36</v>
      </c>
      <c r="N35" s="107" t="s">
        <v>22</v>
      </c>
    </row>
    <row r="36" spans="1:14" ht="69.75">
      <c r="A36" s="105">
        <v>24</v>
      </c>
      <c r="B36" s="37" t="s">
        <v>23</v>
      </c>
      <c r="C36" s="51" t="s">
        <v>78</v>
      </c>
      <c r="D36" s="111">
        <v>15822969</v>
      </c>
      <c r="E36" s="111">
        <v>14233762.229999999</v>
      </c>
      <c r="F36" s="107">
        <v>1228.5</v>
      </c>
      <c r="G36" s="107">
        <v>1146.8</v>
      </c>
      <c r="H36" s="107">
        <v>81.7</v>
      </c>
      <c r="I36" s="107">
        <v>0</v>
      </c>
      <c r="J36" s="108">
        <v>8.630887464248447E-05</v>
      </c>
      <c r="K36" s="112" t="s">
        <v>151</v>
      </c>
      <c r="L36" s="110">
        <v>1228.5</v>
      </c>
      <c r="M36" s="105" t="s">
        <v>28</v>
      </c>
      <c r="N36" s="107" t="s">
        <v>22</v>
      </c>
    </row>
    <row r="37" spans="1:14" ht="139.5">
      <c r="A37" s="105">
        <v>25</v>
      </c>
      <c r="B37" s="36" t="s">
        <v>31</v>
      </c>
      <c r="C37" s="47" t="s">
        <v>79</v>
      </c>
      <c r="D37" s="106">
        <v>6456660</v>
      </c>
      <c r="E37" s="106">
        <v>5798269.859999999</v>
      </c>
      <c r="F37" s="107">
        <v>51</v>
      </c>
      <c r="G37" s="107">
        <v>47.6</v>
      </c>
      <c r="H37" s="107">
        <v>3.4</v>
      </c>
      <c r="I37" s="107">
        <v>0</v>
      </c>
      <c r="J37" s="108">
        <v>8.79572721370371E-06</v>
      </c>
      <c r="K37" s="112" t="s">
        <v>191</v>
      </c>
      <c r="L37" s="110">
        <v>51</v>
      </c>
      <c r="M37" s="105" t="s">
        <v>28</v>
      </c>
      <c r="N37" s="107" t="s">
        <v>22</v>
      </c>
    </row>
    <row r="38" spans="1:14" ht="69.75">
      <c r="A38" s="105">
        <v>26</v>
      </c>
      <c r="B38" s="36" t="s">
        <v>192</v>
      </c>
      <c r="C38" s="47" t="s">
        <v>193</v>
      </c>
      <c r="D38" s="106">
        <v>518180</v>
      </c>
      <c r="E38" s="106">
        <v>415481.6</v>
      </c>
      <c r="F38" s="107">
        <v>1171.4</v>
      </c>
      <c r="G38" s="107">
        <v>1093.5</v>
      </c>
      <c r="H38" s="107">
        <v>77.9</v>
      </c>
      <c r="I38" s="107">
        <v>0</v>
      </c>
      <c r="J38" s="108">
        <v>0.0028193787643062897</v>
      </c>
      <c r="K38" s="109" t="s">
        <v>194</v>
      </c>
      <c r="L38" s="110">
        <v>1171.4</v>
      </c>
      <c r="M38" s="105" t="s">
        <v>28</v>
      </c>
      <c r="N38" s="107" t="s">
        <v>22</v>
      </c>
    </row>
    <row r="39" spans="1:14" ht="116.25">
      <c r="A39" s="105">
        <v>27</v>
      </c>
      <c r="B39" s="37" t="s">
        <v>116</v>
      </c>
      <c r="C39" s="51" t="s">
        <v>117</v>
      </c>
      <c r="D39" s="111">
        <v>1001495</v>
      </c>
      <c r="E39" s="111">
        <v>719543.6699999999</v>
      </c>
      <c r="F39" s="107">
        <v>894.42</v>
      </c>
      <c r="G39" s="107">
        <v>894.42</v>
      </c>
      <c r="H39" s="107">
        <v>0</v>
      </c>
      <c r="I39" s="107">
        <v>0</v>
      </c>
      <c r="J39" s="108">
        <v>0.0012430378270161142</v>
      </c>
      <c r="K39" s="112" t="s">
        <v>195</v>
      </c>
      <c r="L39" s="110">
        <v>894.42</v>
      </c>
      <c r="M39" s="105" t="s">
        <v>28</v>
      </c>
      <c r="N39" s="107" t="s">
        <v>22</v>
      </c>
    </row>
    <row r="40" spans="1:14" ht="139.5">
      <c r="A40" s="105">
        <v>28</v>
      </c>
      <c r="B40" s="37" t="s">
        <v>37</v>
      </c>
      <c r="C40" s="51" t="s">
        <v>61</v>
      </c>
      <c r="D40" s="111">
        <v>2985039</v>
      </c>
      <c r="E40" s="111">
        <v>1541642.64</v>
      </c>
      <c r="F40" s="107">
        <v>111.44</v>
      </c>
      <c r="G40" s="107">
        <v>94.72</v>
      </c>
      <c r="H40" s="107">
        <v>16.72</v>
      </c>
      <c r="I40" s="107">
        <v>0</v>
      </c>
      <c r="J40" s="108">
        <v>7.228653198123789E-05</v>
      </c>
      <c r="K40" s="112" t="s">
        <v>150</v>
      </c>
      <c r="L40" s="110">
        <v>111.44</v>
      </c>
      <c r="M40" s="105" t="s">
        <v>28</v>
      </c>
      <c r="N40" s="107" t="s">
        <v>22</v>
      </c>
    </row>
    <row r="41" spans="1:14" ht="162.75">
      <c r="A41" s="105">
        <v>29</v>
      </c>
      <c r="B41" s="37" t="s">
        <v>196</v>
      </c>
      <c r="C41" s="51" t="s">
        <v>197</v>
      </c>
      <c r="D41" s="111">
        <v>298796</v>
      </c>
      <c r="E41" s="111">
        <v>290106.47</v>
      </c>
      <c r="F41" s="107">
        <v>4270.56</v>
      </c>
      <c r="G41" s="107">
        <v>3629.96</v>
      </c>
      <c r="H41" s="107">
        <v>640.6</v>
      </c>
      <c r="I41" s="107">
        <v>0</v>
      </c>
      <c r="J41" s="108">
        <v>0.014720664451227168</v>
      </c>
      <c r="K41" s="112" t="s">
        <v>150</v>
      </c>
      <c r="L41" s="110">
        <v>0</v>
      </c>
      <c r="M41" s="105" t="s">
        <v>41</v>
      </c>
      <c r="N41" s="107" t="s">
        <v>22</v>
      </c>
    </row>
    <row r="42" spans="1:14" ht="69.75">
      <c r="A42" s="105">
        <v>30</v>
      </c>
      <c r="B42" s="157" t="s">
        <v>198</v>
      </c>
      <c r="C42" s="163" t="s">
        <v>199</v>
      </c>
      <c r="D42" s="164">
        <v>247328</v>
      </c>
      <c r="E42" s="164">
        <v>236531.2</v>
      </c>
      <c r="F42" s="107">
        <v>241.19</v>
      </c>
      <c r="G42" s="107">
        <v>205.62</v>
      </c>
      <c r="H42" s="107">
        <v>36.29</v>
      </c>
      <c r="I42" s="107">
        <v>0</v>
      </c>
      <c r="J42" s="108">
        <v>0.0009478242193841658</v>
      </c>
      <c r="K42" s="112" t="s">
        <v>200</v>
      </c>
      <c r="L42" s="110">
        <v>241.19</v>
      </c>
      <c r="M42" s="105" t="s">
        <v>28</v>
      </c>
      <c r="N42" s="107" t="s">
        <v>22</v>
      </c>
    </row>
    <row r="43" spans="1:14" ht="162.75">
      <c r="A43" s="105">
        <v>31</v>
      </c>
      <c r="B43" s="158"/>
      <c r="C43" s="162"/>
      <c r="D43" s="161"/>
      <c r="E43" s="161"/>
      <c r="F43" s="107">
        <v>1019.4399999999999</v>
      </c>
      <c r="G43" s="107">
        <v>866.52</v>
      </c>
      <c r="H43" s="107">
        <v>152.92</v>
      </c>
      <c r="I43" s="107">
        <v>0</v>
      </c>
      <c r="J43" s="108">
        <v>0.0043099599545429945</v>
      </c>
      <c r="K43" s="112" t="s">
        <v>201</v>
      </c>
      <c r="L43" s="110">
        <v>1019.4399999999999</v>
      </c>
      <c r="M43" s="105" t="s">
        <v>28</v>
      </c>
      <c r="N43" s="107" t="s">
        <v>22</v>
      </c>
    </row>
    <row r="44" spans="1:14" ht="116.25">
      <c r="A44" s="105">
        <v>32</v>
      </c>
      <c r="B44" s="37" t="s">
        <v>55</v>
      </c>
      <c r="C44" s="51" t="s">
        <v>80</v>
      </c>
      <c r="D44" s="111">
        <v>141316.69</v>
      </c>
      <c r="E44" s="111">
        <v>141316.69</v>
      </c>
      <c r="F44" s="107">
        <v>9005.1</v>
      </c>
      <c r="G44" s="107">
        <v>7654.33</v>
      </c>
      <c r="H44" s="107">
        <v>1350.77</v>
      </c>
      <c r="I44" s="107">
        <v>0</v>
      </c>
      <c r="J44" s="108">
        <v>0.06372283415355964</v>
      </c>
      <c r="K44" s="112" t="s">
        <v>202</v>
      </c>
      <c r="L44" s="110">
        <v>9005.1</v>
      </c>
      <c r="M44" s="105" t="s">
        <v>28</v>
      </c>
      <c r="N44" s="107" t="s">
        <v>22</v>
      </c>
    </row>
    <row r="45" spans="1:14" ht="69.75">
      <c r="A45" s="105">
        <v>33</v>
      </c>
      <c r="B45" s="157" t="s">
        <v>81</v>
      </c>
      <c r="C45" s="163" t="s">
        <v>82</v>
      </c>
      <c r="D45" s="164">
        <v>237394</v>
      </c>
      <c r="E45" s="164">
        <v>197568.66999999998</v>
      </c>
      <c r="F45" s="107">
        <v>2</v>
      </c>
      <c r="G45" s="107">
        <v>1.7</v>
      </c>
      <c r="H45" s="107">
        <v>0.3</v>
      </c>
      <c r="I45" s="107">
        <v>0</v>
      </c>
      <c r="J45" s="108">
        <v>1.0123062528082009E-05</v>
      </c>
      <c r="K45" s="112" t="s">
        <v>203</v>
      </c>
      <c r="L45" s="110">
        <v>2</v>
      </c>
      <c r="M45" s="105" t="s">
        <v>28</v>
      </c>
      <c r="N45" s="107" t="s">
        <v>22</v>
      </c>
    </row>
    <row r="46" spans="1:14" ht="69.75">
      <c r="A46" s="105">
        <v>34</v>
      </c>
      <c r="B46" s="158"/>
      <c r="C46" s="162"/>
      <c r="D46" s="161"/>
      <c r="E46" s="161"/>
      <c r="F46" s="107">
        <v>3075.21</v>
      </c>
      <c r="G46" s="107">
        <v>2613.92</v>
      </c>
      <c r="H46" s="107">
        <v>461.29</v>
      </c>
      <c r="I46" s="107">
        <v>0</v>
      </c>
      <c r="J46" s="108">
        <v>0.015565271558491538</v>
      </c>
      <c r="K46" s="112" t="s">
        <v>204</v>
      </c>
      <c r="L46" s="110">
        <v>3075.21</v>
      </c>
      <c r="M46" s="113" t="s">
        <v>28</v>
      </c>
      <c r="N46" s="113" t="s">
        <v>22</v>
      </c>
    </row>
    <row r="47" spans="1:14" ht="69.75">
      <c r="A47" s="105">
        <v>35</v>
      </c>
      <c r="B47" s="157" t="s">
        <v>56</v>
      </c>
      <c r="C47" s="163" t="s">
        <v>83</v>
      </c>
      <c r="D47" s="164">
        <v>237758</v>
      </c>
      <c r="E47" s="164">
        <v>237757.74</v>
      </c>
      <c r="F47" s="107">
        <v>646.13</v>
      </c>
      <c r="G47" s="107">
        <v>549.21</v>
      </c>
      <c r="H47" s="107">
        <v>96.92</v>
      </c>
      <c r="I47" s="107">
        <v>0</v>
      </c>
      <c r="J47" s="108">
        <v>0.0027175981736703926</v>
      </c>
      <c r="K47" s="112" t="s">
        <v>150</v>
      </c>
      <c r="L47" s="110">
        <v>646.13</v>
      </c>
      <c r="M47" s="113" t="s">
        <v>28</v>
      </c>
      <c r="N47" s="113" t="s">
        <v>22</v>
      </c>
    </row>
    <row r="48" spans="1:14" ht="69.75">
      <c r="A48" s="105">
        <v>36</v>
      </c>
      <c r="B48" s="158"/>
      <c r="C48" s="162"/>
      <c r="D48" s="153"/>
      <c r="E48" s="161"/>
      <c r="F48" s="107">
        <v>1411.56</v>
      </c>
      <c r="G48" s="107">
        <v>1199.82</v>
      </c>
      <c r="H48" s="107">
        <v>211.74</v>
      </c>
      <c r="I48" s="107">
        <v>0</v>
      </c>
      <c r="J48" s="108">
        <v>0.005936967604083047</v>
      </c>
      <c r="K48" s="112" t="s">
        <v>150</v>
      </c>
      <c r="L48" s="110">
        <v>1411.56</v>
      </c>
      <c r="M48" s="113" t="s">
        <v>36</v>
      </c>
      <c r="N48" s="113" t="s">
        <v>22</v>
      </c>
    </row>
    <row r="49" spans="1:14" ht="69.75">
      <c r="A49" s="105">
        <v>37</v>
      </c>
      <c r="B49" s="158"/>
      <c r="C49" s="162"/>
      <c r="D49" s="153"/>
      <c r="E49" s="161"/>
      <c r="F49" s="107">
        <v>282.48</v>
      </c>
      <c r="G49" s="107">
        <v>240.1</v>
      </c>
      <c r="H49" s="107">
        <v>42.38</v>
      </c>
      <c r="I49" s="107">
        <v>0</v>
      </c>
      <c r="J49" s="108">
        <v>0.0011881001224187276</v>
      </c>
      <c r="K49" s="112" t="s">
        <v>205</v>
      </c>
      <c r="L49" s="110">
        <v>282.48</v>
      </c>
      <c r="M49" s="113" t="s">
        <v>28</v>
      </c>
      <c r="N49" s="113" t="s">
        <v>22</v>
      </c>
    </row>
    <row r="50" spans="1:14" ht="69.75">
      <c r="A50" s="105">
        <v>38</v>
      </c>
      <c r="B50" s="158"/>
      <c r="C50" s="162"/>
      <c r="D50" s="153"/>
      <c r="E50" s="161"/>
      <c r="F50" s="107">
        <v>19.16</v>
      </c>
      <c r="G50" s="107">
        <v>16.28</v>
      </c>
      <c r="H50" s="107">
        <v>2.88</v>
      </c>
      <c r="I50" s="107">
        <v>0</v>
      </c>
      <c r="J50" s="108">
        <v>8.058623033681259E-05</v>
      </c>
      <c r="K50" s="112" t="s">
        <v>206</v>
      </c>
      <c r="L50" s="110">
        <v>19.16</v>
      </c>
      <c r="M50" s="113" t="s">
        <v>36</v>
      </c>
      <c r="N50" s="113" t="s">
        <v>22</v>
      </c>
    </row>
    <row r="51" spans="1:14" ht="162.75">
      <c r="A51" s="105">
        <v>39</v>
      </c>
      <c r="B51" s="37" t="s">
        <v>207</v>
      </c>
      <c r="C51" s="51" t="s">
        <v>208</v>
      </c>
      <c r="D51" s="111">
        <v>102141</v>
      </c>
      <c r="E51" s="111">
        <v>87352.59</v>
      </c>
      <c r="F51" s="107">
        <v>11319.73</v>
      </c>
      <c r="G51" s="107">
        <v>9621.77</v>
      </c>
      <c r="H51" s="107">
        <v>1697.96</v>
      </c>
      <c r="I51" s="107">
        <v>0</v>
      </c>
      <c r="J51" s="108">
        <v>0.1295866556446695</v>
      </c>
      <c r="K51" s="112" t="s">
        <v>209</v>
      </c>
      <c r="L51" s="110">
        <v>11319.73</v>
      </c>
      <c r="M51" s="113" t="s">
        <v>28</v>
      </c>
      <c r="N51" s="113" t="s">
        <v>22</v>
      </c>
    </row>
    <row r="52" spans="1:14" ht="69.75">
      <c r="A52" s="105">
        <v>40</v>
      </c>
      <c r="B52" s="157" t="s">
        <v>119</v>
      </c>
      <c r="C52" s="163" t="s">
        <v>120</v>
      </c>
      <c r="D52" s="164">
        <v>356854</v>
      </c>
      <c r="E52" s="164">
        <v>277046.63</v>
      </c>
      <c r="F52" s="107">
        <v>5784.4</v>
      </c>
      <c r="G52" s="107">
        <v>4916.74</v>
      </c>
      <c r="H52" s="107">
        <v>867.66</v>
      </c>
      <c r="I52" s="107">
        <v>0</v>
      </c>
      <c r="J52" s="108">
        <v>0.020878795746405575</v>
      </c>
      <c r="K52" s="112" t="s">
        <v>210</v>
      </c>
      <c r="L52" s="110">
        <v>5784.4</v>
      </c>
      <c r="M52" s="113" t="s">
        <v>28</v>
      </c>
      <c r="N52" s="113" t="s">
        <v>22</v>
      </c>
    </row>
    <row r="53" spans="1:14" ht="69.75">
      <c r="A53" s="105">
        <v>41</v>
      </c>
      <c r="B53" s="158"/>
      <c r="C53" s="162"/>
      <c r="D53" s="161"/>
      <c r="E53" s="161"/>
      <c r="F53" s="107">
        <v>119.69999999999999</v>
      </c>
      <c r="G53" s="107">
        <v>101.74</v>
      </c>
      <c r="H53" s="107">
        <v>17.96</v>
      </c>
      <c r="I53" s="107">
        <v>0</v>
      </c>
      <c r="J53" s="108">
        <v>0.0004320572316652976</v>
      </c>
      <c r="K53" s="112" t="s">
        <v>211</v>
      </c>
      <c r="L53" s="110">
        <v>119.69999999999999</v>
      </c>
      <c r="M53" s="113" t="s">
        <v>28</v>
      </c>
      <c r="N53" s="113" t="s">
        <v>22</v>
      </c>
    </row>
    <row r="54" spans="1:14" ht="93">
      <c r="A54" s="105">
        <v>42</v>
      </c>
      <c r="B54" s="37" t="s">
        <v>212</v>
      </c>
      <c r="C54" s="51" t="s">
        <v>213</v>
      </c>
      <c r="D54" s="111">
        <v>310403.19</v>
      </c>
      <c r="E54" s="111">
        <v>310403.18999999994</v>
      </c>
      <c r="F54" s="107">
        <v>0.64</v>
      </c>
      <c r="G54" s="107">
        <v>0.54</v>
      </c>
      <c r="H54" s="107">
        <v>0.1</v>
      </c>
      <c r="I54" s="107">
        <v>0</v>
      </c>
      <c r="J54" s="108">
        <v>2.061834480502601E-06</v>
      </c>
      <c r="K54" s="112" t="s">
        <v>214</v>
      </c>
      <c r="L54" s="110">
        <v>0.64</v>
      </c>
      <c r="M54" s="113" t="s">
        <v>28</v>
      </c>
      <c r="N54" s="113" t="s">
        <v>22</v>
      </c>
    </row>
    <row r="55" spans="1:14" ht="69.75">
      <c r="A55" s="105">
        <v>43</v>
      </c>
      <c r="B55" s="157" t="s">
        <v>118</v>
      </c>
      <c r="C55" s="163" t="s">
        <v>215</v>
      </c>
      <c r="D55" s="164">
        <v>218090</v>
      </c>
      <c r="E55" s="164">
        <v>218089.96</v>
      </c>
      <c r="F55" s="107">
        <v>911.06</v>
      </c>
      <c r="G55" s="107">
        <v>774.4</v>
      </c>
      <c r="H55" s="107">
        <v>0</v>
      </c>
      <c r="I55" s="107">
        <v>136.66</v>
      </c>
      <c r="J55" s="108">
        <v>0.004177450442927313</v>
      </c>
      <c r="K55" s="112" t="s">
        <v>216</v>
      </c>
      <c r="L55" s="110">
        <v>911.06</v>
      </c>
      <c r="M55" s="113" t="s">
        <v>28</v>
      </c>
      <c r="N55" s="113" t="s">
        <v>22</v>
      </c>
    </row>
    <row r="56" spans="1:14" ht="69.75">
      <c r="A56" s="105">
        <v>44</v>
      </c>
      <c r="B56" s="158"/>
      <c r="C56" s="162"/>
      <c r="D56" s="153"/>
      <c r="E56" s="161"/>
      <c r="F56" s="107">
        <v>47.18</v>
      </c>
      <c r="G56" s="107">
        <v>40.1</v>
      </c>
      <c r="H56" s="107">
        <v>0</v>
      </c>
      <c r="I56" s="107">
        <v>7.08</v>
      </c>
      <c r="J56" s="108">
        <v>0.00021633274635842934</v>
      </c>
      <c r="K56" s="112" t="s">
        <v>217</v>
      </c>
      <c r="L56" s="110">
        <v>47.18</v>
      </c>
      <c r="M56" s="113" t="s">
        <v>28</v>
      </c>
      <c r="N56" s="113" t="s">
        <v>22</v>
      </c>
    </row>
    <row r="57" spans="1:14" ht="69.75">
      <c r="A57" s="105">
        <v>45</v>
      </c>
      <c r="B57" s="157" t="s">
        <v>218</v>
      </c>
      <c r="C57" s="163" t="s">
        <v>219</v>
      </c>
      <c r="D57" s="164">
        <v>233057.41</v>
      </c>
      <c r="E57" s="164">
        <v>233057.40999999997</v>
      </c>
      <c r="F57" s="107">
        <v>487.65999999999997</v>
      </c>
      <c r="G57" s="107">
        <v>414.51</v>
      </c>
      <c r="H57" s="107">
        <v>73.15</v>
      </c>
      <c r="I57" s="107">
        <v>0</v>
      </c>
      <c r="J57" s="108">
        <v>0.0020924458055206225</v>
      </c>
      <c r="K57" s="112" t="s">
        <v>220</v>
      </c>
      <c r="L57" s="110">
        <v>487.65999999999997</v>
      </c>
      <c r="M57" s="113" t="s">
        <v>28</v>
      </c>
      <c r="N57" s="113" t="s">
        <v>22</v>
      </c>
    </row>
    <row r="58" spans="1:14" ht="69.75">
      <c r="A58" s="105">
        <v>46</v>
      </c>
      <c r="B58" s="158"/>
      <c r="C58" s="162"/>
      <c r="D58" s="161"/>
      <c r="E58" s="161"/>
      <c r="F58" s="107">
        <v>445.3</v>
      </c>
      <c r="G58" s="107">
        <v>378.5</v>
      </c>
      <c r="H58" s="107">
        <v>66.8</v>
      </c>
      <c r="I58" s="107">
        <v>0</v>
      </c>
      <c r="J58" s="108">
        <v>0.0019106880145969187</v>
      </c>
      <c r="K58" s="112" t="s">
        <v>221</v>
      </c>
      <c r="L58" s="110">
        <v>445.3</v>
      </c>
      <c r="M58" s="113" t="s">
        <v>28</v>
      </c>
      <c r="N58" s="113" t="s">
        <v>22</v>
      </c>
    </row>
    <row r="59" spans="1:14" ht="93">
      <c r="A59" s="105">
        <v>47</v>
      </c>
      <c r="B59" s="37" t="s">
        <v>52</v>
      </c>
      <c r="C59" s="51" t="s">
        <v>121</v>
      </c>
      <c r="D59" s="111">
        <v>29620818</v>
      </c>
      <c r="E59" s="111">
        <v>19027626.92</v>
      </c>
      <c r="F59" s="107">
        <v>2346.12</v>
      </c>
      <c r="G59" s="107">
        <v>1994.2</v>
      </c>
      <c r="H59" s="107">
        <v>351.92</v>
      </c>
      <c r="I59" s="107">
        <v>0</v>
      </c>
      <c r="J59" s="108">
        <v>0.00012330071479034442</v>
      </c>
      <c r="K59" s="112" t="s">
        <v>148</v>
      </c>
      <c r="L59" s="110">
        <v>0</v>
      </c>
      <c r="M59" s="113" t="s">
        <v>36</v>
      </c>
      <c r="N59" s="113" t="s">
        <v>22</v>
      </c>
    </row>
    <row r="60" spans="1:14" ht="69.75">
      <c r="A60" s="105">
        <v>48</v>
      </c>
      <c r="B60" s="157" t="s">
        <v>37</v>
      </c>
      <c r="C60" s="163" t="s">
        <v>62</v>
      </c>
      <c r="D60" s="164">
        <v>2615191</v>
      </c>
      <c r="E60" s="164">
        <v>1319940.3699999999</v>
      </c>
      <c r="F60" s="107">
        <v>156.82</v>
      </c>
      <c r="G60" s="107">
        <v>133.29</v>
      </c>
      <c r="H60" s="107">
        <v>23.53</v>
      </c>
      <c r="I60" s="107">
        <v>0</v>
      </c>
      <c r="J60" s="108">
        <v>0.0001188083973823757</v>
      </c>
      <c r="K60" s="112" t="s">
        <v>150</v>
      </c>
      <c r="L60" s="110">
        <v>156.82</v>
      </c>
      <c r="M60" s="113" t="s">
        <v>28</v>
      </c>
      <c r="N60" s="113" t="s">
        <v>22</v>
      </c>
    </row>
    <row r="61" spans="1:14" ht="69.75">
      <c r="A61" s="105">
        <v>49</v>
      </c>
      <c r="B61" s="158"/>
      <c r="C61" s="162"/>
      <c r="D61" s="161"/>
      <c r="E61" s="161"/>
      <c r="F61" s="107">
        <v>869.21</v>
      </c>
      <c r="G61" s="107">
        <v>738.82</v>
      </c>
      <c r="H61" s="107">
        <v>130.39</v>
      </c>
      <c r="I61" s="107">
        <v>0</v>
      </c>
      <c r="J61" s="108">
        <v>0.0006585221724826858</v>
      </c>
      <c r="K61" s="112" t="s">
        <v>149</v>
      </c>
      <c r="L61" s="110">
        <v>869.21</v>
      </c>
      <c r="M61" s="113" t="s">
        <v>28</v>
      </c>
      <c r="N61" s="113" t="s">
        <v>22</v>
      </c>
    </row>
    <row r="62" spans="1:14" ht="116.25">
      <c r="A62" s="105">
        <v>50</v>
      </c>
      <c r="B62" s="37" t="s">
        <v>38</v>
      </c>
      <c r="C62" s="51" t="s">
        <v>122</v>
      </c>
      <c r="D62" s="111">
        <v>5433536.35</v>
      </c>
      <c r="E62" s="111">
        <v>4137701.01</v>
      </c>
      <c r="F62" s="107">
        <v>62.03</v>
      </c>
      <c r="G62" s="107">
        <v>62.03</v>
      </c>
      <c r="H62" s="107">
        <v>0</v>
      </c>
      <c r="I62" s="107">
        <v>0</v>
      </c>
      <c r="J62" s="108">
        <v>1.4991416694943844E-05</v>
      </c>
      <c r="K62" s="112" t="s">
        <v>222</v>
      </c>
      <c r="L62" s="110">
        <v>62.03</v>
      </c>
      <c r="M62" s="113" t="s">
        <v>28</v>
      </c>
      <c r="N62" s="113" t="s">
        <v>39</v>
      </c>
    </row>
    <row r="63" spans="1:14" ht="69.75">
      <c r="A63" s="105">
        <v>51</v>
      </c>
      <c r="B63" s="157" t="s">
        <v>52</v>
      </c>
      <c r="C63" s="163" t="s">
        <v>223</v>
      </c>
      <c r="D63" s="164">
        <v>19948314</v>
      </c>
      <c r="E63" s="164">
        <v>19891826.04</v>
      </c>
      <c r="F63" s="107">
        <v>630.86</v>
      </c>
      <c r="G63" s="107">
        <v>536.23</v>
      </c>
      <c r="H63" s="107">
        <v>94.63</v>
      </c>
      <c r="I63" s="107">
        <v>0</v>
      </c>
      <c r="J63" s="108">
        <v>3.171453433844729E-05</v>
      </c>
      <c r="K63" s="112" t="s">
        <v>150</v>
      </c>
      <c r="L63" s="110">
        <v>630.86</v>
      </c>
      <c r="M63" s="113" t="s">
        <v>28</v>
      </c>
      <c r="N63" s="113" t="s">
        <v>22</v>
      </c>
    </row>
    <row r="64" spans="1:14" ht="93">
      <c r="A64" s="105">
        <v>52</v>
      </c>
      <c r="B64" s="158"/>
      <c r="C64" s="162"/>
      <c r="D64" s="161"/>
      <c r="E64" s="161"/>
      <c r="F64" s="107">
        <v>342</v>
      </c>
      <c r="G64" s="107">
        <v>290.7</v>
      </c>
      <c r="H64" s="107">
        <v>51.3</v>
      </c>
      <c r="I64" s="107">
        <v>0</v>
      </c>
      <c r="J64" s="108">
        <v>1.719299169982084E-05</v>
      </c>
      <c r="K64" s="109" t="s">
        <v>224</v>
      </c>
      <c r="L64" s="110">
        <v>342</v>
      </c>
      <c r="M64" s="113" t="s">
        <v>28</v>
      </c>
      <c r="N64" s="107" t="s">
        <v>22</v>
      </c>
    </row>
    <row r="65" spans="1:14" ht="69.75">
      <c r="A65" s="105">
        <v>53</v>
      </c>
      <c r="B65" s="158"/>
      <c r="C65" s="162"/>
      <c r="D65" s="161"/>
      <c r="E65" s="161"/>
      <c r="F65" s="107">
        <v>58.91</v>
      </c>
      <c r="G65" s="107">
        <v>50.07</v>
      </c>
      <c r="H65" s="107">
        <v>8.84</v>
      </c>
      <c r="I65" s="107">
        <v>0</v>
      </c>
      <c r="J65" s="108">
        <v>2.9615179562469167E-06</v>
      </c>
      <c r="K65" s="109" t="s">
        <v>149</v>
      </c>
      <c r="L65" s="110">
        <v>58.91</v>
      </c>
      <c r="M65" s="113" t="s">
        <v>28</v>
      </c>
      <c r="N65" s="107" t="s">
        <v>22</v>
      </c>
    </row>
    <row r="66" spans="1:14" ht="69.75">
      <c r="A66" s="105">
        <v>54</v>
      </c>
      <c r="B66" s="135" t="s">
        <v>37</v>
      </c>
      <c r="C66" s="136" t="s">
        <v>123</v>
      </c>
      <c r="D66" s="132">
        <v>2061823</v>
      </c>
      <c r="E66" s="132">
        <v>726139.49</v>
      </c>
      <c r="F66" s="107">
        <v>298.31</v>
      </c>
      <c r="G66" s="107">
        <v>253.56</v>
      </c>
      <c r="H66" s="107">
        <v>44.75</v>
      </c>
      <c r="I66" s="107">
        <v>0</v>
      </c>
      <c r="J66" s="108">
        <v>0.00041081638460401047</v>
      </c>
      <c r="K66" s="109" t="s">
        <v>150</v>
      </c>
      <c r="L66" s="110">
        <v>298.31</v>
      </c>
      <c r="M66" s="113" t="s">
        <v>28</v>
      </c>
      <c r="N66" s="107" t="s">
        <v>22</v>
      </c>
    </row>
    <row r="67" spans="1:14" ht="69.75">
      <c r="A67" s="105">
        <v>55</v>
      </c>
      <c r="B67" s="158"/>
      <c r="C67" s="162"/>
      <c r="D67" s="161"/>
      <c r="E67" s="161"/>
      <c r="F67" s="107">
        <v>3.3899999999999997</v>
      </c>
      <c r="G67" s="107">
        <v>2.88</v>
      </c>
      <c r="H67" s="107">
        <v>0.51</v>
      </c>
      <c r="I67" s="107">
        <v>0</v>
      </c>
      <c r="J67" s="108">
        <v>4.668524500712665E-06</v>
      </c>
      <c r="K67" s="109" t="s">
        <v>149</v>
      </c>
      <c r="L67" s="110">
        <v>3.3899999999999997</v>
      </c>
      <c r="M67" s="113" t="s">
        <v>28</v>
      </c>
      <c r="N67" s="107" t="s">
        <v>22</v>
      </c>
    </row>
    <row r="68" spans="1:14" ht="69.75">
      <c r="A68" s="105">
        <v>56</v>
      </c>
      <c r="B68" s="158"/>
      <c r="C68" s="162"/>
      <c r="D68" s="161"/>
      <c r="E68" s="161"/>
      <c r="F68" s="107">
        <v>3.31</v>
      </c>
      <c r="G68" s="107">
        <v>2.81</v>
      </c>
      <c r="H68" s="107">
        <v>0.5</v>
      </c>
      <c r="I68" s="107">
        <v>0</v>
      </c>
      <c r="J68" s="108">
        <v>4.558352831079329E-06</v>
      </c>
      <c r="K68" s="112" t="s">
        <v>149</v>
      </c>
      <c r="L68" s="110">
        <v>3.31</v>
      </c>
      <c r="M68" s="113" t="s">
        <v>36</v>
      </c>
      <c r="N68" s="113" t="s">
        <v>22</v>
      </c>
    </row>
    <row r="69" spans="1:14" ht="116.25">
      <c r="A69" s="105">
        <v>57</v>
      </c>
      <c r="B69" s="37" t="s">
        <v>218</v>
      </c>
      <c r="C69" s="51" t="s">
        <v>225</v>
      </c>
      <c r="D69" s="111">
        <v>555000</v>
      </c>
      <c r="E69" s="111">
        <v>430684.83</v>
      </c>
      <c r="F69" s="107">
        <v>2117.06</v>
      </c>
      <c r="G69" s="107">
        <v>1799.5</v>
      </c>
      <c r="H69" s="107">
        <v>317.56</v>
      </c>
      <c r="I69" s="107">
        <v>0</v>
      </c>
      <c r="J69" s="108">
        <v>0.004915566680163775</v>
      </c>
      <c r="K69" s="112" t="s">
        <v>226</v>
      </c>
      <c r="L69" s="110">
        <v>2117.06</v>
      </c>
      <c r="M69" s="113" t="s">
        <v>28</v>
      </c>
      <c r="N69" s="113" t="s">
        <v>22</v>
      </c>
    </row>
    <row r="70" spans="1:14" ht="139.5">
      <c r="A70" s="105">
        <v>58</v>
      </c>
      <c r="B70" s="37" t="s">
        <v>227</v>
      </c>
      <c r="C70" s="51" t="s">
        <v>228</v>
      </c>
      <c r="D70" s="111">
        <v>138550</v>
      </c>
      <c r="E70" s="111">
        <v>63745.399999999994</v>
      </c>
      <c r="F70" s="107">
        <v>19.75</v>
      </c>
      <c r="G70" s="107">
        <v>19.75</v>
      </c>
      <c r="H70" s="107">
        <v>0</v>
      </c>
      <c r="I70" s="107">
        <v>0</v>
      </c>
      <c r="J70" s="108">
        <v>0.0003098262776608195</v>
      </c>
      <c r="K70" s="112" t="s">
        <v>150</v>
      </c>
      <c r="L70" s="110">
        <v>19.75</v>
      </c>
      <c r="M70" s="113" t="s">
        <v>28</v>
      </c>
      <c r="N70" s="113" t="s">
        <v>22</v>
      </c>
    </row>
    <row r="71" spans="1:14" ht="186">
      <c r="A71" s="105">
        <v>59</v>
      </c>
      <c r="B71" s="37" t="s">
        <v>229</v>
      </c>
      <c r="C71" s="51" t="s">
        <v>230</v>
      </c>
      <c r="D71" s="111">
        <v>111071</v>
      </c>
      <c r="E71" s="111">
        <v>60433.78</v>
      </c>
      <c r="F71" s="107">
        <v>39</v>
      </c>
      <c r="G71" s="107">
        <v>39</v>
      </c>
      <c r="H71" s="107">
        <v>0</v>
      </c>
      <c r="I71" s="107">
        <v>0</v>
      </c>
      <c r="J71" s="108">
        <v>0.000645334447059244</v>
      </c>
      <c r="K71" s="112" t="s">
        <v>150</v>
      </c>
      <c r="L71" s="110">
        <v>39</v>
      </c>
      <c r="M71" s="113" t="s">
        <v>28</v>
      </c>
      <c r="N71" s="113" t="s">
        <v>22</v>
      </c>
    </row>
    <row r="72" spans="1:14" ht="162.75">
      <c r="A72" s="105">
        <v>60</v>
      </c>
      <c r="B72" s="37" t="s">
        <v>124</v>
      </c>
      <c r="C72" s="51" t="s">
        <v>125</v>
      </c>
      <c r="D72" s="111">
        <v>149625</v>
      </c>
      <c r="E72" s="111">
        <v>71550.48</v>
      </c>
      <c r="F72" s="107">
        <v>46.35</v>
      </c>
      <c r="G72" s="107">
        <v>46.35</v>
      </c>
      <c r="H72" s="107">
        <v>0</v>
      </c>
      <c r="I72" s="107">
        <v>0</v>
      </c>
      <c r="J72" s="108">
        <v>0.0006477943963478653</v>
      </c>
      <c r="K72" s="112" t="s">
        <v>150</v>
      </c>
      <c r="L72" s="110">
        <v>46.35</v>
      </c>
      <c r="M72" s="113" t="s">
        <v>28</v>
      </c>
      <c r="N72" s="113" t="s">
        <v>22</v>
      </c>
    </row>
    <row r="73" spans="1:14" ht="139.5">
      <c r="A73" s="105">
        <v>61</v>
      </c>
      <c r="B73" s="37" t="s">
        <v>231</v>
      </c>
      <c r="C73" s="51" t="s">
        <v>232</v>
      </c>
      <c r="D73" s="111">
        <v>111120</v>
      </c>
      <c r="E73" s="111">
        <v>58808.36</v>
      </c>
      <c r="F73" s="107">
        <v>22.15</v>
      </c>
      <c r="G73" s="107">
        <v>22.15</v>
      </c>
      <c r="H73" s="107">
        <v>0</v>
      </c>
      <c r="I73" s="107">
        <v>0</v>
      </c>
      <c r="J73" s="108">
        <v>0.00037664712976182295</v>
      </c>
      <c r="K73" s="112" t="s">
        <v>149</v>
      </c>
      <c r="L73" s="110">
        <v>22.15</v>
      </c>
      <c r="M73" s="113" t="s">
        <v>28</v>
      </c>
      <c r="N73" s="113" t="s">
        <v>22</v>
      </c>
    </row>
    <row r="74" spans="1:14" ht="162.75">
      <c r="A74" s="105">
        <v>62</v>
      </c>
      <c r="B74" s="37" t="s">
        <v>139</v>
      </c>
      <c r="C74" s="51" t="s">
        <v>233</v>
      </c>
      <c r="D74" s="111">
        <v>136751</v>
      </c>
      <c r="E74" s="111">
        <v>71391.5</v>
      </c>
      <c r="F74" s="107">
        <v>1049.92</v>
      </c>
      <c r="G74" s="107">
        <v>1049.92</v>
      </c>
      <c r="H74" s="107">
        <v>0</v>
      </c>
      <c r="I74" s="107">
        <v>0</v>
      </c>
      <c r="J74" s="108">
        <v>0.014706512680080963</v>
      </c>
      <c r="K74" s="112" t="s">
        <v>150</v>
      </c>
      <c r="L74" s="110">
        <v>1049.92</v>
      </c>
      <c r="M74" s="113" t="s">
        <v>28</v>
      </c>
      <c r="N74" s="113" t="s">
        <v>22</v>
      </c>
    </row>
    <row r="75" spans="1:14" ht="116.25">
      <c r="A75" s="105">
        <v>63</v>
      </c>
      <c r="B75" s="37" t="s">
        <v>127</v>
      </c>
      <c r="C75" s="51" t="s">
        <v>128</v>
      </c>
      <c r="D75" s="111">
        <v>120291</v>
      </c>
      <c r="E75" s="111">
        <v>107869.78</v>
      </c>
      <c r="F75" s="107">
        <v>11.17</v>
      </c>
      <c r="G75" s="107">
        <v>11.17</v>
      </c>
      <c r="H75" s="107">
        <v>0</v>
      </c>
      <c r="I75" s="107">
        <v>0</v>
      </c>
      <c r="J75" s="108">
        <v>0.00010355078132170103</v>
      </c>
      <c r="K75" s="112" t="s">
        <v>150</v>
      </c>
      <c r="L75" s="110">
        <v>11.17</v>
      </c>
      <c r="M75" s="113" t="s">
        <v>28</v>
      </c>
      <c r="N75" s="113" t="s">
        <v>22</v>
      </c>
    </row>
    <row r="76" spans="1:14" ht="69.75">
      <c r="A76" s="105">
        <v>64</v>
      </c>
      <c r="B76" s="157" t="s">
        <v>38</v>
      </c>
      <c r="C76" s="163" t="s">
        <v>129</v>
      </c>
      <c r="D76" s="164">
        <v>22630099.06</v>
      </c>
      <c r="E76" s="164">
        <v>8069735.489999999</v>
      </c>
      <c r="F76" s="107">
        <v>1673.79</v>
      </c>
      <c r="G76" s="107">
        <v>1673.79</v>
      </c>
      <c r="H76" s="107">
        <v>0</v>
      </c>
      <c r="I76" s="107">
        <v>0</v>
      </c>
      <c r="J76" s="108">
        <v>0.00020741572038812886</v>
      </c>
      <c r="K76" s="112" t="s">
        <v>234</v>
      </c>
      <c r="L76" s="110">
        <v>1673.79</v>
      </c>
      <c r="M76" s="113" t="s">
        <v>28</v>
      </c>
      <c r="N76" s="113" t="s">
        <v>39</v>
      </c>
    </row>
    <row r="77" spans="1:14" ht="69.75">
      <c r="A77" s="105">
        <v>65</v>
      </c>
      <c r="B77" s="158"/>
      <c r="C77" s="162"/>
      <c r="D77" s="161"/>
      <c r="E77" s="161"/>
      <c r="F77" s="107">
        <v>994.65</v>
      </c>
      <c r="G77" s="107">
        <v>994.65</v>
      </c>
      <c r="H77" s="107">
        <v>0</v>
      </c>
      <c r="I77" s="107">
        <v>0</v>
      </c>
      <c r="J77" s="108">
        <v>0.0001232568280871868</v>
      </c>
      <c r="K77" s="112" t="s">
        <v>234</v>
      </c>
      <c r="L77" s="110">
        <v>994.65</v>
      </c>
      <c r="M77" s="113" t="s">
        <v>28</v>
      </c>
      <c r="N77" s="113" t="s">
        <v>39</v>
      </c>
    </row>
    <row r="78" spans="1:14" ht="69.75">
      <c r="A78" s="105">
        <v>66</v>
      </c>
      <c r="B78" s="158"/>
      <c r="C78" s="162"/>
      <c r="D78" s="161"/>
      <c r="E78" s="161"/>
      <c r="F78" s="107">
        <v>497.96</v>
      </c>
      <c r="G78" s="107">
        <v>497.96</v>
      </c>
      <c r="H78" s="107">
        <v>0</v>
      </c>
      <c r="I78" s="107">
        <v>0</v>
      </c>
      <c r="J78" s="108">
        <v>6.170710311596594E-05</v>
      </c>
      <c r="K78" s="112" t="s">
        <v>234</v>
      </c>
      <c r="L78" s="110">
        <v>497.96</v>
      </c>
      <c r="M78" s="113" t="s">
        <v>28</v>
      </c>
      <c r="N78" s="113" t="s">
        <v>39</v>
      </c>
    </row>
    <row r="79" spans="1:14" ht="69.75">
      <c r="A79" s="105">
        <v>67</v>
      </c>
      <c r="B79" s="158"/>
      <c r="C79" s="162"/>
      <c r="D79" s="161"/>
      <c r="E79" s="161"/>
      <c r="F79" s="107">
        <v>929.43</v>
      </c>
      <c r="G79" s="107">
        <v>929.43</v>
      </c>
      <c r="H79" s="107">
        <v>0</v>
      </c>
      <c r="I79" s="107">
        <v>0</v>
      </c>
      <c r="J79" s="108">
        <v>0.00011517477879563064</v>
      </c>
      <c r="K79" s="112" t="s">
        <v>234</v>
      </c>
      <c r="L79" s="110">
        <v>929.43</v>
      </c>
      <c r="M79" s="113" t="s">
        <v>36</v>
      </c>
      <c r="N79" s="113" t="s">
        <v>39</v>
      </c>
    </row>
    <row r="80" spans="1:14" ht="46.5">
      <c r="A80" s="105">
        <v>68</v>
      </c>
      <c r="B80" s="135" t="s">
        <v>130</v>
      </c>
      <c r="C80" s="136" t="s">
        <v>131</v>
      </c>
      <c r="D80" s="132">
        <v>11283338.940000001</v>
      </c>
      <c r="E80" s="132">
        <v>7584995.52</v>
      </c>
      <c r="F80" s="107">
        <v>23983.51</v>
      </c>
      <c r="G80" s="107">
        <v>20709.76</v>
      </c>
      <c r="H80" s="107">
        <v>3273.75</v>
      </c>
      <c r="I80" s="107">
        <v>0</v>
      </c>
      <c r="J80" s="108">
        <v>0.003161967589402083</v>
      </c>
      <c r="K80" s="112" t="s">
        <v>150</v>
      </c>
      <c r="L80" s="110">
        <v>0</v>
      </c>
      <c r="M80" s="113" t="s">
        <v>235</v>
      </c>
      <c r="N80" s="113" t="s">
        <v>93</v>
      </c>
    </row>
    <row r="81" spans="1:14" ht="46.5">
      <c r="A81" s="105">
        <v>69</v>
      </c>
      <c r="B81" s="158"/>
      <c r="C81" s="162"/>
      <c r="D81" s="161"/>
      <c r="E81" s="161"/>
      <c r="F81" s="107">
        <v>908.72</v>
      </c>
      <c r="G81" s="107">
        <v>784.68</v>
      </c>
      <c r="H81" s="107">
        <v>124.04</v>
      </c>
      <c r="I81" s="107">
        <v>0</v>
      </c>
      <c r="J81" s="108">
        <v>0.00011980494881030596</v>
      </c>
      <c r="K81" s="112" t="s">
        <v>150</v>
      </c>
      <c r="L81" s="110">
        <v>0</v>
      </c>
      <c r="M81" s="113" t="s">
        <v>236</v>
      </c>
      <c r="N81" s="113" t="s">
        <v>93</v>
      </c>
    </row>
    <row r="82" spans="1:14" ht="46.5">
      <c r="A82" s="105">
        <v>70</v>
      </c>
      <c r="B82" s="158"/>
      <c r="C82" s="162"/>
      <c r="D82" s="161"/>
      <c r="E82" s="161"/>
      <c r="F82" s="107">
        <v>11519.14</v>
      </c>
      <c r="G82" s="107">
        <v>9946.78</v>
      </c>
      <c r="H82" s="107">
        <v>1572.36</v>
      </c>
      <c r="I82" s="107">
        <v>0</v>
      </c>
      <c r="J82" s="108">
        <v>0.001518674595077414</v>
      </c>
      <c r="K82" s="112" t="s">
        <v>150</v>
      </c>
      <c r="L82" s="110">
        <v>0</v>
      </c>
      <c r="M82" s="113" t="s">
        <v>237</v>
      </c>
      <c r="N82" s="113" t="s">
        <v>93</v>
      </c>
    </row>
    <row r="83" spans="1:14" ht="69.75">
      <c r="A83" s="105">
        <v>71</v>
      </c>
      <c r="B83" s="158"/>
      <c r="C83" s="162"/>
      <c r="D83" s="161"/>
      <c r="E83" s="161"/>
      <c r="F83" s="107">
        <v>1560</v>
      </c>
      <c r="G83" s="107">
        <v>1347.06</v>
      </c>
      <c r="H83" s="107">
        <v>212.94</v>
      </c>
      <c r="I83" s="107">
        <v>0</v>
      </c>
      <c r="J83" s="108">
        <v>0.00020566920519420428</v>
      </c>
      <c r="K83" s="112" t="s">
        <v>150</v>
      </c>
      <c r="L83" s="110">
        <v>780</v>
      </c>
      <c r="M83" s="105" t="s">
        <v>28</v>
      </c>
      <c r="N83" s="113" t="s">
        <v>93</v>
      </c>
    </row>
    <row r="84" spans="1:14" ht="69.75">
      <c r="A84" s="105">
        <v>72</v>
      </c>
      <c r="B84" s="158"/>
      <c r="C84" s="162"/>
      <c r="D84" s="161"/>
      <c r="E84" s="161"/>
      <c r="F84" s="107">
        <v>2756.18</v>
      </c>
      <c r="G84" s="107">
        <v>2379.96</v>
      </c>
      <c r="H84" s="107">
        <v>376.22</v>
      </c>
      <c r="I84" s="107">
        <v>0</v>
      </c>
      <c r="J84" s="108">
        <v>0.0003633726602385653</v>
      </c>
      <c r="K84" s="112" t="s">
        <v>150</v>
      </c>
      <c r="L84" s="110">
        <v>2449.14</v>
      </c>
      <c r="M84" s="105" t="s">
        <v>28</v>
      </c>
      <c r="N84" s="113" t="s">
        <v>93</v>
      </c>
    </row>
    <row r="85" spans="1:14" ht="69.75">
      <c r="A85" s="105">
        <v>73</v>
      </c>
      <c r="B85" s="158"/>
      <c r="C85" s="162"/>
      <c r="D85" s="161"/>
      <c r="E85" s="161"/>
      <c r="F85" s="107">
        <v>2149.86</v>
      </c>
      <c r="G85" s="107">
        <v>1856.4</v>
      </c>
      <c r="H85" s="107">
        <v>293.46</v>
      </c>
      <c r="I85" s="107">
        <v>0</v>
      </c>
      <c r="J85" s="108">
        <v>0.0002834358958197513</v>
      </c>
      <c r="K85" s="112" t="s">
        <v>150</v>
      </c>
      <c r="L85" s="110">
        <v>1074.93</v>
      </c>
      <c r="M85" s="105" t="s">
        <v>28</v>
      </c>
      <c r="N85" s="113" t="s">
        <v>93</v>
      </c>
    </row>
    <row r="86" spans="1:14" ht="69.75">
      <c r="A86" s="105">
        <v>74</v>
      </c>
      <c r="B86" s="158"/>
      <c r="C86" s="162"/>
      <c r="D86" s="161"/>
      <c r="E86" s="161"/>
      <c r="F86" s="107">
        <v>376.95</v>
      </c>
      <c r="G86" s="107">
        <v>325.5</v>
      </c>
      <c r="H86" s="107">
        <v>51.45</v>
      </c>
      <c r="I86" s="107">
        <v>0</v>
      </c>
      <c r="J86" s="108">
        <v>4.9696799293561086E-05</v>
      </c>
      <c r="K86" s="112" t="s">
        <v>150</v>
      </c>
      <c r="L86" s="110">
        <v>372.7</v>
      </c>
      <c r="M86" s="105" t="s">
        <v>28</v>
      </c>
      <c r="N86" s="113" t="s">
        <v>93</v>
      </c>
    </row>
    <row r="87" spans="1:14" ht="69.75">
      <c r="A87" s="105">
        <v>75</v>
      </c>
      <c r="B87" s="158"/>
      <c r="C87" s="162"/>
      <c r="D87" s="161"/>
      <c r="E87" s="161"/>
      <c r="F87" s="107">
        <v>968</v>
      </c>
      <c r="G87" s="107">
        <v>835.88</v>
      </c>
      <c r="H87" s="107">
        <v>132.12</v>
      </c>
      <c r="I87" s="107">
        <v>0</v>
      </c>
      <c r="J87" s="108">
        <v>0.00012762037860768573</v>
      </c>
      <c r="K87" s="112" t="s">
        <v>149</v>
      </c>
      <c r="L87" s="110">
        <v>968</v>
      </c>
      <c r="M87" s="105" t="s">
        <v>28</v>
      </c>
      <c r="N87" s="113" t="s">
        <v>93</v>
      </c>
    </row>
    <row r="88" spans="1:14" ht="139.5">
      <c r="A88" s="105">
        <v>76</v>
      </c>
      <c r="B88" s="36" t="s">
        <v>38</v>
      </c>
      <c r="C88" s="47" t="s">
        <v>132</v>
      </c>
      <c r="D88" s="106">
        <v>11888575.91</v>
      </c>
      <c r="E88" s="106">
        <v>9432051.549999999</v>
      </c>
      <c r="F88" s="107">
        <v>27.36</v>
      </c>
      <c r="G88" s="107">
        <v>27.36</v>
      </c>
      <c r="H88" s="107">
        <v>0</v>
      </c>
      <c r="I88" s="107">
        <v>0</v>
      </c>
      <c r="J88" s="108">
        <v>2.900747504926434E-06</v>
      </c>
      <c r="K88" s="112" t="s">
        <v>238</v>
      </c>
      <c r="L88" s="110">
        <v>27.36</v>
      </c>
      <c r="M88" s="105" t="s">
        <v>36</v>
      </c>
      <c r="N88" s="113" t="s">
        <v>39</v>
      </c>
    </row>
    <row r="89" spans="1:14" ht="116.25">
      <c r="A89" s="105">
        <v>77</v>
      </c>
      <c r="B89" s="36" t="s">
        <v>239</v>
      </c>
      <c r="C89" s="47" t="s">
        <v>240</v>
      </c>
      <c r="D89" s="106">
        <v>2205982.33</v>
      </c>
      <c r="E89" s="106">
        <v>1697670.2100000002</v>
      </c>
      <c r="F89" s="107">
        <v>865.29</v>
      </c>
      <c r="G89" s="107">
        <v>735.5</v>
      </c>
      <c r="H89" s="107">
        <v>129.79</v>
      </c>
      <c r="I89" s="107">
        <v>0</v>
      </c>
      <c r="J89" s="108">
        <v>0.0005096926334119982</v>
      </c>
      <c r="K89" s="112" t="s">
        <v>150</v>
      </c>
      <c r="L89" s="110">
        <v>865.29</v>
      </c>
      <c r="M89" s="105" t="s">
        <v>36</v>
      </c>
      <c r="N89" s="113" t="s">
        <v>39</v>
      </c>
    </row>
    <row r="90" spans="1:14" ht="69.75">
      <c r="A90" s="105">
        <v>78</v>
      </c>
      <c r="B90" s="36" t="s">
        <v>241</v>
      </c>
      <c r="C90" s="47" t="s">
        <v>242</v>
      </c>
      <c r="D90" s="106">
        <v>96961.18</v>
      </c>
      <c r="E90" s="106">
        <v>84193.26000000001</v>
      </c>
      <c r="F90" s="107">
        <v>104.82</v>
      </c>
      <c r="G90" s="107">
        <v>104.82</v>
      </c>
      <c r="H90" s="107">
        <v>0</v>
      </c>
      <c r="I90" s="107">
        <v>0</v>
      </c>
      <c r="J90" s="108">
        <v>0.0012449927702051207</v>
      </c>
      <c r="K90" s="112" t="s">
        <v>150</v>
      </c>
      <c r="L90" s="110">
        <v>104.82</v>
      </c>
      <c r="M90" s="105" t="s">
        <v>28</v>
      </c>
      <c r="N90" s="113" t="s">
        <v>39</v>
      </c>
    </row>
    <row r="91" spans="1:14" ht="116.25">
      <c r="A91" s="105">
        <v>79</v>
      </c>
      <c r="B91" s="36" t="s">
        <v>243</v>
      </c>
      <c r="C91" s="47" t="s">
        <v>244</v>
      </c>
      <c r="D91" s="106">
        <v>89710</v>
      </c>
      <c r="E91" s="106">
        <v>76740.81999999999</v>
      </c>
      <c r="F91" s="107">
        <v>7.54</v>
      </c>
      <c r="G91" s="107">
        <v>7.54</v>
      </c>
      <c r="H91" s="107">
        <v>0</v>
      </c>
      <c r="I91" s="107">
        <v>0</v>
      </c>
      <c r="J91" s="108">
        <v>9.825279427558894E-05</v>
      </c>
      <c r="K91" s="112" t="s">
        <v>150</v>
      </c>
      <c r="L91" s="110">
        <v>7.54</v>
      </c>
      <c r="M91" s="105" t="s">
        <v>28</v>
      </c>
      <c r="N91" s="113" t="s">
        <v>39</v>
      </c>
    </row>
    <row r="92" spans="1:14" ht="139.5">
      <c r="A92" s="105">
        <v>80</v>
      </c>
      <c r="B92" s="36" t="s">
        <v>245</v>
      </c>
      <c r="C92" s="47" t="s">
        <v>246</v>
      </c>
      <c r="D92" s="106">
        <v>25440.91</v>
      </c>
      <c r="E92" s="106">
        <v>25620.839999999997</v>
      </c>
      <c r="F92" s="107">
        <v>179.93</v>
      </c>
      <c r="G92" s="107">
        <v>152.94</v>
      </c>
      <c r="H92" s="107">
        <v>26.99</v>
      </c>
      <c r="I92" s="107">
        <v>0</v>
      </c>
      <c r="J92" s="108">
        <v>0.007022798627991902</v>
      </c>
      <c r="K92" s="112" t="s">
        <v>150</v>
      </c>
      <c r="L92" s="110">
        <v>179.93</v>
      </c>
      <c r="M92" s="105" t="s">
        <v>41</v>
      </c>
      <c r="N92" s="113" t="s">
        <v>247</v>
      </c>
    </row>
    <row r="93" spans="1:14" ht="69.75">
      <c r="A93" s="105">
        <v>81</v>
      </c>
      <c r="B93" s="135" t="s">
        <v>133</v>
      </c>
      <c r="C93" s="136" t="s">
        <v>134</v>
      </c>
      <c r="D93" s="132">
        <v>5247.13</v>
      </c>
      <c r="E93" s="132">
        <v>5543.96</v>
      </c>
      <c r="F93" s="107">
        <v>2708.63</v>
      </c>
      <c r="G93" s="107">
        <v>2708.63</v>
      </c>
      <c r="H93" s="107">
        <v>0</v>
      </c>
      <c r="I93" s="107">
        <v>0</v>
      </c>
      <c r="J93" s="108">
        <v>0.48857314987842626</v>
      </c>
      <c r="K93" s="112" t="s">
        <v>149</v>
      </c>
      <c r="L93" s="110">
        <v>2708.63</v>
      </c>
      <c r="M93" s="105" t="s">
        <v>28</v>
      </c>
      <c r="N93" s="113" t="s">
        <v>247</v>
      </c>
    </row>
    <row r="94" spans="1:14" ht="69.75">
      <c r="A94" s="105">
        <v>82</v>
      </c>
      <c r="B94" s="158"/>
      <c r="C94" s="162"/>
      <c r="D94" s="153"/>
      <c r="E94" s="153"/>
      <c r="F94" s="107">
        <v>220.93</v>
      </c>
      <c r="G94" s="107">
        <v>220.93</v>
      </c>
      <c r="H94" s="107">
        <v>0</v>
      </c>
      <c r="I94" s="107">
        <v>0</v>
      </c>
      <c r="J94" s="108">
        <v>0.03985057612248285</v>
      </c>
      <c r="K94" s="112" t="s">
        <v>149</v>
      </c>
      <c r="L94" s="110">
        <v>220.93</v>
      </c>
      <c r="M94" s="105" t="s">
        <v>36</v>
      </c>
      <c r="N94" s="113" t="s">
        <v>247</v>
      </c>
    </row>
    <row r="95" spans="1:14" ht="116.25">
      <c r="A95" s="105">
        <v>83</v>
      </c>
      <c r="B95" s="36" t="s">
        <v>126</v>
      </c>
      <c r="C95" s="47" t="s">
        <v>248</v>
      </c>
      <c r="D95" s="106">
        <v>17851.03</v>
      </c>
      <c r="E95" s="106">
        <v>12844.650000000001</v>
      </c>
      <c r="F95" s="107">
        <v>860.39</v>
      </c>
      <c r="G95" s="107">
        <v>860.39</v>
      </c>
      <c r="H95" s="107">
        <v>0</v>
      </c>
      <c r="I95" s="107">
        <v>0</v>
      </c>
      <c r="J95" s="108">
        <v>0.06698430864211947</v>
      </c>
      <c r="K95" s="112" t="s">
        <v>150</v>
      </c>
      <c r="L95" s="110">
        <v>860.39</v>
      </c>
      <c r="M95" s="105" t="s">
        <v>28</v>
      </c>
      <c r="N95" s="113" t="s">
        <v>247</v>
      </c>
    </row>
    <row r="96" spans="1:14" ht="69.75">
      <c r="A96" s="105">
        <v>84</v>
      </c>
      <c r="B96" s="36" t="s">
        <v>138</v>
      </c>
      <c r="C96" s="47" t="s">
        <v>249</v>
      </c>
      <c r="D96" s="106">
        <v>15367.75</v>
      </c>
      <c r="E96" s="106">
        <v>15367.749999999998</v>
      </c>
      <c r="F96" s="107">
        <v>33.5</v>
      </c>
      <c r="G96" s="107">
        <v>33.5</v>
      </c>
      <c r="H96" s="107">
        <v>0</v>
      </c>
      <c r="I96" s="107">
        <v>0</v>
      </c>
      <c r="J96" s="108">
        <v>0.002179889704088107</v>
      </c>
      <c r="K96" s="112" t="s">
        <v>250</v>
      </c>
      <c r="L96" s="110">
        <v>33.5</v>
      </c>
      <c r="M96" s="105" t="s">
        <v>28</v>
      </c>
      <c r="N96" s="113" t="s">
        <v>247</v>
      </c>
    </row>
    <row r="97" spans="1:14" ht="69.75">
      <c r="A97" s="105">
        <v>85</v>
      </c>
      <c r="B97" s="135" t="s">
        <v>126</v>
      </c>
      <c r="C97" s="136" t="s">
        <v>251</v>
      </c>
      <c r="D97" s="132">
        <v>20672.89</v>
      </c>
      <c r="E97" s="132">
        <v>17454.49</v>
      </c>
      <c r="F97" s="107">
        <v>2373.03</v>
      </c>
      <c r="G97" s="107">
        <v>2373.03</v>
      </c>
      <c r="H97" s="107">
        <v>0</v>
      </c>
      <c r="I97" s="107">
        <v>0</v>
      </c>
      <c r="J97" s="108">
        <v>0.13595527569124047</v>
      </c>
      <c r="K97" s="109" t="s">
        <v>252</v>
      </c>
      <c r="L97" s="110">
        <v>1781.24</v>
      </c>
      <c r="M97" s="113" t="s">
        <v>28</v>
      </c>
      <c r="N97" s="107" t="s">
        <v>247</v>
      </c>
    </row>
    <row r="98" spans="1:14" ht="93">
      <c r="A98" s="105">
        <v>86</v>
      </c>
      <c r="B98" s="158"/>
      <c r="C98" s="162"/>
      <c r="D98" s="161"/>
      <c r="E98" s="161"/>
      <c r="F98" s="107">
        <v>347.1</v>
      </c>
      <c r="G98" s="107">
        <v>347.1</v>
      </c>
      <c r="H98" s="107">
        <v>0</v>
      </c>
      <c r="I98" s="107">
        <v>0</v>
      </c>
      <c r="J98" s="108">
        <v>0.019886000679481326</v>
      </c>
      <c r="K98" s="112" t="s">
        <v>253</v>
      </c>
      <c r="L98" s="110">
        <v>347.1</v>
      </c>
      <c r="M98" s="113" t="s">
        <v>36</v>
      </c>
      <c r="N98" s="107" t="s">
        <v>247</v>
      </c>
    </row>
    <row r="99" spans="1:14" ht="93">
      <c r="A99" s="105">
        <v>87</v>
      </c>
      <c r="B99" s="158"/>
      <c r="C99" s="162"/>
      <c r="D99" s="161"/>
      <c r="E99" s="161"/>
      <c r="F99" s="107">
        <v>834.93</v>
      </c>
      <c r="G99" s="107">
        <v>834.93</v>
      </c>
      <c r="H99" s="107">
        <v>0</v>
      </c>
      <c r="I99" s="107">
        <v>0</v>
      </c>
      <c r="J99" s="108">
        <v>0.04783468322477482</v>
      </c>
      <c r="K99" s="112" t="s">
        <v>253</v>
      </c>
      <c r="L99" s="110">
        <v>834.93</v>
      </c>
      <c r="M99" s="113" t="s">
        <v>36</v>
      </c>
      <c r="N99" s="107" t="s">
        <v>247</v>
      </c>
    </row>
    <row r="100" spans="1:14" ht="69.75">
      <c r="A100" s="105">
        <v>88</v>
      </c>
      <c r="B100" s="135" t="s">
        <v>254</v>
      </c>
      <c r="C100" s="136" t="s">
        <v>255</v>
      </c>
      <c r="D100" s="132">
        <v>11230.73</v>
      </c>
      <c r="E100" s="132">
        <v>11230.73</v>
      </c>
      <c r="F100" s="107">
        <v>575.7</v>
      </c>
      <c r="G100" s="107">
        <v>575.7</v>
      </c>
      <c r="H100" s="107">
        <v>0</v>
      </c>
      <c r="I100" s="107">
        <v>0</v>
      </c>
      <c r="J100" s="108">
        <v>0.05126113796698879</v>
      </c>
      <c r="K100" s="112" t="s">
        <v>221</v>
      </c>
      <c r="L100" s="110">
        <v>575.7</v>
      </c>
      <c r="M100" s="105" t="s">
        <v>28</v>
      </c>
      <c r="N100" s="107" t="s">
        <v>247</v>
      </c>
    </row>
    <row r="101" spans="1:14" ht="69.75">
      <c r="A101" s="105">
        <v>89</v>
      </c>
      <c r="B101" s="158"/>
      <c r="C101" s="162"/>
      <c r="D101" s="161"/>
      <c r="E101" s="161"/>
      <c r="F101" s="107">
        <v>256.2</v>
      </c>
      <c r="G101" s="107">
        <v>256.2</v>
      </c>
      <c r="H101" s="107">
        <v>0</v>
      </c>
      <c r="I101" s="107">
        <v>0</v>
      </c>
      <c r="J101" s="108">
        <v>0.022812408454303504</v>
      </c>
      <c r="K101" s="109" t="s">
        <v>221</v>
      </c>
      <c r="L101" s="110">
        <v>256.2</v>
      </c>
      <c r="M101" s="105" t="s">
        <v>28</v>
      </c>
      <c r="N101" s="107" t="s">
        <v>247</v>
      </c>
    </row>
    <row r="102" spans="1:14" ht="212.25" customHeight="1">
      <c r="A102" s="105">
        <v>90</v>
      </c>
      <c r="B102" s="36" t="s">
        <v>256</v>
      </c>
      <c r="C102" s="47" t="s">
        <v>257</v>
      </c>
      <c r="D102" s="106">
        <v>15971.75</v>
      </c>
      <c r="E102" s="106">
        <v>5801.280000000001</v>
      </c>
      <c r="F102" s="107">
        <v>6</v>
      </c>
      <c r="G102" s="107">
        <v>6</v>
      </c>
      <c r="H102" s="107">
        <v>0</v>
      </c>
      <c r="I102" s="107">
        <v>0</v>
      </c>
      <c r="J102" s="108">
        <v>0.0010342545093496606</v>
      </c>
      <c r="K102" s="109" t="s">
        <v>258</v>
      </c>
      <c r="L102" s="110">
        <v>6</v>
      </c>
      <c r="M102" s="107" t="s">
        <v>28</v>
      </c>
      <c r="N102" s="107" t="s">
        <v>247</v>
      </c>
    </row>
    <row r="103" spans="1:14" ht="69.75">
      <c r="A103" s="105">
        <v>91</v>
      </c>
      <c r="B103" s="135" t="s">
        <v>259</v>
      </c>
      <c r="C103" s="136" t="s">
        <v>260</v>
      </c>
      <c r="D103" s="132">
        <v>7981.66</v>
      </c>
      <c r="E103" s="132">
        <v>6612.8099999999995</v>
      </c>
      <c r="F103" s="107">
        <v>2398.46</v>
      </c>
      <c r="G103" s="107">
        <v>2398.46</v>
      </c>
      <c r="H103" s="107">
        <v>0</v>
      </c>
      <c r="I103" s="107">
        <v>0</v>
      </c>
      <c r="J103" s="108">
        <v>0.3626990643916883</v>
      </c>
      <c r="K103" s="112" t="s">
        <v>296</v>
      </c>
      <c r="L103" s="110">
        <v>1735.03</v>
      </c>
      <c r="M103" s="107" t="s">
        <v>28</v>
      </c>
      <c r="N103" s="107" t="s">
        <v>247</v>
      </c>
    </row>
    <row r="104" spans="1:14" ht="125.25" customHeight="1">
      <c r="A104" s="105">
        <v>92</v>
      </c>
      <c r="B104" s="158"/>
      <c r="C104" s="162"/>
      <c r="D104" s="161"/>
      <c r="E104" s="161"/>
      <c r="F104" s="107">
        <v>976.5</v>
      </c>
      <c r="G104" s="107">
        <v>976.5</v>
      </c>
      <c r="H104" s="107">
        <v>0</v>
      </c>
      <c r="I104" s="107">
        <v>0</v>
      </c>
      <c r="J104" s="108">
        <v>0.14766793541626028</v>
      </c>
      <c r="K104" s="112" t="s">
        <v>296</v>
      </c>
      <c r="L104" s="110">
        <v>976.5</v>
      </c>
      <c r="M104" s="105" t="s">
        <v>36</v>
      </c>
      <c r="N104" s="107" t="s">
        <v>247</v>
      </c>
    </row>
    <row r="105" spans="1:14" ht="93">
      <c r="A105" s="105">
        <v>93</v>
      </c>
      <c r="B105" s="36" t="s">
        <v>57</v>
      </c>
      <c r="C105" s="47" t="s">
        <v>261</v>
      </c>
      <c r="D105" s="106">
        <v>17623.31</v>
      </c>
      <c r="E105" s="106">
        <v>17623.309999999998</v>
      </c>
      <c r="F105" s="107">
        <v>4926.78</v>
      </c>
      <c r="G105" s="107">
        <v>4926.78</v>
      </c>
      <c r="H105" s="107">
        <v>0</v>
      </c>
      <c r="I105" s="107">
        <v>0</v>
      </c>
      <c r="J105" s="108">
        <v>0.27956042309872553</v>
      </c>
      <c r="K105" s="109" t="s">
        <v>150</v>
      </c>
      <c r="L105" s="110">
        <v>4926.78</v>
      </c>
      <c r="M105" s="105" t="s">
        <v>28</v>
      </c>
      <c r="N105" s="107" t="s">
        <v>247</v>
      </c>
    </row>
    <row r="106" spans="1:14" ht="69.75">
      <c r="A106" s="105">
        <v>94</v>
      </c>
      <c r="B106" s="135" t="s">
        <v>42</v>
      </c>
      <c r="C106" s="136" t="s">
        <v>137</v>
      </c>
      <c r="D106" s="132">
        <v>13826.64</v>
      </c>
      <c r="E106" s="132">
        <v>13826.639999999998</v>
      </c>
      <c r="F106" s="107">
        <v>880</v>
      </c>
      <c r="G106" s="107">
        <v>880</v>
      </c>
      <c r="H106" s="107">
        <v>0</v>
      </c>
      <c r="I106" s="107">
        <v>0</v>
      </c>
      <c r="J106" s="108">
        <v>0.0636452529320211</v>
      </c>
      <c r="K106" s="109" t="s">
        <v>150</v>
      </c>
      <c r="L106" s="110">
        <v>880</v>
      </c>
      <c r="M106" s="105" t="s">
        <v>28</v>
      </c>
      <c r="N106" s="107" t="s">
        <v>247</v>
      </c>
    </row>
    <row r="107" spans="1:14" ht="69.75">
      <c r="A107" s="105">
        <v>95</v>
      </c>
      <c r="B107" s="158"/>
      <c r="C107" s="162"/>
      <c r="D107" s="161"/>
      <c r="E107" s="161"/>
      <c r="F107" s="107">
        <v>610.99</v>
      </c>
      <c r="G107" s="107">
        <v>610.99</v>
      </c>
      <c r="H107" s="107">
        <v>0</v>
      </c>
      <c r="I107" s="107">
        <v>0</v>
      </c>
      <c r="J107" s="108">
        <v>0.0441893330556086</v>
      </c>
      <c r="K107" s="112" t="s">
        <v>262</v>
      </c>
      <c r="L107" s="110">
        <v>610.99</v>
      </c>
      <c r="M107" s="107" t="s">
        <v>28</v>
      </c>
      <c r="N107" s="107" t="s">
        <v>247</v>
      </c>
    </row>
    <row r="108" spans="1:14" ht="69.75">
      <c r="A108" s="105">
        <v>96</v>
      </c>
      <c r="B108" s="158"/>
      <c r="C108" s="162"/>
      <c r="D108" s="161"/>
      <c r="E108" s="161"/>
      <c r="F108" s="107">
        <v>142.43</v>
      </c>
      <c r="G108" s="107">
        <v>142.43</v>
      </c>
      <c r="H108" s="107">
        <v>0</v>
      </c>
      <c r="I108" s="107">
        <v>0</v>
      </c>
      <c r="J108" s="108">
        <v>0.010301128835349734</v>
      </c>
      <c r="K108" s="109" t="s">
        <v>262</v>
      </c>
      <c r="L108" s="110">
        <v>142.43</v>
      </c>
      <c r="M108" s="105" t="s">
        <v>28</v>
      </c>
      <c r="N108" s="107" t="s">
        <v>247</v>
      </c>
    </row>
    <row r="109" spans="1:14" ht="209.25">
      <c r="A109" s="105">
        <v>97</v>
      </c>
      <c r="B109" s="36" t="s">
        <v>263</v>
      </c>
      <c r="C109" s="47" t="s">
        <v>264</v>
      </c>
      <c r="D109" s="106">
        <v>17988.76</v>
      </c>
      <c r="E109" s="106">
        <v>17988.76</v>
      </c>
      <c r="F109" s="107">
        <v>21.91</v>
      </c>
      <c r="G109" s="107">
        <v>21.91</v>
      </c>
      <c r="H109" s="107">
        <v>0</v>
      </c>
      <c r="I109" s="107">
        <v>0</v>
      </c>
      <c r="J109" s="108">
        <v>0.001217982784805623</v>
      </c>
      <c r="K109" s="109" t="s">
        <v>265</v>
      </c>
      <c r="L109" s="110">
        <v>21.91</v>
      </c>
      <c r="M109" s="105" t="s">
        <v>28</v>
      </c>
      <c r="N109" s="107" t="s">
        <v>247</v>
      </c>
    </row>
    <row r="110" spans="1:14" ht="69.75">
      <c r="A110" s="105">
        <v>98</v>
      </c>
      <c r="B110" s="135" t="s">
        <v>361</v>
      </c>
      <c r="C110" s="136" t="s">
        <v>266</v>
      </c>
      <c r="D110" s="140">
        <v>9972.17</v>
      </c>
      <c r="E110" s="140">
        <v>10488.570000000002</v>
      </c>
      <c r="F110" s="107">
        <v>64.8</v>
      </c>
      <c r="G110" s="107">
        <v>64.8</v>
      </c>
      <c r="H110" s="107">
        <v>0</v>
      </c>
      <c r="I110" s="107">
        <v>0</v>
      </c>
      <c r="J110" s="108">
        <v>0.006178153933281657</v>
      </c>
      <c r="K110" s="109" t="s">
        <v>265</v>
      </c>
      <c r="L110" s="110">
        <v>64.8</v>
      </c>
      <c r="M110" s="105" t="s">
        <v>28</v>
      </c>
      <c r="N110" s="107" t="s">
        <v>247</v>
      </c>
    </row>
    <row r="111" spans="1:14" ht="93">
      <c r="A111" s="105">
        <v>99</v>
      </c>
      <c r="B111" s="158"/>
      <c r="C111" s="162"/>
      <c r="D111" s="166"/>
      <c r="E111" s="166"/>
      <c r="F111" s="107">
        <v>886.72</v>
      </c>
      <c r="G111" s="107">
        <v>886.72</v>
      </c>
      <c r="H111" s="107">
        <v>0</v>
      </c>
      <c r="I111" s="107">
        <v>0</v>
      </c>
      <c r="J111" s="108">
        <v>0.0845415533290048</v>
      </c>
      <c r="K111" s="109" t="s">
        <v>265</v>
      </c>
      <c r="L111" s="110">
        <v>886.72</v>
      </c>
      <c r="M111" s="105" t="s">
        <v>267</v>
      </c>
      <c r="N111" s="107" t="s">
        <v>247</v>
      </c>
    </row>
    <row r="112" spans="1:14" ht="162.75">
      <c r="A112" s="105">
        <v>100</v>
      </c>
      <c r="B112" s="36" t="s">
        <v>24</v>
      </c>
      <c r="C112" s="47" t="s">
        <v>268</v>
      </c>
      <c r="D112" s="106">
        <v>21410.93</v>
      </c>
      <c r="E112" s="106">
        <v>10482.44</v>
      </c>
      <c r="F112" s="107">
        <v>15.78</v>
      </c>
      <c r="G112" s="107">
        <v>15.78</v>
      </c>
      <c r="H112" s="107">
        <v>0</v>
      </c>
      <c r="I112" s="107">
        <v>0</v>
      </c>
      <c r="J112" s="108">
        <v>0.0015053747028363623</v>
      </c>
      <c r="K112" s="109" t="s">
        <v>269</v>
      </c>
      <c r="L112" s="110">
        <v>15.78</v>
      </c>
      <c r="M112" s="105" t="s">
        <v>28</v>
      </c>
      <c r="N112" s="107" t="s">
        <v>247</v>
      </c>
    </row>
    <row r="113" spans="1:14" ht="186">
      <c r="A113" s="105">
        <v>101</v>
      </c>
      <c r="B113" s="36" t="s">
        <v>270</v>
      </c>
      <c r="C113" s="47" t="s">
        <v>271</v>
      </c>
      <c r="D113" s="106">
        <v>6554.37</v>
      </c>
      <c r="E113" s="106">
        <v>6509.369999999999</v>
      </c>
      <c r="F113" s="107">
        <v>641.3</v>
      </c>
      <c r="G113" s="107">
        <v>641.3</v>
      </c>
      <c r="H113" s="107">
        <v>0</v>
      </c>
      <c r="I113" s="107">
        <v>0</v>
      </c>
      <c r="J113" s="108">
        <v>0.0985195187859962</v>
      </c>
      <c r="K113" s="109" t="s">
        <v>150</v>
      </c>
      <c r="L113" s="110">
        <v>641.3</v>
      </c>
      <c r="M113" s="105" t="s">
        <v>28</v>
      </c>
      <c r="N113" s="107" t="s">
        <v>247</v>
      </c>
    </row>
    <row r="114" spans="1:14" ht="93">
      <c r="A114" s="105">
        <v>102</v>
      </c>
      <c r="B114" s="36" t="s">
        <v>272</v>
      </c>
      <c r="C114" s="47" t="s">
        <v>273</v>
      </c>
      <c r="D114" s="106">
        <v>43301</v>
      </c>
      <c r="E114" s="106">
        <v>39321.1</v>
      </c>
      <c r="F114" s="107">
        <v>3910.1</v>
      </c>
      <c r="G114" s="107">
        <v>3910.1</v>
      </c>
      <c r="H114" s="107">
        <v>0</v>
      </c>
      <c r="I114" s="107">
        <v>0</v>
      </c>
      <c r="J114" s="108">
        <v>0.09944024963696337</v>
      </c>
      <c r="K114" s="109" t="s">
        <v>150</v>
      </c>
      <c r="L114" s="110">
        <v>3910.1</v>
      </c>
      <c r="M114" s="105" t="s">
        <v>28</v>
      </c>
      <c r="N114" s="107" t="s">
        <v>21</v>
      </c>
    </row>
    <row r="115" spans="1:14" ht="93">
      <c r="A115" s="105">
        <v>103</v>
      </c>
      <c r="B115" s="36" t="s">
        <v>274</v>
      </c>
      <c r="C115" s="47" t="s">
        <v>275</v>
      </c>
      <c r="D115" s="106">
        <v>48291</v>
      </c>
      <c r="E115" s="106">
        <v>29356.980000000003</v>
      </c>
      <c r="F115" s="107">
        <v>1744.6</v>
      </c>
      <c r="G115" s="107">
        <v>1744.6</v>
      </c>
      <c r="H115" s="107">
        <v>0</v>
      </c>
      <c r="I115" s="107">
        <v>0</v>
      </c>
      <c r="J115" s="108">
        <v>0.0594270936588164</v>
      </c>
      <c r="K115" s="109" t="s">
        <v>150</v>
      </c>
      <c r="L115" s="110">
        <v>0</v>
      </c>
      <c r="M115" s="105" t="s">
        <v>28</v>
      </c>
      <c r="N115" s="107" t="s">
        <v>21</v>
      </c>
    </row>
    <row r="116" spans="1:14" ht="139.5">
      <c r="A116" s="105">
        <v>104</v>
      </c>
      <c r="B116" s="36" t="s">
        <v>276</v>
      </c>
      <c r="C116" s="47" t="s">
        <v>277</v>
      </c>
      <c r="D116" s="106">
        <v>34054</v>
      </c>
      <c r="E116" s="106">
        <v>19941.23</v>
      </c>
      <c r="F116" s="107">
        <v>744.2</v>
      </c>
      <c r="G116" s="107">
        <v>744.2</v>
      </c>
      <c r="H116" s="107">
        <v>0</v>
      </c>
      <c r="I116" s="107">
        <v>0</v>
      </c>
      <c r="J116" s="108">
        <v>0.037319663832170835</v>
      </c>
      <c r="K116" s="109" t="s">
        <v>150</v>
      </c>
      <c r="L116" s="110">
        <v>744.2</v>
      </c>
      <c r="M116" s="105" t="s">
        <v>28</v>
      </c>
      <c r="N116" s="107" t="s">
        <v>21</v>
      </c>
    </row>
    <row r="117" spans="1:14" ht="162.75">
      <c r="A117" s="105">
        <v>105</v>
      </c>
      <c r="B117" s="36" t="s">
        <v>278</v>
      </c>
      <c r="C117" s="47" t="s">
        <v>279</v>
      </c>
      <c r="D117" s="106">
        <v>46906.92</v>
      </c>
      <c r="E117" s="106">
        <v>35185.380000000005</v>
      </c>
      <c r="F117" s="107">
        <v>268.4</v>
      </c>
      <c r="G117" s="107">
        <v>268.4</v>
      </c>
      <c r="H117" s="107">
        <v>0</v>
      </c>
      <c r="I117" s="107">
        <v>0</v>
      </c>
      <c r="J117" s="108">
        <v>0.007628168290352412</v>
      </c>
      <c r="K117" s="109" t="s">
        <v>150</v>
      </c>
      <c r="L117" s="110">
        <v>268.4</v>
      </c>
      <c r="M117" s="105" t="s">
        <v>28</v>
      </c>
      <c r="N117" s="107" t="s">
        <v>21</v>
      </c>
    </row>
    <row r="118" spans="1:14" ht="93">
      <c r="A118" s="105">
        <v>106</v>
      </c>
      <c r="B118" s="36" t="s">
        <v>51</v>
      </c>
      <c r="C118" s="47" t="s">
        <v>280</v>
      </c>
      <c r="D118" s="106">
        <v>21428.08</v>
      </c>
      <c r="E118" s="106">
        <v>19976.9</v>
      </c>
      <c r="F118" s="107">
        <v>1451.18</v>
      </c>
      <c r="G118" s="107">
        <v>1451.18</v>
      </c>
      <c r="H118" s="107">
        <v>0</v>
      </c>
      <c r="I118" s="107">
        <v>0</v>
      </c>
      <c r="J118" s="108">
        <v>0.07264290255244807</v>
      </c>
      <c r="K118" s="109" t="s">
        <v>150</v>
      </c>
      <c r="L118" s="110">
        <v>1451.18</v>
      </c>
      <c r="M118" s="105" t="s">
        <v>28</v>
      </c>
      <c r="N118" s="107" t="s">
        <v>21</v>
      </c>
    </row>
    <row r="119" spans="1:14" ht="116.25">
      <c r="A119" s="105">
        <v>107</v>
      </c>
      <c r="B119" s="36" t="s">
        <v>362</v>
      </c>
      <c r="C119" s="47" t="s">
        <v>281</v>
      </c>
      <c r="D119" s="114">
        <v>19699.99</v>
      </c>
      <c r="E119" s="114">
        <v>20211.03</v>
      </c>
      <c r="F119" s="107">
        <v>1021.75</v>
      </c>
      <c r="G119" s="107">
        <v>1021.75</v>
      </c>
      <c r="H119" s="107">
        <v>0</v>
      </c>
      <c r="I119" s="107">
        <v>0</v>
      </c>
      <c r="J119" s="108">
        <v>0.05055407863923808</v>
      </c>
      <c r="K119" s="109" t="s">
        <v>150</v>
      </c>
      <c r="L119" s="110">
        <v>0</v>
      </c>
      <c r="M119" s="105" t="s">
        <v>282</v>
      </c>
      <c r="N119" s="107" t="s">
        <v>21</v>
      </c>
    </row>
    <row r="120" spans="1:14" ht="139.5">
      <c r="A120" s="105">
        <v>108</v>
      </c>
      <c r="B120" s="36" t="s">
        <v>283</v>
      </c>
      <c r="C120" s="47" t="s">
        <v>284</v>
      </c>
      <c r="D120" s="106">
        <v>14520</v>
      </c>
      <c r="E120" s="106">
        <v>10714.4</v>
      </c>
      <c r="F120" s="107">
        <v>1122.4</v>
      </c>
      <c r="G120" s="107">
        <v>1122.4</v>
      </c>
      <c r="H120" s="107">
        <v>0</v>
      </c>
      <c r="I120" s="107">
        <v>0</v>
      </c>
      <c r="J120" s="108">
        <v>0.10475621593369672</v>
      </c>
      <c r="K120" s="109" t="s">
        <v>150</v>
      </c>
      <c r="L120" s="110">
        <v>1122.4</v>
      </c>
      <c r="M120" s="105" t="s">
        <v>28</v>
      </c>
      <c r="N120" s="107" t="s">
        <v>21</v>
      </c>
    </row>
    <row r="121" spans="1:14" ht="93">
      <c r="A121" s="105">
        <v>109</v>
      </c>
      <c r="B121" s="36" t="s">
        <v>285</v>
      </c>
      <c r="C121" s="47" t="s">
        <v>286</v>
      </c>
      <c r="D121" s="106">
        <v>44997</v>
      </c>
      <c r="E121" s="106">
        <v>40497.3</v>
      </c>
      <c r="F121" s="107">
        <v>1821</v>
      </c>
      <c r="G121" s="107">
        <v>1821</v>
      </c>
      <c r="H121" s="107">
        <v>0</v>
      </c>
      <c r="I121" s="107">
        <v>0</v>
      </c>
      <c r="J121" s="108">
        <v>0.04496596069367587</v>
      </c>
      <c r="K121" s="109" t="s">
        <v>297</v>
      </c>
      <c r="L121" s="110">
        <v>0</v>
      </c>
      <c r="M121" s="105" t="s">
        <v>298</v>
      </c>
      <c r="N121" s="107" t="s">
        <v>21</v>
      </c>
    </row>
    <row r="122" spans="1:14" ht="69.75">
      <c r="A122" s="105">
        <v>110</v>
      </c>
      <c r="B122" s="36" t="s">
        <v>287</v>
      </c>
      <c r="C122" s="47" t="s">
        <v>288</v>
      </c>
      <c r="D122" s="106">
        <v>47744</v>
      </c>
      <c r="E122" s="106">
        <v>45877.899999999994</v>
      </c>
      <c r="F122" s="107">
        <v>1866.1</v>
      </c>
      <c r="G122" s="107">
        <v>1866.1</v>
      </c>
      <c r="H122" s="107">
        <v>0</v>
      </c>
      <c r="I122" s="107">
        <v>0</v>
      </c>
      <c r="J122" s="108">
        <v>0.04067535785203769</v>
      </c>
      <c r="K122" s="109" t="s">
        <v>150</v>
      </c>
      <c r="L122" s="110">
        <v>0</v>
      </c>
      <c r="M122" s="105" t="s">
        <v>28</v>
      </c>
      <c r="N122" s="107" t="s">
        <v>21</v>
      </c>
    </row>
    <row r="123" spans="1:14" ht="93">
      <c r="A123" s="105">
        <v>111</v>
      </c>
      <c r="B123" s="36" t="s">
        <v>136</v>
      </c>
      <c r="C123" s="47" t="s">
        <v>289</v>
      </c>
      <c r="D123" s="106">
        <v>43414</v>
      </c>
      <c r="E123" s="106">
        <v>34229.880000000005</v>
      </c>
      <c r="F123" s="107">
        <v>134.2</v>
      </c>
      <c r="G123" s="107">
        <v>134.2</v>
      </c>
      <c r="H123" s="107">
        <v>0</v>
      </c>
      <c r="I123" s="107">
        <v>0</v>
      </c>
      <c r="J123" s="108">
        <v>0.003920551284433365</v>
      </c>
      <c r="K123" s="109" t="s">
        <v>152</v>
      </c>
      <c r="L123" s="110">
        <v>0</v>
      </c>
      <c r="M123" s="105" t="s">
        <v>28</v>
      </c>
      <c r="N123" s="107" t="s">
        <v>21</v>
      </c>
    </row>
    <row r="124" spans="1:14" ht="93">
      <c r="A124" s="105">
        <v>112</v>
      </c>
      <c r="B124" s="36" t="s">
        <v>290</v>
      </c>
      <c r="C124" s="47" t="s">
        <v>291</v>
      </c>
      <c r="D124" s="106">
        <v>27757.99</v>
      </c>
      <c r="E124" s="106">
        <v>26327.84</v>
      </c>
      <c r="F124" s="107">
        <v>1321.81</v>
      </c>
      <c r="G124" s="107">
        <v>1321.81</v>
      </c>
      <c r="H124" s="107">
        <v>0</v>
      </c>
      <c r="I124" s="107">
        <v>0</v>
      </c>
      <c r="J124" s="108">
        <v>0.05020578976475092</v>
      </c>
      <c r="K124" s="109" t="s">
        <v>150</v>
      </c>
      <c r="L124" s="110">
        <v>1321.81</v>
      </c>
      <c r="M124" s="105" t="s">
        <v>28</v>
      </c>
      <c r="N124" s="107" t="s">
        <v>21</v>
      </c>
    </row>
    <row r="125" spans="1:14" ht="83.25" customHeight="1">
      <c r="A125" s="105">
        <v>113</v>
      </c>
      <c r="B125" s="36" t="s">
        <v>292</v>
      </c>
      <c r="C125" s="47" t="s">
        <v>293</v>
      </c>
      <c r="D125" s="106">
        <v>28905</v>
      </c>
      <c r="E125" s="106">
        <v>25081.2</v>
      </c>
      <c r="F125" s="107">
        <v>933.3</v>
      </c>
      <c r="G125" s="107">
        <v>933.3</v>
      </c>
      <c r="H125" s="107">
        <v>0</v>
      </c>
      <c r="I125" s="107">
        <v>0</v>
      </c>
      <c r="J125" s="108">
        <v>0.037211138223051526</v>
      </c>
      <c r="K125" s="109" t="s">
        <v>150</v>
      </c>
      <c r="L125" s="110">
        <v>933.3</v>
      </c>
      <c r="M125" s="105" t="s">
        <v>28</v>
      </c>
      <c r="N125" s="107" t="s">
        <v>21</v>
      </c>
    </row>
    <row r="126" spans="1:14" ht="93">
      <c r="A126" s="105">
        <v>114</v>
      </c>
      <c r="B126" s="36" t="s">
        <v>294</v>
      </c>
      <c r="C126" s="47" t="s">
        <v>295</v>
      </c>
      <c r="D126" s="106">
        <v>39240</v>
      </c>
      <c r="E126" s="106">
        <v>28660.47</v>
      </c>
      <c r="F126" s="107">
        <v>4294.4</v>
      </c>
      <c r="G126" s="107">
        <v>4294.4</v>
      </c>
      <c r="H126" s="107">
        <v>0</v>
      </c>
      <c r="I126" s="107">
        <v>0</v>
      </c>
      <c r="J126" s="108">
        <v>0.14983704035558382</v>
      </c>
      <c r="K126" s="109" t="s">
        <v>150</v>
      </c>
      <c r="L126" s="110">
        <v>0</v>
      </c>
      <c r="M126" s="105" t="s">
        <v>135</v>
      </c>
      <c r="N126" s="107" t="s">
        <v>21</v>
      </c>
    </row>
    <row r="127" spans="1:14" ht="22.5">
      <c r="A127" s="154" t="s">
        <v>19</v>
      </c>
      <c r="B127" s="154"/>
      <c r="C127" s="154"/>
      <c r="D127" s="12">
        <f aca="true" t="shared" si="2" ref="D127:K127">SUM(D128:D128)</f>
        <v>0</v>
      </c>
      <c r="E127" s="12">
        <f t="shared" si="2"/>
        <v>0</v>
      </c>
      <c r="F127" s="14">
        <f t="shared" si="2"/>
        <v>0</v>
      </c>
      <c r="G127" s="14">
        <f t="shared" si="2"/>
        <v>0</v>
      </c>
      <c r="H127" s="12">
        <f t="shared" si="2"/>
        <v>0</v>
      </c>
      <c r="I127" s="12">
        <f t="shared" si="2"/>
        <v>0</v>
      </c>
      <c r="J127" s="12">
        <f t="shared" si="2"/>
        <v>0</v>
      </c>
      <c r="K127" s="96">
        <f t="shared" si="2"/>
        <v>0</v>
      </c>
      <c r="L127" s="14">
        <f>SUM(L128:L128)</f>
        <v>0</v>
      </c>
      <c r="M127" s="14"/>
      <c r="N127" s="14"/>
    </row>
    <row r="128" spans="1:14" ht="23.25">
      <c r="A128" s="36" t="s">
        <v>87</v>
      </c>
      <c r="B128" s="36" t="s">
        <v>87</v>
      </c>
      <c r="C128" s="47" t="s">
        <v>87</v>
      </c>
      <c r="D128" s="45">
        <v>0</v>
      </c>
      <c r="E128" s="45">
        <v>0</v>
      </c>
      <c r="F128" s="44">
        <v>0</v>
      </c>
      <c r="G128" s="44">
        <v>0</v>
      </c>
      <c r="H128" s="45">
        <v>0</v>
      </c>
      <c r="I128" s="45">
        <v>0</v>
      </c>
      <c r="J128" s="41">
        <v>0</v>
      </c>
      <c r="K128" s="47" t="s">
        <v>87</v>
      </c>
      <c r="L128" s="36">
        <v>0</v>
      </c>
      <c r="M128" s="36" t="s">
        <v>87</v>
      </c>
      <c r="N128" s="36" t="s">
        <v>87</v>
      </c>
    </row>
    <row r="129" spans="1:14" ht="22.5">
      <c r="A129" s="75" t="s">
        <v>7</v>
      </c>
      <c r="B129" s="23"/>
      <c r="C129" s="85"/>
      <c r="D129" s="32">
        <f aca="true" t="shared" si="3" ref="D129:I129">SUM(D184:D194)</f>
        <v>23464163.18</v>
      </c>
      <c r="E129" s="32">
        <f t="shared" si="3"/>
        <v>9922846.010000002</v>
      </c>
      <c r="F129" s="32">
        <f t="shared" si="3"/>
        <v>36579.86</v>
      </c>
      <c r="G129" s="32">
        <f t="shared" si="3"/>
        <v>31173.149999999998</v>
      </c>
      <c r="H129" s="32">
        <f t="shared" si="3"/>
        <v>5400.409999999999</v>
      </c>
      <c r="I129" s="32">
        <f t="shared" si="3"/>
        <v>6.3</v>
      </c>
      <c r="J129" s="86">
        <f>F129/E129</f>
        <v>0.0036864282649489584</v>
      </c>
      <c r="K129" s="97"/>
      <c r="L129" s="32">
        <f>SUM(L184:L194)</f>
        <v>36573.56</v>
      </c>
      <c r="M129" s="87"/>
      <c r="N129" s="88"/>
    </row>
    <row r="130" spans="1:14" ht="168" customHeight="1">
      <c r="A130" s="115">
        <v>1</v>
      </c>
      <c r="B130" s="63" t="s">
        <v>31</v>
      </c>
      <c r="C130" s="64" t="s">
        <v>397</v>
      </c>
      <c r="D130" s="106">
        <v>68499</v>
      </c>
      <c r="E130" s="106">
        <v>57052.17</v>
      </c>
      <c r="F130" s="116">
        <f aca="true" t="shared" si="4" ref="F130:F183">SUM(G130:I130)</f>
        <v>825.19</v>
      </c>
      <c r="G130" s="116">
        <v>803.48</v>
      </c>
      <c r="H130" s="116">
        <v>0</v>
      </c>
      <c r="I130" s="116">
        <v>21.71</v>
      </c>
      <c r="J130" s="117">
        <f aca="true" t="shared" si="5" ref="J130:J183">F130/E130</f>
        <v>0.014463779379469703</v>
      </c>
      <c r="K130" s="118" t="s">
        <v>398</v>
      </c>
      <c r="L130" s="116">
        <v>0</v>
      </c>
      <c r="M130" s="116" t="s">
        <v>28</v>
      </c>
      <c r="N130" s="116" t="s">
        <v>22</v>
      </c>
    </row>
    <row r="131" spans="1:14" ht="110.25" customHeight="1">
      <c r="A131" s="115">
        <v>2</v>
      </c>
      <c r="B131" s="63" t="s">
        <v>30</v>
      </c>
      <c r="C131" s="64" t="s">
        <v>399</v>
      </c>
      <c r="D131" s="106">
        <v>254192</v>
      </c>
      <c r="E131" s="106">
        <v>210014.93</v>
      </c>
      <c r="F131" s="116">
        <f t="shared" si="4"/>
        <v>6.93</v>
      </c>
      <c r="G131" s="116">
        <v>6.75</v>
      </c>
      <c r="H131" s="116">
        <v>0</v>
      </c>
      <c r="I131" s="116">
        <v>0.18</v>
      </c>
      <c r="J131" s="117">
        <f t="shared" si="5"/>
        <v>3.299765402393058E-05</v>
      </c>
      <c r="K131" s="118" t="s">
        <v>400</v>
      </c>
      <c r="L131" s="116">
        <v>6.93</v>
      </c>
      <c r="M131" s="116" t="s">
        <v>28</v>
      </c>
      <c r="N131" s="116" t="s">
        <v>22</v>
      </c>
    </row>
    <row r="132" spans="1:14" ht="149.25" customHeight="1">
      <c r="A132" s="115">
        <v>3</v>
      </c>
      <c r="B132" s="63" t="s">
        <v>33</v>
      </c>
      <c r="C132" s="64" t="s">
        <v>401</v>
      </c>
      <c r="D132" s="106">
        <v>317620</v>
      </c>
      <c r="E132" s="106">
        <v>277141.3</v>
      </c>
      <c r="F132" s="116">
        <f t="shared" si="4"/>
        <v>22.87</v>
      </c>
      <c r="G132" s="116">
        <v>22.87</v>
      </c>
      <c r="H132" s="116">
        <v>0</v>
      </c>
      <c r="I132" s="116">
        <v>0</v>
      </c>
      <c r="J132" s="117">
        <f t="shared" si="5"/>
        <v>8.252108220608045E-05</v>
      </c>
      <c r="K132" s="118" t="s">
        <v>402</v>
      </c>
      <c r="L132" s="116">
        <v>22.87</v>
      </c>
      <c r="M132" s="116" t="s">
        <v>28</v>
      </c>
      <c r="N132" s="116" t="s">
        <v>22</v>
      </c>
    </row>
    <row r="133" spans="1:14" ht="193.5" customHeight="1">
      <c r="A133" s="115">
        <v>4</v>
      </c>
      <c r="B133" s="152" t="s">
        <v>35</v>
      </c>
      <c r="C133" s="165" t="s">
        <v>403</v>
      </c>
      <c r="D133" s="132">
        <v>362587</v>
      </c>
      <c r="E133" s="132">
        <v>272068.46</v>
      </c>
      <c r="F133" s="116">
        <f t="shared" si="4"/>
        <v>1415.92</v>
      </c>
      <c r="G133" s="116">
        <v>1309.72</v>
      </c>
      <c r="H133" s="116">
        <v>0</v>
      </c>
      <c r="I133" s="116">
        <v>106.2</v>
      </c>
      <c r="J133" s="117">
        <f t="shared" si="5"/>
        <v>0.005204278364349914</v>
      </c>
      <c r="K133" s="118" t="s">
        <v>404</v>
      </c>
      <c r="L133" s="116">
        <v>1415.92</v>
      </c>
      <c r="M133" s="116" t="s">
        <v>28</v>
      </c>
      <c r="N133" s="116" t="s">
        <v>22</v>
      </c>
    </row>
    <row r="134" spans="1:14" ht="69.75">
      <c r="A134" s="115">
        <v>5</v>
      </c>
      <c r="B134" s="152"/>
      <c r="C134" s="165"/>
      <c r="D134" s="132"/>
      <c r="E134" s="132"/>
      <c r="F134" s="116">
        <f t="shared" si="4"/>
        <v>853.74</v>
      </c>
      <c r="G134" s="116">
        <v>789.7</v>
      </c>
      <c r="H134" s="116">
        <v>0</v>
      </c>
      <c r="I134" s="116">
        <v>64.04</v>
      </c>
      <c r="J134" s="117">
        <f>F134/E133</f>
        <v>0.0031379602031047626</v>
      </c>
      <c r="K134" s="118" t="s">
        <v>404</v>
      </c>
      <c r="L134" s="116">
        <v>853.74</v>
      </c>
      <c r="M134" s="116" t="s">
        <v>28</v>
      </c>
      <c r="N134" s="116" t="s">
        <v>22</v>
      </c>
    </row>
    <row r="135" spans="1:14" ht="93" customHeight="1">
      <c r="A135" s="115">
        <v>6</v>
      </c>
      <c r="B135" s="152" t="s">
        <v>48</v>
      </c>
      <c r="C135" s="165" t="s">
        <v>405</v>
      </c>
      <c r="D135" s="132">
        <v>117555</v>
      </c>
      <c r="E135" s="132">
        <v>99109.83</v>
      </c>
      <c r="F135" s="116">
        <f t="shared" si="4"/>
        <v>0.02</v>
      </c>
      <c r="G135" s="116">
        <v>0.01</v>
      </c>
      <c r="H135" s="116">
        <v>0</v>
      </c>
      <c r="I135" s="116">
        <v>0.01</v>
      </c>
      <c r="J135" s="117">
        <f t="shared" si="5"/>
        <v>2.0179633039427067E-07</v>
      </c>
      <c r="K135" s="118" t="s">
        <v>406</v>
      </c>
      <c r="L135" s="116">
        <v>0.02</v>
      </c>
      <c r="M135" s="116" t="s">
        <v>28</v>
      </c>
      <c r="N135" s="116" t="s">
        <v>22</v>
      </c>
    </row>
    <row r="136" spans="1:14" ht="135" customHeight="1">
      <c r="A136" s="115">
        <v>7</v>
      </c>
      <c r="B136" s="152"/>
      <c r="C136" s="165"/>
      <c r="D136" s="132"/>
      <c r="E136" s="132"/>
      <c r="F136" s="116">
        <f t="shared" si="4"/>
        <v>2.98</v>
      </c>
      <c r="G136" s="116">
        <v>2.75</v>
      </c>
      <c r="H136" s="116">
        <v>0</v>
      </c>
      <c r="I136" s="116">
        <v>0.23</v>
      </c>
      <c r="J136" s="117">
        <f>F136/E135</f>
        <v>3.006765322874633E-05</v>
      </c>
      <c r="K136" s="118" t="s">
        <v>407</v>
      </c>
      <c r="L136" s="116">
        <v>2.98</v>
      </c>
      <c r="M136" s="116" t="s">
        <v>28</v>
      </c>
      <c r="N136" s="116" t="s">
        <v>22</v>
      </c>
    </row>
    <row r="137" spans="1:14" ht="93" customHeight="1">
      <c r="A137" s="115">
        <v>8</v>
      </c>
      <c r="B137" s="63" t="s">
        <v>29</v>
      </c>
      <c r="C137" s="64" t="s">
        <v>408</v>
      </c>
      <c r="D137" s="106">
        <v>467224</v>
      </c>
      <c r="E137" s="106">
        <v>283215.69</v>
      </c>
      <c r="F137" s="116">
        <f t="shared" si="4"/>
        <v>51.59</v>
      </c>
      <c r="G137" s="116">
        <v>50.24</v>
      </c>
      <c r="H137" s="116">
        <v>0</v>
      </c>
      <c r="I137" s="116">
        <v>1.35</v>
      </c>
      <c r="J137" s="117">
        <f t="shared" si="5"/>
        <v>0.00018215798708044742</v>
      </c>
      <c r="K137" s="118" t="s">
        <v>409</v>
      </c>
      <c r="L137" s="116">
        <v>51.59</v>
      </c>
      <c r="M137" s="116" t="s">
        <v>28</v>
      </c>
      <c r="N137" s="116" t="s">
        <v>22</v>
      </c>
    </row>
    <row r="138" spans="1:14" ht="116.25" customHeight="1">
      <c r="A138" s="115">
        <v>9</v>
      </c>
      <c r="B138" s="152" t="s">
        <v>35</v>
      </c>
      <c r="C138" s="165" t="s">
        <v>63</v>
      </c>
      <c r="D138" s="132">
        <v>351850</v>
      </c>
      <c r="E138" s="132">
        <v>198618.51</v>
      </c>
      <c r="F138" s="116">
        <f t="shared" si="4"/>
        <v>5170.209999999999</v>
      </c>
      <c r="G138" s="116">
        <v>4782.44</v>
      </c>
      <c r="H138" s="116">
        <v>0</v>
      </c>
      <c r="I138" s="116">
        <v>387.77</v>
      </c>
      <c r="J138" s="117">
        <f t="shared" si="5"/>
        <v>0.026030856842093917</v>
      </c>
      <c r="K138" s="119" t="s">
        <v>27</v>
      </c>
      <c r="L138" s="116">
        <v>5170.209999999999</v>
      </c>
      <c r="M138" s="116" t="s">
        <v>28</v>
      </c>
      <c r="N138" s="116" t="s">
        <v>22</v>
      </c>
    </row>
    <row r="139" spans="1:14" ht="217.5" customHeight="1">
      <c r="A139" s="115">
        <v>10</v>
      </c>
      <c r="B139" s="152"/>
      <c r="C139" s="165"/>
      <c r="D139" s="132"/>
      <c r="E139" s="132"/>
      <c r="F139" s="116">
        <f t="shared" si="4"/>
        <v>4641.04</v>
      </c>
      <c r="G139" s="116">
        <v>4292.96</v>
      </c>
      <c r="H139" s="116">
        <v>0</v>
      </c>
      <c r="I139" s="116">
        <v>348.08</v>
      </c>
      <c r="J139" s="117">
        <f>F139/E138</f>
        <v>0.023366603646357027</v>
      </c>
      <c r="K139" s="118" t="s">
        <v>410</v>
      </c>
      <c r="L139" s="116">
        <v>4641.04</v>
      </c>
      <c r="M139" s="116" t="s">
        <v>28</v>
      </c>
      <c r="N139" s="116" t="s">
        <v>22</v>
      </c>
    </row>
    <row r="140" spans="1:14" ht="116.25">
      <c r="A140" s="115">
        <v>11</v>
      </c>
      <c r="B140" s="63" t="s">
        <v>31</v>
      </c>
      <c r="C140" s="64" t="s">
        <v>411</v>
      </c>
      <c r="D140" s="106">
        <v>428838</v>
      </c>
      <c r="E140" s="106">
        <v>290904.33</v>
      </c>
      <c r="F140" s="116">
        <f t="shared" si="4"/>
        <v>43.85</v>
      </c>
      <c r="G140" s="116">
        <v>40.56</v>
      </c>
      <c r="H140" s="116">
        <v>0</v>
      </c>
      <c r="I140" s="116">
        <v>3.29</v>
      </c>
      <c r="J140" s="117">
        <f t="shared" si="5"/>
        <v>0.00015073684190262826</v>
      </c>
      <c r="K140" s="118" t="s">
        <v>412</v>
      </c>
      <c r="L140" s="116">
        <v>43.85</v>
      </c>
      <c r="M140" s="116" t="s">
        <v>28</v>
      </c>
      <c r="N140" s="116" t="s">
        <v>22</v>
      </c>
    </row>
    <row r="141" spans="1:14" ht="99.75" customHeight="1">
      <c r="A141" s="115">
        <v>12</v>
      </c>
      <c r="B141" s="63" t="s">
        <v>45</v>
      </c>
      <c r="C141" s="64" t="s">
        <v>413</v>
      </c>
      <c r="D141" s="106">
        <v>412969</v>
      </c>
      <c r="E141" s="106">
        <v>324924.10000000003</v>
      </c>
      <c r="F141" s="116">
        <f t="shared" si="4"/>
        <v>153.42999999999998</v>
      </c>
      <c r="G141" s="116">
        <v>141.92</v>
      </c>
      <c r="H141" s="116">
        <v>0</v>
      </c>
      <c r="I141" s="116">
        <v>11.51</v>
      </c>
      <c r="J141" s="117">
        <f t="shared" si="5"/>
        <v>0.00047220258515757974</v>
      </c>
      <c r="K141" s="118" t="s">
        <v>414</v>
      </c>
      <c r="L141" s="116">
        <v>153.42999999999998</v>
      </c>
      <c r="M141" s="116" t="s">
        <v>28</v>
      </c>
      <c r="N141" s="116" t="s">
        <v>22</v>
      </c>
    </row>
    <row r="142" spans="1:14" ht="146.25" customHeight="1">
      <c r="A142" s="115">
        <v>13</v>
      </c>
      <c r="B142" s="152" t="s">
        <v>415</v>
      </c>
      <c r="C142" s="165" t="s">
        <v>416</v>
      </c>
      <c r="D142" s="132">
        <v>445067</v>
      </c>
      <c r="E142" s="132">
        <v>366668.05</v>
      </c>
      <c r="F142" s="116">
        <f t="shared" si="4"/>
        <v>100.73</v>
      </c>
      <c r="G142" s="116">
        <v>100.73</v>
      </c>
      <c r="H142" s="116">
        <v>0</v>
      </c>
      <c r="I142" s="116">
        <v>0</v>
      </c>
      <c r="J142" s="117">
        <f t="shared" si="5"/>
        <v>0.0002747171453853152</v>
      </c>
      <c r="K142" s="118" t="s">
        <v>417</v>
      </c>
      <c r="L142" s="116">
        <v>100.73</v>
      </c>
      <c r="M142" s="116" t="s">
        <v>28</v>
      </c>
      <c r="N142" s="116" t="s">
        <v>22</v>
      </c>
    </row>
    <row r="143" spans="1:14" ht="93">
      <c r="A143" s="115">
        <v>14</v>
      </c>
      <c r="B143" s="152"/>
      <c r="C143" s="165"/>
      <c r="D143" s="132"/>
      <c r="E143" s="132"/>
      <c r="F143" s="116">
        <f t="shared" si="4"/>
        <v>203.5</v>
      </c>
      <c r="G143" s="116">
        <v>203.5</v>
      </c>
      <c r="H143" s="116">
        <v>0</v>
      </c>
      <c r="I143" s="116">
        <v>0</v>
      </c>
      <c r="J143" s="117">
        <f>F143/E142</f>
        <v>0.0005549979061442632</v>
      </c>
      <c r="K143" s="118" t="s">
        <v>418</v>
      </c>
      <c r="L143" s="116">
        <v>203.5</v>
      </c>
      <c r="M143" s="116" t="s">
        <v>28</v>
      </c>
      <c r="N143" s="116" t="s">
        <v>22</v>
      </c>
    </row>
    <row r="144" spans="1:14" ht="139.5">
      <c r="A144" s="115">
        <v>15</v>
      </c>
      <c r="B144" s="63" t="s">
        <v>35</v>
      </c>
      <c r="C144" s="64" t="s">
        <v>419</v>
      </c>
      <c r="D144" s="106">
        <v>375000</v>
      </c>
      <c r="E144" s="106">
        <v>189397.06000000003</v>
      </c>
      <c r="F144" s="116">
        <f t="shared" si="4"/>
        <v>1297.3899999999999</v>
      </c>
      <c r="G144" s="116">
        <v>1200.08</v>
      </c>
      <c r="H144" s="116">
        <v>0</v>
      </c>
      <c r="I144" s="116">
        <v>97.31</v>
      </c>
      <c r="J144" s="117">
        <f t="shared" si="5"/>
        <v>0.006850106332167985</v>
      </c>
      <c r="K144" s="119" t="s">
        <v>466</v>
      </c>
      <c r="L144" s="116">
        <v>1297.3899999999999</v>
      </c>
      <c r="M144" s="116" t="s">
        <v>28</v>
      </c>
      <c r="N144" s="116" t="s">
        <v>22</v>
      </c>
    </row>
    <row r="145" spans="1:14" ht="184.5" customHeight="1">
      <c r="A145" s="115">
        <v>16</v>
      </c>
      <c r="B145" s="63" t="s">
        <v>23</v>
      </c>
      <c r="C145" s="64" t="s">
        <v>420</v>
      </c>
      <c r="D145" s="106">
        <v>369700</v>
      </c>
      <c r="E145" s="106">
        <v>288066.72</v>
      </c>
      <c r="F145" s="116">
        <f t="shared" si="4"/>
        <v>1034.31</v>
      </c>
      <c r="G145" s="116">
        <v>1020.31</v>
      </c>
      <c r="H145" s="116">
        <v>0</v>
      </c>
      <c r="I145" s="116">
        <v>14</v>
      </c>
      <c r="J145" s="117">
        <f t="shared" si="5"/>
        <v>0.0035905223623193963</v>
      </c>
      <c r="K145" s="118" t="s">
        <v>421</v>
      </c>
      <c r="L145" s="116">
        <v>1034.31</v>
      </c>
      <c r="M145" s="116" t="s">
        <v>28</v>
      </c>
      <c r="N145" s="116" t="s">
        <v>22</v>
      </c>
    </row>
    <row r="146" spans="1:14" ht="209.25">
      <c r="A146" s="115">
        <v>17</v>
      </c>
      <c r="B146" s="63" t="s">
        <v>23</v>
      </c>
      <c r="C146" s="64" t="s">
        <v>98</v>
      </c>
      <c r="D146" s="106">
        <v>490050</v>
      </c>
      <c r="E146" s="106">
        <v>388562.45</v>
      </c>
      <c r="F146" s="116">
        <f t="shared" si="4"/>
        <v>110.39</v>
      </c>
      <c r="G146" s="116">
        <v>102.11</v>
      </c>
      <c r="H146" s="116">
        <v>0</v>
      </c>
      <c r="I146" s="116">
        <v>8.28</v>
      </c>
      <c r="J146" s="117">
        <f t="shared" si="5"/>
        <v>0.0002840984763195723</v>
      </c>
      <c r="K146" s="118" t="s">
        <v>467</v>
      </c>
      <c r="L146" s="116">
        <v>110.39</v>
      </c>
      <c r="M146" s="116" t="s">
        <v>28</v>
      </c>
      <c r="N146" s="116" t="s">
        <v>22</v>
      </c>
    </row>
    <row r="147" spans="1:14" ht="116.25">
      <c r="A147" s="115">
        <v>18</v>
      </c>
      <c r="B147" s="63" t="s">
        <v>30</v>
      </c>
      <c r="C147" s="64" t="s">
        <v>32</v>
      </c>
      <c r="D147" s="106">
        <v>277860</v>
      </c>
      <c r="E147" s="106">
        <v>218665.85</v>
      </c>
      <c r="F147" s="116">
        <f t="shared" si="4"/>
        <v>183.42</v>
      </c>
      <c r="G147" s="116">
        <v>178.26</v>
      </c>
      <c r="H147" s="116">
        <v>0</v>
      </c>
      <c r="I147" s="116">
        <v>5.16</v>
      </c>
      <c r="J147" s="117">
        <f t="shared" si="5"/>
        <v>0.000838814108375862</v>
      </c>
      <c r="K147" s="118" t="s">
        <v>422</v>
      </c>
      <c r="L147" s="116">
        <v>183.42</v>
      </c>
      <c r="M147" s="116" t="s">
        <v>28</v>
      </c>
      <c r="N147" s="116" t="s">
        <v>22</v>
      </c>
    </row>
    <row r="148" spans="1:14" ht="139.5">
      <c r="A148" s="115">
        <v>19</v>
      </c>
      <c r="B148" s="63" t="s">
        <v>31</v>
      </c>
      <c r="C148" s="64" t="s">
        <v>423</v>
      </c>
      <c r="D148" s="106">
        <v>98054</v>
      </c>
      <c r="E148" s="106">
        <v>86619.56999999999</v>
      </c>
      <c r="F148" s="116">
        <f t="shared" si="4"/>
        <v>918.5799999999999</v>
      </c>
      <c r="G148" s="116">
        <v>894.41</v>
      </c>
      <c r="H148" s="116">
        <v>0</v>
      </c>
      <c r="I148" s="116">
        <v>24.17</v>
      </c>
      <c r="J148" s="117">
        <f t="shared" si="5"/>
        <v>0.010604762872870415</v>
      </c>
      <c r="K148" s="118" t="s">
        <v>424</v>
      </c>
      <c r="L148" s="116">
        <v>918.5799999999999</v>
      </c>
      <c r="M148" s="116" t="s">
        <v>28</v>
      </c>
      <c r="N148" s="116" t="s">
        <v>22</v>
      </c>
    </row>
    <row r="149" spans="1:14" ht="93">
      <c r="A149" s="115">
        <v>20</v>
      </c>
      <c r="B149" s="63" t="s">
        <v>46</v>
      </c>
      <c r="C149" s="64" t="s">
        <v>99</v>
      </c>
      <c r="D149" s="106">
        <v>111133</v>
      </c>
      <c r="E149" s="106">
        <v>95702.76999999999</v>
      </c>
      <c r="F149" s="116">
        <f t="shared" si="4"/>
        <v>0.8300000000000001</v>
      </c>
      <c r="G149" s="116">
        <v>0.76</v>
      </c>
      <c r="H149" s="116">
        <v>0</v>
      </c>
      <c r="I149" s="116">
        <v>0.07</v>
      </c>
      <c r="J149" s="117">
        <f t="shared" si="5"/>
        <v>8.672685231576893E-06</v>
      </c>
      <c r="K149" s="118" t="s">
        <v>425</v>
      </c>
      <c r="L149" s="116">
        <v>0.8300000000000001</v>
      </c>
      <c r="M149" s="116" t="s">
        <v>28</v>
      </c>
      <c r="N149" s="116" t="s">
        <v>22</v>
      </c>
    </row>
    <row r="150" spans="1:14" ht="93" customHeight="1">
      <c r="A150" s="115">
        <v>21</v>
      </c>
      <c r="B150" s="63" t="s">
        <v>23</v>
      </c>
      <c r="C150" s="64" t="s">
        <v>100</v>
      </c>
      <c r="D150" s="106">
        <v>281355</v>
      </c>
      <c r="E150" s="106">
        <v>145924.06</v>
      </c>
      <c r="F150" s="116">
        <f t="shared" si="4"/>
        <v>60.62</v>
      </c>
      <c r="G150" s="116">
        <v>56.07</v>
      </c>
      <c r="H150" s="116">
        <v>0</v>
      </c>
      <c r="I150" s="116">
        <v>4.55</v>
      </c>
      <c r="J150" s="117">
        <f t="shared" si="5"/>
        <v>0.00041542155556801257</v>
      </c>
      <c r="K150" s="118" t="s">
        <v>426</v>
      </c>
      <c r="L150" s="116">
        <v>60.62</v>
      </c>
      <c r="M150" s="116" t="s">
        <v>28</v>
      </c>
      <c r="N150" s="116" t="s">
        <v>22</v>
      </c>
    </row>
    <row r="151" spans="1:14" ht="162.75">
      <c r="A151" s="115">
        <v>22</v>
      </c>
      <c r="B151" s="63" t="s">
        <v>44</v>
      </c>
      <c r="C151" s="64" t="s">
        <v>65</v>
      </c>
      <c r="D151" s="106">
        <v>382349</v>
      </c>
      <c r="E151" s="106">
        <v>255402.21000000002</v>
      </c>
      <c r="F151" s="116">
        <f t="shared" si="4"/>
        <v>242.91</v>
      </c>
      <c r="G151" s="116">
        <v>224.69</v>
      </c>
      <c r="H151" s="116">
        <v>0</v>
      </c>
      <c r="I151" s="116">
        <v>18.22</v>
      </c>
      <c r="J151" s="117">
        <f t="shared" si="5"/>
        <v>0.0009510880896449564</v>
      </c>
      <c r="K151" s="118" t="s">
        <v>427</v>
      </c>
      <c r="L151" s="116">
        <v>242.91</v>
      </c>
      <c r="M151" s="116" t="s">
        <v>28</v>
      </c>
      <c r="N151" s="116" t="s">
        <v>22</v>
      </c>
    </row>
    <row r="152" spans="1:14" ht="93" customHeight="1">
      <c r="A152" s="115">
        <v>23</v>
      </c>
      <c r="B152" s="63" t="s">
        <v>415</v>
      </c>
      <c r="C152" s="64" t="s">
        <v>428</v>
      </c>
      <c r="D152" s="106">
        <v>174971</v>
      </c>
      <c r="E152" s="106">
        <v>138375.37000000002</v>
      </c>
      <c r="F152" s="120">
        <f t="shared" si="4"/>
        <v>620.4499999999999</v>
      </c>
      <c r="G152" s="116">
        <v>573.91</v>
      </c>
      <c r="H152" s="116">
        <v>0</v>
      </c>
      <c r="I152" s="116">
        <v>46.54</v>
      </c>
      <c r="J152" s="117">
        <f t="shared" si="5"/>
        <v>0.0044838181823831785</v>
      </c>
      <c r="K152" s="118" t="s">
        <v>429</v>
      </c>
      <c r="L152" s="120">
        <v>620.4499999999999</v>
      </c>
      <c r="M152" s="116" t="s">
        <v>28</v>
      </c>
      <c r="N152" s="116" t="s">
        <v>22</v>
      </c>
    </row>
    <row r="153" spans="1:14" ht="93" customHeight="1">
      <c r="A153" s="115">
        <v>24</v>
      </c>
      <c r="B153" s="63" t="s">
        <v>33</v>
      </c>
      <c r="C153" s="64" t="s">
        <v>66</v>
      </c>
      <c r="D153" s="106">
        <v>394579</v>
      </c>
      <c r="E153" s="106">
        <v>278347.73000000004</v>
      </c>
      <c r="F153" s="116">
        <f t="shared" si="4"/>
        <v>56.3</v>
      </c>
      <c r="G153" s="116">
        <v>52.07</v>
      </c>
      <c r="H153" s="116">
        <v>0</v>
      </c>
      <c r="I153" s="116">
        <v>4.23</v>
      </c>
      <c r="J153" s="117">
        <f t="shared" si="5"/>
        <v>0.0002022649870361795</v>
      </c>
      <c r="K153" s="118" t="s">
        <v>430</v>
      </c>
      <c r="L153" s="116">
        <v>56.3</v>
      </c>
      <c r="M153" s="116" t="s">
        <v>28</v>
      </c>
      <c r="N153" s="116" t="s">
        <v>22</v>
      </c>
    </row>
    <row r="154" spans="1:14" ht="209.25">
      <c r="A154" s="115">
        <v>25</v>
      </c>
      <c r="B154" s="63" t="s">
        <v>64</v>
      </c>
      <c r="C154" s="64" t="s">
        <v>431</v>
      </c>
      <c r="D154" s="106">
        <v>287764</v>
      </c>
      <c r="E154" s="106">
        <v>215806.25</v>
      </c>
      <c r="F154" s="116">
        <f t="shared" si="4"/>
        <v>9.2</v>
      </c>
      <c r="G154" s="116">
        <v>8.51</v>
      </c>
      <c r="H154" s="116">
        <v>0</v>
      </c>
      <c r="I154" s="116">
        <v>0.69</v>
      </c>
      <c r="J154" s="117">
        <f t="shared" si="5"/>
        <v>4.263083205421529E-05</v>
      </c>
      <c r="K154" s="118" t="s">
        <v>432</v>
      </c>
      <c r="L154" s="116">
        <v>9.2</v>
      </c>
      <c r="M154" s="116" t="s">
        <v>28</v>
      </c>
      <c r="N154" s="116" t="s">
        <v>22</v>
      </c>
    </row>
    <row r="155" spans="1:14" ht="279">
      <c r="A155" s="115">
        <v>26</v>
      </c>
      <c r="B155" s="63" t="s">
        <v>72</v>
      </c>
      <c r="C155" s="64" t="s">
        <v>433</v>
      </c>
      <c r="D155" s="106">
        <v>410968</v>
      </c>
      <c r="E155" s="106">
        <v>287751.37</v>
      </c>
      <c r="F155" s="116">
        <f t="shared" si="4"/>
        <v>473.45</v>
      </c>
      <c r="G155" s="116">
        <v>437.94</v>
      </c>
      <c r="H155" s="116">
        <v>0</v>
      </c>
      <c r="I155" s="116">
        <v>35.51</v>
      </c>
      <c r="J155" s="117">
        <f t="shared" si="5"/>
        <v>0.0016453440343307487</v>
      </c>
      <c r="K155" s="118" t="s">
        <v>434</v>
      </c>
      <c r="L155" s="116">
        <v>473.45</v>
      </c>
      <c r="M155" s="116" t="s">
        <v>28</v>
      </c>
      <c r="N155" s="116" t="s">
        <v>22</v>
      </c>
    </row>
    <row r="156" spans="1:14" ht="93" customHeight="1">
      <c r="A156" s="115">
        <v>27</v>
      </c>
      <c r="B156" s="152" t="s">
        <v>23</v>
      </c>
      <c r="C156" s="165" t="s">
        <v>101</v>
      </c>
      <c r="D156" s="132">
        <v>443204</v>
      </c>
      <c r="E156" s="132">
        <v>317873.54000000004</v>
      </c>
      <c r="F156" s="116">
        <f t="shared" si="4"/>
        <v>34.78</v>
      </c>
      <c r="G156" s="116">
        <v>32.17</v>
      </c>
      <c r="H156" s="116">
        <v>0</v>
      </c>
      <c r="I156" s="116">
        <v>2.61</v>
      </c>
      <c r="J156" s="117">
        <f t="shared" si="5"/>
        <v>0.00010941458040200514</v>
      </c>
      <c r="K156" s="118" t="s">
        <v>435</v>
      </c>
      <c r="L156" s="116">
        <v>34.78</v>
      </c>
      <c r="M156" s="116" t="s">
        <v>28</v>
      </c>
      <c r="N156" s="116" t="s">
        <v>22</v>
      </c>
    </row>
    <row r="157" spans="1:14" ht="116.25">
      <c r="A157" s="115">
        <v>28</v>
      </c>
      <c r="B157" s="152"/>
      <c r="C157" s="165"/>
      <c r="D157" s="132"/>
      <c r="E157" s="132"/>
      <c r="F157" s="116">
        <f t="shared" si="4"/>
        <v>36.6</v>
      </c>
      <c r="G157" s="116">
        <v>33.85</v>
      </c>
      <c r="H157" s="116">
        <v>0</v>
      </c>
      <c r="I157" s="116">
        <v>2.75</v>
      </c>
      <c r="J157" s="117">
        <f>F157/E156</f>
        <v>0.00011514012773759023</v>
      </c>
      <c r="K157" s="118" t="s">
        <v>436</v>
      </c>
      <c r="L157" s="116">
        <v>36.6</v>
      </c>
      <c r="M157" s="116" t="s">
        <v>28</v>
      </c>
      <c r="N157" s="116" t="s">
        <v>22</v>
      </c>
    </row>
    <row r="158" spans="1:14" ht="120" customHeight="1">
      <c r="A158" s="115">
        <v>29</v>
      </c>
      <c r="B158" s="152"/>
      <c r="C158" s="165"/>
      <c r="D158" s="132"/>
      <c r="E158" s="132"/>
      <c r="F158" s="116">
        <f t="shared" si="4"/>
        <v>1282.22</v>
      </c>
      <c r="G158" s="116">
        <v>1186.05</v>
      </c>
      <c r="H158" s="116">
        <v>0</v>
      </c>
      <c r="I158" s="116">
        <v>96.17</v>
      </c>
      <c r="J158" s="117">
        <f>F158/E156</f>
        <v>0.004033742475073578</v>
      </c>
      <c r="K158" s="118" t="s">
        <v>437</v>
      </c>
      <c r="L158" s="116">
        <v>1282.22</v>
      </c>
      <c r="M158" s="116" t="s">
        <v>28</v>
      </c>
      <c r="N158" s="116" t="s">
        <v>22</v>
      </c>
    </row>
    <row r="159" spans="1:14" ht="69.75" customHeight="1">
      <c r="A159" s="115">
        <v>30</v>
      </c>
      <c r="B159" s="152" t="s">
        <v>47</v>
      </c>
      <c r="C159" s="165" t="s">
        <v>438</v>
      </c>
      <c r="D159" s="132">
        <v>351441</v>
      </c>
      <c r="E159" s="132">
        <v>293605.20999999996</v>
      </c>
      <c r="F159" s="116">
        <f t="shared" si="4"/>
        <v>0.6</v>
      </c>
      <c r="G159" s="116">
        <v>0.52</v>
      </c>
      <c r="H159" s="116">
        <v>0</v>
      </c>
      <c r="I159" s="116">
        <v>0.08</v>
      </c>
      <c r="J159" s="117">
        <f t="shared" si="5"/>
        <v>2.0435604667914445E-06</v>
      </c>
      <c r="K159" s="118" t="s">
        <v>27</v>
      </c>
      <c r="L159" s="116">
        <v>0</v>
      </c>
      <c r="M159" s="116" t="s">
        <v>28</v>
      </c>
      <c r="N159" s="116" t="s">
        <v>22</v>
      </c>
    </row>
    <row r="160" spans="1:14" ht="69.75">
      <c r="A160" s="115">
        <v>31</v>
      </c>
      <c r="B160" s="152"/>
      <c r="C160" s="165"/>
      <c r="D160" s="132"/>
      <c r="E160" s="132"/>
      <c r="F160" s="116">
        <f t="shared" si="4"/>
        <v>719.3299999999999</v>
      </c>
      <c r="G160" s="116">
        <v>623.42</v>
      </c>
      <c r="H160" s="116">
        <v>0</v>
      </c>
      <c r="I160" s="116">
        <v>95.91</v>
      </c>
      <c r="J160" s="117">
        <f>F160/E159</f>
        <v>0.002449990584295149</v>
      </c>
      <c r="K160" s="118" t="s">
        <v>27</v>
      </c>
      <c r="L160" s="116">
        <v>719.3299999999999</v>
      </c>
      <c r="M160" s="116" t="s">
        <v>28</v>
      </c>
      <c r="N160" s="116" t="s">
        <v>22</v>
      </c>
    </row>
    <row r="161" spans="1:14" ht="162.75">
      <c r="A161" s="115">
        <v>32</v>
      </c>
      <c r="B161" s="63" t="s">
        <v>48</v>
      </c>
      <c r="C161" s="64" t="s">
        <v>439</v>
      </c>
      <c r="D161" s="106">
        <v>423573</v>
      </c>
      <c r="E161" s="106">
        <v>322106.53</v>
      </c>
      <c r="F161" s="116">
        <f t="shared" si="4"/>
        <v>17.03</v>
      </c>
      <c r="G161" s="116">
        <v>15.75</v>
      </c>
      <c r="H161" s="116">
        <v>0</v>
      </c>
      <c r="I161" s="116">
        <v>1.28</v>
      </c>
      <c r="J161" s="117">
        <f t="shared" si="5"/>
        <v>5.287070709184319E-05</v>
      </c>
      <c r="K161" s="118" t="s">
        <v>440</v>
      </c>
      <c r="L161" s="116">
        <v>17.03</v>
      </c>
      <c r="M161" s="116" t="s">
        <v>28</v>
      </c>
      <c r="N161" s="116" t="s">
        <v>22</v>
      </c>
    </row>
    <row r="162" spans="1:14" ht="162.75">
      <c r="A162" s="115">
        <v>33</v>
      </c>
      <c r="B162" s="63" t="s">
        <v>48</v>
      </c>
      <c r="C162" s="64" t="s">
        <v>102</v>
      </c>
      <c r="D162" s="106">
        <v>336000</v>
      </c>
      <c r="E162" s="106">
        <v>289580.96</v>
      </c>
      <c r="F162" s="116">
        <f t="shared" si="4"/>
        <v>2.46</v>
      </c>
      <c r="G162" s="116">
        <v>2.27</v>
      </c>
      <c r="H162" s="116">
        <v>0</v>
      </c>
      <c r="I162" s="116">
        <v>0.19</v>
      </c>
      <c r="J162" s="117">
        <f t="shared" si="5"/>
        <v>8.49503365138371E-06</v>
      </c>
      <c r="K162" s="118" t="s">
        <v>441</v>
      </c>
      <c r="L162" s="116">
        <v>2.46</v>
      </c>
      <c r="M162" s="116" t="s">
        <v>28</v>
      </c>
      <c r="N162" s="116" t="s">
        <v>22</v>
      </c>
    </row>
    <row r="163" spans="1:14" ht="116.25" customHeight="1">
      <c r="A163" s="115">
        <v>34</v>
      </c>
      <c r="B163" s="63" t="s">
        <v>415</v>
      </c>
      <c r="C163" s="64" t="s">
        <v>442</v>
      </c>
      <c r="D163" s="106">
        <v>357760</v>
      </c>
      <c r="E163" s="106">
        <v>262626.28</v>
      </c>
      <c r="F163" s="116">
        <f t="shared" si="4"/>
        <v>43.65</v>
      </c>
      <c r="G163" s="116">
        <v>40.37</v>
      </c>
      <c r="H163" s="116">
        <v>0</v>
      </c>
      <c r="I163" s="116">
        <v>3.28</v>
      </c>
      <c r="J163" s="117">
        <f t="shared" si="5"/>
        <v>0.00016620575823561904</v>
      </c>
      <c r="K163" s="118" t="s">
        <v>443</v>
      </c>
      <c r="L163" s="116">
        <v>43.65</v>
      </c>
      <c r="M163" s="116" t="s">
        <v>28</v>
      </c>
      <c r="N163" s="116" t="s">
        <v>22</v>
      </c>
    </row>
    <row r="164" spans="1:14" ht="186">
      <c r="A164" s="115">
        <v>35</v>
      </c>
      <c r="B164" s="63" t="s">
        <v>31</v>
      </c>
      <c r="C164" s="64" t="s">
        <v>444</v>
      </c>
      <c r="D164" s="106">
        <v>169864</v>
      </c>
      <c r="E164" s="106">
        <v>92726.41</v>
      </c>
      <c r="F164" s="116">
        <f t="shared" si="4"/>
        <v>453.46</v>
      </c>
      <c r="G164" s="116">
        <v>419.45</v>
      </c>
      <c r="H164" s="116">
        <v>0</v>
      </c>
      <c r="I164" s="116">
        <v>34.01</v>
      </c>
      <c r="J164" s="117">
        <f t="shared" si="5"/>
        <v>0.004890300400932161</v>
      </c>
      <c r="K164" s="118" t="s">
        <v>445</v>
      </c>
      <c r="L164" s="116">
        <v>453.46</v>
      </c>
      <c r="M164" s="116" t="s">
        <v>28</v>
      </c>
      <c r="N164" s="116" t="s">
        <v>22</v>
      </c>
    </row>
    <row r="165" spans="1:14" ht="111" customHeight="1">
      <c r="A165" s="115">
        <v>36</v>
      </c>
      <c r="B165" s="63" t="s">
        <v>33</v>
      </c>
      <c r="C165" s="64" t="s">
        <v>446</v>
      </c>
      <c r="D165" s="106">
        <v>69686</v>
      </c>
      <c r="E165" s="106">
        <v>62494.01</v>
      </c>
      <c r="F165" s="116">
        <f t="shared" si="4"/>
        <v>73</v>
      </c>
      <c r="G165" s="116">
        <v>73</v>
      </c>
      <c r="H165" s="116">
        <v>0</v>
      </c>
      <c r="I165" s="116">
        <v>0</v>
      </c>
      <c r="J165" s="117">
        <f t="shared" si="5"/>
        <v>0.0011681119518494652</v>
      </c>
      <c r="K165" s="119" t="s">
        <v>27</v>
      </c>
      <c r="L165" s="116">
        <v>73</v>
      </c>
      <c r="M165" s="116" t="s">
        <v>28</v>
      </c>
      <c r="N165" s="116" t="s">
        <v>22</v>
      </c>
    </row>
    <row r="166" spans="1:14" ht="216" customHeight="1">
      <c r="A166" s="115">
        <v>37</v>
      </c>
      <c r="B166" s="63" t="s">
        <v>415</v>
      </c>
      <c r="C166" s="64" t="s">
        <v>447</v>
      </c>
      <c r="D166" s="106">
        <v>440772</v>
      </c>
      <c r="E166" s="106">
        <v>385357.59</v>
      </c>
      <c r="F166" s="116">
        <f t="shared" si="4"/>
        <v>0.9099999999999999</v>
      </c>
      <c r="G166" s="116">
        <v>0.84</v>
      </c>
      <c r="H166" s="116">
        <v>0</v>
      </c>
      <c r="I166" s="116">
        <v>0.07</v>
      </c>
      <c r="J166" s="117">
        <f t="shared" si="5"/>
        <v>2.3614430430707225E-06</v>
      </c>
      <c r="K166" s="118" t="s">
        <v>448</v>
      </c>
      <c r="L166" s="116">
        <v>0.9099999999999999</v>
      </c>
      <c r="M166" s="116" t="s">
        <v>28</v>
      </c>
      <c r="N166" s="116" t="s">
        <v>22</v>
      </c>
    </row>
    <row r="167" spans="1:14" ht="139.5">
      <c r="A167" s="115">
        <v>38</v>
      </c>
      <c r="B167" s="63" t="s">
        <v>103</v>
      </c>
      <c r="C167" s="64" t="s">
        <v>104</v>
      </c>
      <c r="D167" s="106">
        <v>466833</v>
      </c>
      <c r="E167" s="106">
        <v>261632.28999999998</v>
      </c>
      <c r="F167" s="116">
        <f t="shared" si="4"/>
        <v>1201.56</v>
      </c>
      <c r="G167" s="116">
        <v>1111.44</v>
      </c>
      <c r="H167" s="116">
        <v>0</v>
      </c>
      <c r="I167" s="116">
        <v>90.12</v>
      </c>
      <c r="J167" s="117">
        <f t="shared" si="5"/>
        <v>0.004592552394813347</v>
      </c>
      <c r="K167" s="118" t="s">
        <v>449</v>
      </c>
      <c r="L167" s="116">
        <v>1201.56</v>
      </c>
      <c r="M167" s="116" t="s">
        <v>28</v>
      </c>
      <c r="N167" s="116" t="s">
        <v>22</v>
      </c>
    </row>
    <row r="168" spans="1:14" ht="192.75" customHeight="1">
      <c r="A168" s="115">
        <v>39</v>
      </c>
      <c r="B168" s="63" t="s">
        <v>49</v>
      </c>
      <c r="C168" s="64" t="s">
        <v>68</v>
      </c>
      <c r="D168" s="106">
        <v>368816</v>
      </c>
      <c r="E168" s="106">
        <v>225801.73</v>
      </c>
      <c r="F168" s="116">
        <f t="shared" si="4"/>
        <v>7083.99</v>
      </c>
      <c r="G168" s="116">
        <v>6552.69</v>
      </c>
      <c r="H168" s="116">
        <v>0</v>
      </c>
      <c r="I168" s="116">
        <v>531.3</v>
      </c>
      <c r="J168" s="117">
        <f t="shared" si="5"/>
        <v>0.03137261171559669</v>
      </c>
      <c r="K168" s="118" t="s">
        <v>105</v>
      </c>
      <c r="L168" s="116">
        <v>7083.99</v>
      </c>
      <c r="M168" s="116" t="s">
        <v>28</v>
      </c>
      <c r="N168" s="116" t="s">
        <v>22</v>
      </c>
    </row>
    <row r="169" spans="1:14" ht="195" customHeight="1">
      <c r="A169" s="115">
        <v>40</v>
      </c>
      <c r="B169" s="63" t="s">
        <v>450</v>
      </c>
      <c r="C169" s="64" t="s">
        <v>451</v>
      </c>
      <c r="D169" s="106">
        <v>119119</v>
      </c>
      <c r="E169" s="106">
        <v>106035.12</v>
      </c>
      <c r="F169" s="116">
        <f t="shared" si="4"/>
        <v>604</v>
      </c>
      <c r="G169" s="116">
        <v>604</v>
      </c>
      <c r="H169" s="116">
        <v>0</v>
      </c>
      <c r="I169" s="116">
        <v>0</v>
      </c>
      <c r="J169" s="117">
        <f t="shared" si="5"/>
        <v>0.005696225929673112</v>
      </c>
      <c r="K169" s="118" t="s">
        <v>452</v>
      </c>
      <c r="L169" s="116">
        <v>604</v>
      </c>
      <c r="M169" s="116" t="s">
        <v>28</v>
      </c>
      <c r="N169" s="116" t="s">
        <v>22</v>
      </c>
    </row>
    <row r="170" spans="1:14" ht="139.5">
      <c r="A170" s="115">
        <v>41</v>
      </c>
      <c r="B170" s="152" t="s">
        <v>44</v>
      </c>
      <c r="C170" s="165" t="s">
        <v>106</v>
      </c>
      <c r="D170" s="132">
        <v>295295</v>
      </c>
      <c r="E170" s="132">
        <v>190896.49</v>
      </c>
      <c r="F170" s="116">
        <f t="shared" si="4"/>
        <v>717.17</v>
      </c>
      <c r="G170" s="116">
        <v>717.17</v>
      </c>
      <c r="H170" s="116">
        <v>0</v>
      </c>
      <c r="I170" s="116">
        <v>0</v>
      </c>
      <c r="J170" s="117">
        <f t="shared" si="5"/>
        <v>0.0037568527320748536</v>
      </c>
      <c r="K170" s="118" t="s">
        <v>453</v>
      </c>
      <c r="L170" s="116">
        <v>717.17</v>
      </c>
      <c r="M170" s="116" t="s">
        <v>28</v>
      </c>
      <c r="N170" s="116" t="s">
        <v>22</v>
      </c>
    </row>
    <row r="171" spans="1:14" ht="93">
      <c r="A171" s="115">
        <v>42</v>
      </c>
      <c r="B171" s="152"/>
      <c r="C171" s="165"/>
      <c r="D171" s="132"/>
      <c r="E171" s="132"/>
      <c r="F171" s="116">
        <f t="shared" si="4"/>
        <v>119.13</v>
      </c>
      <c r="G171" s="116">
        <v>119.13</v>
      </c>
      <c r="H171" s="116">
        <v>0</v>
      </c>
      <c r="I171" s="116">
        <v>0</v>
      </c>
      <c r="J171" s="117">
        <f>F171/E170</f>
        <v>0.0006240554763474174</v>
      </c>
      <c r="K171" s="118" t="s">
        <v>468</v>
      </c>
      <c r="L171" s="116">
        <v>119.13</v>
      </c>
      <c r="M171" s="116" t="s">
        <v>28</v>
      </c>
      <c r="N171" s="116" t="s">
        <v>22</v>
      </c>
    </row>
    <row r="172" spans="1:14" ht="93">
      <c r="A172" s="115">
        <v>43</v>
      </c>
      <c r="B172" s="152"/>
      <c r="C172" s="165"/>
      <c r="D172" s="132"/>
      <c r="E172" s="132"/>
      <c r="F172" s="116">
        <f t="shared" si="4"/>
        <v>159.56</v>
      </c>
      <c r="G172" s="116">
        <v>159.56</v>
      </c>
      <c r="H172" s="116">
        <v>0</v>
      </c>
      <c r="I172" s="116">
        <v>0</v>
      </c>
      <c r="J172" s="117">
        <f>F172/E170</f>
        <v>0.0008358456459833285</v>
      </c>
      <c r="K172" s="118" t="s">
        <v>469</v>
      </c>
      <c r="L172" s="116">
        <v>159.56</v>
      </c>
      <c r="M172" s="116" t="s">
        <v>28</v>
      </c>
      <c r="N172" s="116" t="s">
        <v>22</v>
      </c>
    </row>
    <row r="173" spans="1:14" ht="93">
      <c r="A173" s="115">
        <v>44</v>
      </c>
      <c r="B173" s="152"/>
      <c r="C173" s="165"/>
      <c r="D173" s="132"/>
      <c r="E173" s="132"/>
      <c r="F173" s="116">
        <f t="shared" si="4"/>
        <v>530.75</v>
      </c>
      <c r="G173" s="116">
        <v>530.75</v>
      </c>
      <c r="H173" s="116">
        <v>0</v>
      </c>
      <c r="I173" s="116">
        <v>0</v>
      </c>
      <c r="J173" s="117">
        <f>F173/E170</f>
        <v>0.0027803025608275985</v>
      </c>
      <c r="K173" s="118" t="s">
        <v>468</v>
      </c>
      <c r="L173" s="116">
        <v>530.75</v>
      </c>
      <c r="M173" s="116" t="s">
        <v>28</v>
      </c>
      <c r="N173" s="116" t="s">
        <v>22</v>
      </c>
    </row>
    <row r="174" spans="1:14" ht="117" customHeight="1">
      <c r="A174" s="115">
        <v>45</v>
      </c>
      <c r="B174" s="63" t="s">
        <v>34</v>
      </c>
      <c r="C174" s="64" t="s">
        <v>107</v>
      </c>
      <c r="D174" s="106">
        <v>273053</v>
      </c>
      <c r="E174" s="106">
        <v>169239.54</v>
      </c>
      <c r="F174" s="116">
        <f t="shared" si="4"/>
        <v>11226.36</v>
      </c>
      <c r="G174" s="116">
        <v>11226.36</v>
      </c>
      <c r="H174" s="116">
        <v>0</v>
      </c>
      <c r="I174" s="116">
        <v>0</v>
      </c>
      <c r="J174" s="117">
        <f t="shared" si="5"/>
        <v>0.06633414390041475</v>
      </c>
      <c r="K174" s="118" t="s">
        <v>454</v>
      </c>
      <c r="L174" s="116">
        <v>11226.36</v>
      </c>
      <c r="M174" s="116" t="s">
        <v>28</v>
      </c>
      <c r="N174" s="116" t="s">
        <v>22</v>
      </c>
    </row>
    <row r="175" spans="1:14" ht="116.25">
      <c r="A175" s="115">
        <v>46</v>
      </c>
      <c r="B175" s="152" t="s">
        <v>48</v>
      </c>
      <c r="C175" s="165" t="s">
        <v>69</v>
      </c>
      <c r="D175" s="132">
        <v>257720</v>
      </c>
      <c r="E175" s="132">
        <v>195614.36</v>
      </c>
      <c r="F175" s="116">
        <f t="shared" si="4"/>
        <v>829.53</v>
      </c>
      <c r="G175" s="116">
        <v>829.53</v>
      </c>
      <c r="H175" s="116">
        <v>0</v>
      </c>
      <c r="I175" s="116">
        <v>0</v>
      </c>
      <c r="J175" s="117">
        <f t="shared" si="5"/>
        <v>0.004240639593125985</v>
      </c>
      <c r="K175" s="118" t="s">
        <v>455</v>
      </c>
      <c r="L175" s="116">
        <v>829.53</v>
      </c>
      <c r="M175" s="116" t="s">
        <v>28</v>
      </c>
      <c r="N175" s="116" t="s">
        <v>22</v>
      </c>
    </row>
    <row r="176" spans="1:14" ht="180" customHeight="1">
      <c r="A176" s="115">
        <v>47</v>
      </c>
      <c r="B176" s="152"/>
      <c r="C176" s="165"/>
      <c r="D176" s="132"/>
      <c r="E176" s="132"/>
      <c r="F176" s="116">
        <f t="shared" si="4"/>
        <v>510.18</v>
      </c>
      <c r="G176" s="116">
        <v>510.18</v>
      </c>
      <c r="H176" s="116">
        <v>0</v>
      </c>
      <c r="I176" s="116">
        <v>0</v>
      </c>
      <c r="J176" s="117">
        <f>F176/E175</f>
        <v>0.0026080907352609493</v>
      </c>
      <c r="K176" s="118" t="s">
        <v>456</v>
      </c>
      <c r="L176" s="116">
        <v>510.18</v>
      </c>
      <c r="M176" s="116" t="s">
        <v>28</v>
      </c>
      <c r="N176" s="116" t="s">
        <v>22</v>
      </c>
    </row>
    <row r="177" spans="1:14" ht="325.5" customHeight="1">
      <c r="A177" s="115">
        <v>48</v>
      </c>
      <c r="B177" s="152" t="s">
        <v>31</v>
      </c>
      <c r="C177" s="165" t="s">
        <v>70</v>
      </c>
      <c r="D177" s="132">
        <v>416919</v>
      </c>
      <c r="E177" s="132">
        <v>190836.19</v>
      </c>
      <c r="F177" s="116">
        <f t="shared" si="4"/>
        <v>105.51</v>
      </c>
      <c r="G177" s="116">
        <v>105.51</v>
      </c>
      <c r="H177" s="116">
        <v>0</v>
      </c>
      <c r="I177" s="116">
        <v>0</v>
      </c>
      <c r="J177" s="117">
        <f t="shared" si="5"/>
        <v>0.0005528825533563629</v>
      </c>
      <c r="K177" s="118" t="s">
        <v>457</v>
      </c>
      <c r="L177" s="116">
        <v>105.51</v>
      </c>
      <c r="M177" s="116" t="s">
        <v>28</v>
      </c>
      <c r="N177" s="116" t="s">
        <v>22</v>
      </c>
    </row>
    <row r="178" spans="1:14" ht="162.75">
      <c r="A178" s="115">
        <v>49</v>
      </c>
      <c r="B178" s="152"/>
      <c r="C178" s="165"/>
      <c r="D178" s="132"/>
      <c r="E178" s="132"/>
      <c r="F178" s="116">
        <f t="shared" si="4"/>
        <v>6055.59</v>
      </c>
      <c r="G178" s="116">
        <v>6055.59</v>
      </c>
      <c r="H178" s="116">
        <v>0</v>
      </c>
      <c r="I178" s="116">
        <v>0</v>
      </c>
      <c r="J178" s="117">
        <f>F178/E177</f>
        <v>0.03173187433683307</v>
      </c>
      <c r="K178" s="118" t="s">
        <v>458</v>
      </c>
      <c r="L178" s="116">
        <v>6055.59</v>
      </c>
      <c r="M178" s="116" t="s">
        <v>28</v>
      </c>
      <c r="N178" s="116" t="s">
        <v>22</v>
      </c>
    </row>
    <row r="179" spans="1:14" ht="186">
      <c r="A179" s="115">
        <v>50</v>
      </c>
      <c r="B179" s="63" t="s">
        <v>67</v>
      </c>
      <c r="C179" s="64" t="s">
        <v>108</v>
      </c>
      <c r="D179" s="106">
        <v>175277</v>
      </c>
      <c r="E179" s="106">
        <v>123833.79</v>
      </c>
      <c r="F179" s="116">
        <f t="shared" si="4"/>
        <v>1562.42</v>
      </c>
      <c r="G179" s="116">
        <v>1562.42</v>
      </c>
      <c r="H179" s="116">
        <v>0</v>
      </c>
      <c r="I179" s="116">
        <v>0</v>
      </c>
      <c r="J179" s="117">
        <f t="shared" si="5"/>
        <v>0.01261707325601518</v>
      </c>
      <c r="K179" s="118" t="s">
        <v>459</v>
      </c>
      <c r="L179" s="116">
        <v>1562.42</v>
      </c>
      <c r="M179" s="116" t="s">
        <v>28</v>
      </c>
      <c r="N179" s="116" t="s">
        <v>22</v>
      </c>
    </row>
    <row r="180" spans="1:14" ht="69.75" customHeight="1">
      <c r="A180" s="115">
        <v>51</v>
      </c>
      <c r="B180" s="63" t="s">
        <v>35</v>
      </c>
      <c r="C180" s="64" t="s">
        <v>71</v>
      </c>
      <c r="D180" s="106">
        <v>392360</v>
      </c>
      <c r="E180" s="106">
        <v>235504.98</v>
      </c>
      <c r="F180" s="116">
        <f t="shared" si="4"/>
        <v>50.61</v>
      </c>
      <c r="G180" s="116">
        <v>50.61</v>
      </c>
      <c r="H180" s="116">
        <v>0</v>
      </c>
      <c r="I180" s="116">
        <v>0</v>
      </c>
      <c r="J180" s="117">
        <f t="shared" si="5"/>
        <v>0.00021489991421837448</v>
      </c>
      <c r="K180" s="118" t="s">
        <v>460</v>
      </c>
      <c r="L180" s="116">
        <v>50.61</v>
      </c>
      <c r="M180" s="116" t="s">
        <v>28</v>
      </c>
      <c r="N180" s="116" t="s">
        <v>22</v>
      </c>
    </row>
    <row r="181" spans="1:14" ht="209.25">
      <c r="A181" s="115">
        <v>52</v>
      </c>
      <c r="B181" s="63" t="s">
        <v>64</v>
      </c>
      <c r="C181" s="64" t="s">
        <v>461</v>
      </c>
      <c r="D181" s="106">
        <v>77551</v>
      </c>
      <c r="E181" s="106">
        <v>47295.76</v>
      </c>
      <c r="F181" s="116">
        <f t="shared" si="4"/>
        <v>40</v>
      </c>
      <c r="G181" s="116">
        <v>40</v>
      </c>
      <c r="H181" s="116">
        <v>0</v>
      </c>
      <c r="I181" s="116">
        <v>0</v>
      </c>
      <c r="J181" s="117">
        <f t="shared" si="5"/>
        <v>0.0008457417747383697</v>
      </c>
      <c r="K181" s="118" t="s">
        <v>27</v>
      </c>
      <c r="L181" s="116">
        <v>40</v>
      </c>
      <c r="M181" s="116" t="s">
        <v>28</v>
      </c>
      <c r="N181" s="116" t="s">
        <v>22</v>
      </c>
    </row>
    <row r="182" spans="1:14" ht="93">
      <c r="A182" s="115">
        <v>53</v>
      </c>
      <c r="B182" s="63" t="s">
        <v>30</v>
      </c>
      <c r="C182" s="64" t="s">
        <v>462</v>
      </c>
      <c r="D182" s="106">
        <v>98724</v>
      </c>
      <c r="E182" s="106">
        <v>44756.89</v>
      </c>
      <c r="F182" s="116">
        <f t="shared" si="4"/>
        <v>0.49</v>
      </c>
      <c r="G182" s="116">
        <v>0.49</v>
      </c>
      <c r="H182" s="116">
        <v>0</v>
      </c>
      <c r="I182" s="116">
        <v>0</v>
      </c>
      <c r="J182" s="117">
        <f t="shared" si="5"/>
        <v>1.0948035039968147E-05</v>
      </c>
      <c r="K182" s="118" t="s">
        <v>463</v>
      </c>
      <c r="L182" s="116">
        <v>0.49</v>
      </c>
      <c r="M182" s="116" t="s">
        <v>28</v>
      </c>
      <c r="N182" s="116" t="s">
        <v>22</v>
      </c>
    </row>
    <row r="183" spans="1:14" ht="209.25" customHeight="1">
      <c r="A183" s="115">
        <v>54</v>
      </c>
      <c r="B183" s="63" t="s">
        <v>31</v>
      </c>
      <c r="C183" s="64" t="s">
        <v>464</v>
      </c>
      <c r="D183" s="106">
        <v>8196626</v>
      </c>
      <c r="E183" s="106">
        <v>4765374.95</v>
      </c>
      <c r="F183" s="116">
        <f t="shared" si="4"/>
        <v>6283.02</v>
      </c>
      <c r="G183" s="116">
        <v>5640.89</v>
      </c>
      <c r="H183" s="116">
        <v>0</v>
      </c>
      <c r="I183" s="116">
        <v>642.13</v>
      </c>
      <c r="J183" s="117">
        <f t="shared" si="5"/>
        <v>0.0013184733763709402</v>
      </c>
      <c r="K183" s="118" t="s">
        <v>465</v>
      </c>
      <c r="L183" s="116">
        <v>6283.02</v>
      </c>
      <c r="M183" s="116" t="s">
        <v>28</v>
      </c>
      <c r="N183" s="116" t="s">
        <v>22</v>
      </c>
    </row>
    <row r="184" spans="1:14" ht="93" customHeight="1">
      <c r="A184" s="115">
        <v>55</v>
      </c>
      <c r="B184" s="135" t="s">
        <v>34</v>
      </c>
      <c r="C184" s="136" t="s">
        <v>73</v>
      </c>
      <c r="D184" s="132">
        <v>274353.02</v>
      </c>
      <c r="E184" s="132">
        <v>133149.27</v>
      </c>
      <c r="F184" s="121">
        <f aca="true" t="shared" si="6" ref="F184:F194">SUM(G184:I184)</f>
        <v>27.46</v>
      </c>
      <c r="G184" s="121">
        <v>27.46</v>
      </c>
      <c r="H184" s="121">
        <v>0</v>
      </c>
      <c r="I184" s="121">
        <v>0</v>
      </c>
      <c r="J184" s="117">
        <f>F184/E184</f>
        <v>0.00020623470185003644</v>
      </c>
      <c r="K184" s="122" t="s">
        <v>382</v>
      </c>
      <c r="L184" s="121">
        <v>27.46</v>
      </c>
      <c r="M184" s="105" t="s">
        <v>28</v>
      </c>
      <c r="N184" s="107" t="s">
        <v>43</v>
      </c>
    </row>
    <row r="185" spans="1:14" ht="69.75" customHeight="1">
      <c r="A185" s="115">
        <v>56</v>
      </c>
      <c r="B185" s="135"/>
      <c r="C185" s="136"/>
      <c r="D185" s="132"/>
      <c r="E185" s="132"/>
      <c r="F185" s="121">
        <f t="shared" si="6"/>
        <v>0.43</v>
      </c>
      <c r="G185" s="121">
        <v>0.43</v>
      </c>
      <c r="H185" s="121">
        <v>0</v>
      </c>
      <c r="I185" s="121">
        <v>0</v>
      </c>
      <c r="J185" s="117">
        <f>F185/E184</f>
        <v>3.2294581862897186E-06</v>
      </c>
      <c r="K185" s="122" t="s">
        <v>380</v>
      </c>
      <c r="L185" s="121">
        <v>0.43</v>
      </c>
      <c r="M185" s="105" t="s">
        <v>28</v>
      </c>
      <c r="N185" s="107" t="s">
        <v>43</v>
      </c>
    </row>
    <row r="186" spans="1:14" ht="69.75">
      <c r="A186" s="115">
        <v>57</v>
      </c>
      <c r="B186" s="135"/>
      <c r="C186" s="136"/>
      <c r="D186" s="132"/>
      <c r="E186" s="132"/>
      <c r="F186" s="121">
        <f t="shared" si="6"/>
        <v>3.23</v>
      </c>
      <c r="G186" s="121">
        <v>3.23</v>
      </c>
      <c r="H186" s="121">
        <v>0</v>
      </c>
      <c r="I186" s="121">
        <v>0</v>
      </c>
      <c r="J186" s="117">
        <f>F186/E184</f>
        <v>2.4258488236548352E-05</v>
      </c>
      <c r="K186" s="122" t="s">
        <v>381</v>
      </c>
      <c r="L186" s="121">
        <v>3.23</v>
      </c>
      <c r="M186" s="105" t="s">
        <v>28</v>
      </c>
      <c r="N186" s="107" t="s">
        <v>43</v>
      </c>
    </row>
    <row r="187" spans="1:14" ht="116.25" customHeight="1">
      <c r="A187" s="115">
        <v>58</v>
      </c>
      <c r="B187" s="135" t="s">
        <v>35</v>
      </c>
      <c r="C187" s="136" t="s">
        <v>383</v>
      </c>
      <c r="D187" s="132">
        <v>250000</v>
      </c>
      <c r="E187" s="132">
        <v>67219.96</v>
      </c>
      <c r="F187" s="121">
        <f t="shared" si="6"/>
        <v>451.78000000000003</v>
      </c>
      <c r="G187" s="121">
        <v>445.48</v>
      </c>
      <c r="H187" s="121">
        <v>0</v>
      </c>
      <c r="I187" s="121">
        <v>6.3</v>
      </c>
      <c r="J187" s="117">
        <f aca="true" t="shared" si="7" ref="J187:J192">F187/E187</f>
        <v>0.006720920393287946</v>
      </c>
      <c r="K187" s="122" t="s">
        <v>384</v>
      </c>
      <c r="L187" s="121">
        <v>445.48</v>
      </c>
      <c r="M187" s="105" t="s">
        <v>28</v>
      </c>
      <c r="N187" s="107" t="s">
        <v>43</v>
      </c>
    </row>
    <row r="188" spans="1:14" ht="116.25" customHeight="1">
      <c r="A188" s="115">
        <v>59</v>
      </c>
      <c r="B188" s="135"/>
      <c r="C188" s="136"/>
      <c r="D188" s="132"/>
      <c r="E188" s="132"/>
      <c r="F188" s="121">
        <f t="shared" si="6"/>
        <v>3</v>
      </c>
      <c r="G188" s="121">
        <v>3</v>
      </c>
      <c r="H188" s="121">
        <v>0</v>
      </c>
      <c r="I188" s="121">
        <v>0</v>
      </c>
      <c r="J188" s="117">
        <f>F188/E187</f>
        <v>4.4629601088724234E-05</v>
      </c>
      <c r="K188" s="122" t="s">
        <v>384</v>
      </c>
      <c r="L188" s="121">
        <v>3</v>
      </c>
      <c r="M188" s="105" t="s">
        <v>28</v>
      </c>
      <c r="N188" s="107" t="s">
        <v>43</v>
      </c>
    </row>
    <row r="189" spans="1:14" ht="93">
      <c r="A189" s="115">
        <v>60</v>
      </c>
      <c r="B189" s="135"/>
      <c r="C189" s="136"/>
      <c r="D189" s="132"/>
      <c r="E189" s="132"/>
      <c r="F189" s="121">
        <f t="shared" si="6"/>
        <v>553.2</v>
      </c>
      <c r="G189" s="121">
        <v>553.2</v>
      </c>
      <c r="H189" s="121">
        <v>0</v>
      </c>
      <c r="I189" s="121">
        <v>0</v>
      </c>
      <c r="J189" s="117">
        <f>F189/E187</f>
        <v>0.00822969844076075</v>
      </c>
      <c r="K189" s="122" t="s">
        <v>385</v>
      </c>
      <c r="L189" s="121">
        <v>553.2</v>
      </c>
      <c r="M189" s="105" t="s">
        <v>28</v>
      </c>
      <c r="N189" s="107" t="s">
        <v>43</v>
      </c>
    </row>
    <row r="190" spans="1:14" ht="69.75" customHeight="1">
      <c r="A190" s="115">
        <v>61</v>
      </c>
      <c r="B190" s="36" t="s">
        <v>386</v>
      </c>
      <c r="C190" s="47" t="s">
        <v>387</v>
      </c>
      <c r="D190" s="106">
        <v>231210.68</v>
      </c>
      <c r="E190" s="106">
        <v>157046.38</v>
      </c>
      <c r="F190" s="121">
        <f t="shared" si="6"/>
        <v>38.52</v>
      </c>
      <c r="G190" s="121">
        <v>38.52</v>
      </c>
      <c r="H190" s="121">
        <v>0</v>
      </c>
      <c r="I190" s="121">
        <v>0</v>
      </c>
      <c r="J190" s="117">
        <f t="shared" si="7"/>
        <v>0.00024527785995449245</v>
      </c>
      <c r="K190" s="122" t="s">
        <v>388</v>
      </c>
      <c r="L190" s="121">
        <v>38.52</v>
      </c>
      <c r="M190" s="105" t="s">
        <v>28</v>
      </c>
      <c r="N190" s="107" t="s">
        <v>43</v>
      </c>
    </row>
    <row r="191" spans="1:14" ht="93" customHeight="1">
      <c r="A191" s="115">
        <v>62</v>
      </c>
      <c r="B191" s="36" t="s">
        <v>109</v>
      </c>
      <c r="C191" s="47" t="s">
        <v>110</v>
      </c>
      <c r="D191" s="106">
        <v>2499999.48</v>
      </c>
      <c r="E191" s="106">
        <v>918566.3400000001</v>
      </c>
      <c r="F191" s="121">
        <f t="shared" si="6"/>
        <v>300.28999999999996</v>
      </c>
      <c r="G191" s="121">
        <v>180.17</v>
      </c>
      <c r="H191" s="121">
        <v>120.12</v>
      </c>
      <c r="I191" s="121">
        <v>0</v>
      </c>
      <c r="J191" s="117">
        <f t="shared" si="7"/>
        <v>0.0003269116088011672</v>
      </c>
      <c r="K191" s="122" t="s">
        <v>389</v>
      </c>
      <c r="L191" s="121">
        <v>300.29</v>
      </c>
      <c r="M191" s="105" t="s">
        <v>28</v>
      </c>
      <c r="N191" s="107" t="s">
        <v>43</v>
      </c>
    </row>
    <row r="192" spans="1:14" ht="116.25" customHeight="1">
      <c r="A192" s="115">
        <v>63</v>
      </c>
      <c r="B192" s="135" t="s">
        <v>392</v>
      </c>
      <c r="C192" s="136" t="s">
        <v>393</v>
      </c>
      <c r="D192" s="132">
        <v>20208600</v>
      </c>
      <c r="E192" s="132">
        <v>8646864.06</v>
      </c>
      <c r="F192" s="121">
        <f t="shared" si="6"/>
        <v>1242.99</v>
      </c>
      <c r="G192" s="121">
        <v>1056.54</v>
      </c>
      <c r="H192" s="121">
        <v>186.45</v>
      </c>
      <c r="I192" s="121">
        <v>0</v>
      </c>
      <c r="J192" s="117">
        <f t="shared" si="7"/>
        <v>0.00014375038064377756</v>
      </c>
      <c r="K192" s="122" t="s">
        <v>394</v>
      </c>
      <c r="L192" s="121">
        <v>1242.99</v>
      </c>
      <c r="M192" s="105" t="s">
        <v>36</v>
      </c>
      <c r="N192" s="107" t="s">
        <v>43</v>
      </c>
    </row>
    <row r="193" spans="1:14" ht="139.5">
      <c r="A193" s="115">
        <v>64</v>
      </c>
      <c r="B193" s="135"/>
      <c r="C193" s="136"/>
      <c r="D193" s="132"/>
      <c r="E193" s="132"/>
      <c r="F193" s="121">
        <f t="shared" si="6"/>
        <v>32305.72</v>
      </c>
      <c r="G193" s="121">
        <v>27459.86</v>
      </c>
      <c r="H193" s="121">
        <v>4845.86</v>
      </c>
      <c r="I193" s="121">
        <v>0</v>
      </c>
      <c r="J193" s="117">
        <f>F193/E192</f>
        <v>0.0037361197974008623</v>
      </c>
      <c r="K193" s="122" t="s">
        <v>395</v>
      </c>
      <c r="L193" s="167">
        <v>33958.96</v>
      </c>
      <c r="M193" s="159" t="s">
        <v>36</v>
      </c>
      <c r="N193" s="107" t="s">
        <v>43</v>
      </c>
    </row>
    <row r="194" spans="1:14" ht="139.5">
      <c r="A194" s="115">
        <v>65</v>
      </c>
      <c r="B194" s="135"/>
      <c r="C194" s="136"/>
      <c r="D194" s="132"/>
      <c r="E194" s="132"/>
      <c r="F194" s="121">
        <f t="shared" si="6"/>
        <v>1653.24</v>
      </c>
      <c r="G194" s="121">
        <v>1405.26</v>
      </c>
      <c r="H194" s="121">
        <v>247.98</v>
      </c>
      <c r="I194" s="121">
        <v>0</v>
      </c>
      <c r="J194" s="117">
        <f>F194/E192</f>
        <v>0.00019119532682927362</v>
      </c>
      <c r="K194" s="122" t="s">
        <v>396</v>
      </c>
      <c r="L194" s="167"/>
      <c r="M194" s="159"/>
      <c r="N194" s="107" t="s">
        <v>43</v>
      </c>
    </row>
    <row r="195" spans="1:14" ht="41.25" customHeight="1">
      <c r="A195" s="27" t="s">
        <v>18</v>
      </c>
      <c r="B195" s="27"/>
      <c r="C195" s="28"/>
      <c r="D195" s="29">
        <f>D196</f>
        <v>0</v>
      </c>
      <c r="E195" s="29">
        <f>E196</f>
        <v>0</v>
      </c>
      <c r="F195" s="30">
        <f aca="true" t="shared" si="8" ref="F195:N195">SUM(F196:F196)</f>
        <v>0</v>
      </c>
      <c r="G195" s="30">
        <f t="shared" si="8"/>
        <v>0</v>
      </c>
      <c r="H195" s="29">
        <f t="shared" si="8"/>
        <v>0</v>
      </c>
      <c r="I195" s="29">
        <f t="shared" si="8"/>
        <v>0</v>
      </c>
      <c r="J195" s="29">
        <f t="shared" si="8"/>
        <v>0</v>
      </c>
      <c r="K195" s="98">
        <f t="shared" si="8"/>
        <v>0</v>
      </c>
      <c r="L195" s="30">
        <f t="shared" si="8"/>
        <v>0</v>
      </c>
      <c r="M195" s="29">
        <f t="shared" si="8"/>
        <v>0</v>
      </c>
      <c r="N195" s="29">
        <f t="shared" si="8"/>
        <v>0</v>
      </c>
    </row>
    <row r="196" spans="1:14" ht="93" customHeight="1">
      <c r="A196" s="36" t="s">
        <v>87</v>
      </c>
      <c r="B196" s="36" t="s">
        <v>87</v>
      </c>
      <c r="C196" s="47" t="s">
        <v>87</v>
      </c>
      <c r="D196" s="45">
        <v>0</v>
      </c>
      <c r="E196" s="45">
        <v>0</v>
      </c>
      <c r="F196" s="44">
        <v>0</v>
      </c>
      <c r="G196" s="44">
        <v>0</v>
      </c>
      <c r="H196" s="45">
        <v>0</v>
      </c>
      <c r="I196" s="45">
        <v>0</v>
      </c>
      <c r="J196" s="46">
        <v>0</v>
      </c>
      <c r="K196" s="47" t="s">
        <v>87</v>
      </c>
      <c r="L196" s="36">
        <v>0</v>
      </c>
      <c r="M196" s="36" t="s">
        <v>87</v>
      </c>
      <c r="N196" s="36" t="s">
        <v>87</v>
      </c>
    </row>
    <row r="197" spans="1:14" ht="22.5">
      <c r="A197" s="27" t="s">
        <v>6</v>
      </c>
      <c r="B197" s="89"/>
      <c r="C197" s="90"/>
      <c r="D197" s="32">
        <f aca="true" t="shared" si="9" ref="D197:I197">SUM(D261:D296)</f>
        <v>38693145.5</v>
      </c>
      <c r="E197" s="32">
        <f t="shared" si="9"/>
        <v>22975480.23</v>
      </c>
      <c r="F197" s="32">
        <f t="shared" si="9"/>
        <v>313539.21</v>
      </c>
      <c r="G197" s="32">
        <f t="shared" si="9"/>
        <v>309683.06000000006</v>
      </c>
      <c r="H197" s="32">
        <f t="shared" si="9"/>
        <v>3856.15</v>
      </c>
      <c r="I197" s="32">
        <f t="shared" si="9"/>
        <v>0</v>
      </c>
      <c r="J197" s="73">
        <f>F197/E197</f>
        <v>0.013646687984810842</v>
      </c>
      <c r="K197" s="99"/>
      <c r="L197" s="34">
        <f>SUM(L287:L296)</f>
        <v>192149.81999999998</v>
      </c>
      <c r="M197" s="31"/>
      <c r="N197" s="31"/>
    </row>
    <row r="198" spans="1:14" ht="93">
      <c r="A198" s="105" t="s">
        <v>169</v>
      </c>
      <c r="B198" s="36" t="s">
        <v>154</v>
      </c>
      <c r="C198" s="47" t="s">
        <v>155</v>
      </c>
      <c r="D198" s="123">
        <v>1335781</v>
      </c>
      <c r="E198" s="106">
        <v>178710.26</v>
      </c>
      <c r="F198" s="106">
        <f>SUM(G198:I198)</f>
        <v>2238.7799999999997</v>
      </c>
      <c r="G198" s="107">
        <v>1925.35</v>
      </c>
      <c r="H198" s="107">
        <v>313.43</v>
      </c>
      <c r="I198" s="107">
        <v>0</v>
      </c>
      <c r="J198" s="108">
        <f>F198/E198</f>
        <v>0.012527428475567098</v>
      </c>
      <c r="K198" s="109" t="s">
        <v>58</v>
      </c>
      <c r="L198" s="110">
        <v>2238.7799999999997</v>
      </c>
      <c r="M198" s="105" t="s">
        <v>28</v>
      </c>
      <c r="N198" s="107" t="s">
        <v>22</v>
      </c>
    </row>
    <row r="199" spans="1:14" ht="69.75">
      <c r="A199" s="159" t="s">
        <v>170</v>
      </c>
      <c r="B199" s="135" t="s">
        <v>156</v>
      </c>
      <c r="C199" s="136" t="s">
        <v>157</v>
      </c>
      <c r="D199" s="133">
        <v>1182991</v>
      </c>
      <c r="E199" s="133">
        <v>853995.3</v>
      </c>
      <c r="F199" s="107">
        <f>SUM(G199:I199)</f>
        <v>11968.01</v>
      </c>
      <c r="G199" s="107">
        <v>10292.48</v>
      </c>
      <c r="H199" s="107">
        <v>1675.53</v>
      </c>
      <c r="I199" s="107">
        <v>0</v>
      </c>
      <c r="J199" s="108">
        <f>F199/E199</f>
        <v>0.014014140358852092</v>
      </c>
      <c r="K199" s="109" t="s">
        <v>58</v>
      </c>
      <c r="L199" s="110">
        <v>11968.01</v>
      </c>
      <c r="M199" s="105" t="s">
        <v>28</v>
      </c>
      <c r="N199" s="107" t="s">
        <v>22</v>
      </c>
    </row>
    <row r="200" spans="1:14" ht="69.75">
      <c r="A200" s="159"/>
      <c r="B200" s="135"/>
      <c r="C200" s="136"/>
      <c r="D200" s="133"/>
      <c r="E200" s="133"/>
      <c r="F200" s="107">
        <f>SUM(G200:I200)</f>
        <v>4961.1</v>
      </c>
      <c r="G200" s="107">
        <v>4266.54</v>
      </c>
      <c r="H200" s="107">
        <v>694.56</v>
      </c>
      <c r="I200" s="107">
        <v>0</v>
      </c>
      <c r="J200" s="108">
        <f>F200/E199</f>
        <v>0.005809282556941473</v>
      </c>
      <c r="K200" s="109" t="s">
        <v>58</v>
      </c>
      <c r="L200" s="110">
        <v>4961.1</v>
      </c>
      <c r="M200" s="105" t="s">
        <v>28</v>
      </c>
      <c r="N200" s="107" t="s">
        <v>22</v>
      </c>
    </row>
    <row r="201" spans="1:14" ht="69.75">
      <c r="A201" s="159"/>
      <c r="B201" s="135"/>
      <c r="C201" s="136"/>
      <c r="D201" s="133"/>
      <c r="E201" s="133"/>
      <c r="F201" s="107">
        <f aca="true" t="shared" si="10" ref="F201:F215">SUM(G201:I201)</f>
        <v>5450.54</v>
      </c>
      <c r="G201" s="107">
        <v>4687.46</v>
      </c>
      <c r="H201" s="107">
        <v>763.08</v>
      </c>
      <c r="I201" s="107">
        <v>0</v>
      </c>
      <c r="J201" s="108">
        <f>F201/E199</f>
        <v>0.006382400465201623</v>
      </c>
      <c r="K201" s="109" t="s">
        <v>58</v>
      </c>
      <c r="L201" s="110">
        <v>5450.54</v>
      </c>
      <c r="M201" s="105" t="s">
        <v>28</v>
      </c>
      <c r="N201" s="107" t="s">
        <v>22</v>
      </c>
    </row>
    <row r="202" spans="1:14" ht="69.75">
      <c r="A202" s="159"/>
      <c r="B202" s="135"/>
      <c r="C202" s="136"/>
      <c r="D202" s="133"/>
      <c r="E202" s="133"/>
      <c r="F202" s="107">
        <f t="shared" si="10"/>
        <v>6843.41</v>
      </c>
      <c r="G202" s="107">
        <v>5885.33</v>
      </c>
      <c r="H202" s="107">
        <v>958.08</v>
      </c>
      <c r="I202" s="107">
        <v>0</v>
      </c>
      <c r="J202" s="108">
        <f>F202/E199</f>
        <v>0.008013404757614005</v>
      </c>
      <c r="K202" s="109" t="s">
        <v>58</v>
      </c>
      <c r="L202" s="110">
        <v>6843.41</v>
      </c>
      <c r="M202" s="105" t="s">
        <v>28</v>
      </c>
      <c r="N202" s="107" t="s">
        <v>22</v>
      </c>
    </row>
    <row r="203" spans="1:14" ht="232.5">
      <c r="A203" s="124">
        <v>3</v>
      </c>
      <c r="B203" s="36" t="s">
        <v>158</v>
      </c>
      <c r="C203" s="47" t="s">
        <v>159</v>
      </c>
      <c r="D203" s="123">
        <v>1336488</v>
      </c>
      <c r="E203" s="106">
        <v>846235.69</v>
      </c>
      <c r="F203" s="107">
        <f t="shared" si="10"/>
        <v>3</v>
      </c>
      <c r="G203" s="107">
        <v>2.58</v>
      </c>
      <c r="H203" s="107">
        <v>0.42</v>
      </c>
      <c r="I203" s="107">
        <v>0</v>
      </c>
      <c r="J203" s="108">
        <f>F203/E203</f>
        <v>3.545111646141987E-06</v>
      </c>
      <c r="K203" s="109" t="s">
        <v>27</v>
      </c>
      <c r="L203" s="110">
        <v>3</v>
      </c>
      <c r="M203" s="105" t="s">
        <v>28</v>
      </c>
      <c r="N203" s="107" t="s">
        <v>22</v>
      </c>
    </row>
    <row r="204" spans="1:14" ht="69.75">
      <c r="A204" s="160">
        <v>4</v>
      </c>
      <c r="B204" s="135" t="s">
        <v>88</v>
      </c>
      <c r="C204" s="136" t="s">
        <v>89</v>
      </c>
      <c r="D204" s="133">
        <v>1967851</v>
      </c>
      <c r="E204" s="132">
        <v>1856533.35</v>
      </c>
      <c r="F204" s="107">
        <f t="shared" si="10"/>
        <v>7682.11</v>
      </c>
      <c r="G204" s="107">
        <v>6606.61</v>
      </c>
      <c r="H204" s="107">
        <v>1075.5</v>
      </c>
      <c r="I204" s="107">
        <v>0</v>
      </c>
      <c r="J204" s="108">
        <f>F204/E204</f>
        <v>0.004137878805139697</v>
      </c>
      <c r="K204" s="109" t="s">
        <v>58</v>
      </c>
      <c r="L204" s="110">
        <v>7682.11</v>
      </c>
      <c r="M204" s="105" t="s">
        <v>28</v>
      </c>
      <c r="N204" s="107" t="s">
        <v>22</v>
      </c>
    </row>
    <row r="205" spans="1:14" ht="86.25" customHeight="1">
      <c r="A205" s="160"/>
      <c r="B205" s="135"/>
      <c r="C205" s="136"/>
      <c r="D205" s="133"/>
      <c r="E205" s="132"/>
      <c r="F205" s="107">
        <f t="shared" si="10"/>
        <v>92.53999999999999</v>
      </c>
      <c r="G205" s="107">
        <v>79.58</v>
      </c>
      <c r="H205" s="107">
        <v>12.96</v>
      </c>
      <c r="I205" s="107">
        <v>0</v>
      </c>
      <c r="J205" s="108">
        <f>F205/E204</f>
        <v>4.984558990012217E-05</v>
      </c>
      <c r="K205" s="109" t="s">
        <v>58</v>
      </c>
      <c r="L205" s="110">
        <v>92.53999999999999</v>
      </c>
      <c r="M205" s="105" t="s">
        <v>28</v>
      </c>
      <c r="N205" s="107" t="s">
        <v>22</v>
      </c>
    </row>
    <row r="206" spans="1:14" ht="186">
      <c r="A206" s="124">
        <v>5</v>
      </c>
      <c r="B206" s="36" t="s">
        <v>160</v>
      </c>
      <c r="C206" s="47" t="s">
        <v>161</v>
      </c>
      <c r="D206" s="123">
        <v>1195066</v>
      </c>
      <c r="E206" s="106">
        <v>747273.3</v>
      </c>
      <c r="F206" s="107">
        <f t="shared" si="10"/>
        <v>3025.21</v>
      </c>
      <c r="G206" s="107">
        <v>2601.68</v>
      </c>
      <c r="H206" s="107">
        <v>423.53</v>
      </c>
      <c r="I206" s="107">
        <v>0</v>
      </c>
      <c r="J206" s="108">
        <f>F206/E206</f>
        <v>0.004048331447142565</v>
      </c>
      <c r="K206" s="109" t="s">
        <v>58</v>
      </c>
      <c r="L206" s="110">
        <v>3025.21</v>
      </c>
      <c r="M206" s="105" t="s">
        <v>28</v>
      </c>
      <c r="N206" s="107" t="s">
        <v>22</v>
      </c>
    </row>
    <row r="207" spans="1:14" ht="69.75">
      <c r="A207" s="160">
        <v>6</v>
      </c>
      <c r="B207" s="135" t="s">
        <v>162</v>
      </c>
      <c r="C207" s="136" t="s">
        <v>163</v>
      </c>
      <c r="D207" s="133">
        <v>2315328</v>
      </c>
      <c r="E207" s="132">
        <v>2049250.34</v>
      </c>
      <c r="F207" s="107">
        <f t="shared" si="10"/>
        <v>21915.510000000002</v>
      </c>
      <c r="G207" s="107">
        <v>18628.18</v>
      </c>
      <c r="H207" s="107">
        <v>3287.33</v>
      </c>
      <c r="I207" s="107">
        <v>0</v>
      </c>
      <c r="J207" s="108">
        <f>F207/E207</f>
        <v>0.010694403495865713</v>
      </c>
      <c r="K207" s="109" t="s">
        <v>58</v>
      </c>
      <c r="L207" s="110">
        <v>21915.510000000002</v>
      </c>
      <c r="M207" s="105" t="s">
        <v>28</v>
      </c>
      <c r="N207" s="107" t="s">
        <v>22</v>
      </c>
    </row>
    <row r="208" spans="1:14" ht="69.75">
      <c r="A208" s="160"/>
      <c r="B208" s="135"/>
      <c r="C208" s="136"/>
      <c r="D208" s="133"/>
      <c r="E208" s="132"/>
      <c r="F208" s="107">
        <f t="shared" si="10"/>
        <v>10848.65</v>
      </c>
      <c r="G208" s="107">
        <v>9221.35</v>
      </c>
      <c r="H208" s="107">
        <v>1627.3</v>
      </c>
      <c r="I208" s="107">
        <v>0</v>
      </c>
      <c r="J208" s="108">
        <f>F208/E207</f>
        <v>0.005293960326974985</v>
      </c>
      <c r="K208" s="109" t="s">
        <v>27</v>
      </c>
      <c r="L208" s="110">
        <v>10848.65</v>
      </c>
      <c r="M208" s="105" t="s">
        <v>28</v>
      </c>
      <c r="N208" s="107" t="s">
        <v>22</v>
      </c>
    </row>
    <row r="209" spans="1:14" ht="186">
      <c r="A209" s="124">
        <v>7</v>
      </c>
      <c r="B209" s="36" t="s">
        <v>77</v>
      </c>
      <c r="C209" s="47" t="s">
        <v>90</v>
      </c>
      <c r="D209" s="123">
        <v>1178224</v>
      </c>
      <c r="E209" s="106">
        <v>1109831.46</v>
      </c>
      <c r="F209" s="107">
        <f t="shared" si="10"/>
        <v>50.44</v>
      </c>
      <c r="G209" s="107">
        <v>42.87</v>
      </c>
      <c r="H209" s="107">
        <v>3.61</v>
      </c>
      <c r="I209" s="107">
        <v>3.96</v>
      </c>
      <c r="J209" s="108">
        <f>F209/E209</f>
        <v>4.544834221945736E-05</v>
      </c>
      <c r="K209" s="109" t="s">
        <v>58</v>
      </c>
      <c r="L209" s="110">
        <v>50.44</v>
      </c>
      <c r="M209" s="105" t="s">
        <v>28</v>
      </c>
      <c r="N209" s="107" t="s">
        <v>22</v>
      </c>
    </row>
    <row r="210" spans="1:14" ht="116.25">
      <c r="A210" s="124">
        <v>8</v>
      </c>
      <c r="B210" s="36" t="s">
        <v>50</v>
      </c>
      <c r="C210" s="47" t="s">
        <v>60</v>
      </c>
      <c r="D210" s="123">
        <v>6789521</v>
      </c>
      <c r="E210" s="106">
        <v>4490064.8</v>
      </c>
      <c r="F210" s="107">
        <f t="shared" si="10"/>
        <v>35808.08</v>
      </c>
      <c r="G210" s="107">
        <v>30436.86</v>
      </c>
      <c r="H210" s="107">
        <v>2567.43</v>
      </c>
      <c r="I210" s="107">
        <v>2803.79</v>
      </c>
      <c r="J210" s="108">
        <f>F210/E210</f>
        <v>0.007974958401491221</v>
      </c>
      <c r="K210" s="109" t="s">
        <v>58</v>
      </c>
      <c r="L210" s="110">
        <v>35808.08</v>
      </c>
      <c r="M210" s="105" t="s">
        <v>28</v>
      </c>
      <c r="N210" s="107" t="s">
        <v>22</v>
      </c>
    </row>
    <row r="211" spans="1:14" ht="162.75">
      <c r="A211" s="124">
        <v>9</v>
      </c>
      <c r="B211" s="36" t="s">
        <v>34</v>
      </c>
      <c r="C211" s="47" t="s">
        <v>164</v>
      </c>
      <c r="D211" s="123">
        <v>5167828</v>
      </c>
      <c r="E211" s="106">
        <v>4417333.29</v>
      </c>
      <c r="F211" s="107">
        <f t="shared" si="10"/>
        <v>40772.11</v>
      </c>
      <c r="G211" s="107">
        <v>34656.29</v>
      </c>
      <c r="H211" s="107">
        <v>2923.36</v>
      </c>
      <c r="I211" s="107">
        <v>3192.46</v>
      </c>
      <c r="J211" s="108">
        <f>F211/E211</f>
        <v>0.009230028010859013</v>
      </c>
      <c r="K211" s="109" t="s">
        <v>58</v>
      </c>
      <c r="L211" s="110">
        <v>40772.11</v>
      </c>
      <c r="M211" s="105" t="s">
        <v>28</v>
      </c>
      <c r="N211" s="107" t="s">
        <v>22</v>
      </c>
    </row>
    <row r="212" spans="1:14" ht="69.75">
      <c r="A212" s="160">
        <v>10</v>
      </c>
      <c r="B212" s="135" t="s">
        <v>165</v>
      </c>
      <c r="C212" s="136" t="s">
        <v>166</v>
      </c>
      <c r="D212" s="133">
        <v>295176</v>
      </c>
      <c r="E212" s="132">
        <v>285011.42</v>
      </c>
      <c r="F212" s="107">
        <f t="shared" si="10"/>
        <v>8378.11</v>
      </c>
      <c r="G212" s="107">
        <v>8378.11</v>
      </c>
      <c r="H212" s="107">
        <v>0</v>
      </c>
      <c r="I212" s="107">
        <v>0</v>
      </c>
      <c r="J212" s="108">
        <f>F212/E212</f>
        <v>0.02939569930215428</v>
      </c>
      <c r="K212" s="109" t="s">
        <v>27</v>
      </c>
      <c r="L212" s="110">
        <v>8378.11</v>
      </c>
      <c r="M212" s="105" t="s">
        <v>28</v>
      </c>
      <c r="N212" s="107" t="s">
        <v>22</v>
      </c>
    </row>
    <row r="213" spans="1:14" ht="46.5">
      <c r="A213" s="160"/>
      <c r="B213" s="135"/>
      <c r="C213" s="136"/>
      <c r="D213" s="133"/>
      <c r="E213" s="132"/>
      <c r="F213" s="107">
        <f t="shared" si="10"/>
        <v>17139.19</v>
      </c>
      <c r="G213" s="107">
        <v>17139.19</v>
      </c>
      <c r="H213" s="107">
        <v>0</v>
      </c>
      <c r="I213" s="107">
        <v>0</v>
      </c>
      <c r="J213" s="108">
        <f>F213/E212</f>
        <v>0.06013509914795695</v>
      </c>
      <c r="K213" s="109" t="s">
        <v>40</v>
      </c>
      <c r="L213" s="110">
        <v>17139.19</v>
      </c>
      <c r="M213" s="105" t="s">
        <v>41</v>
      </c>
      <c r="N213" s="107" t="s">
        <v>22</v>
      </c>
    </row>
    <row r="214" spans="1:14" ht="116.25">
      <c r="A214" s="124">
        <v>11</v>
      </c>
      <c r="B214" s="36" t="s">
        <v>167</v>
      </c>
      <c r="C214" s="47" t="s">
        <v>168</v>
      </c>
      <c r="D214" s="123">
        <v>98392</v>
      </c>
      <c r="E214" s="106">
        <v>90640.26</v>
      </c>
      <c r="F214" s="107">
        <f t="shared" si="10"/>
        <v>4</v>
      </c>
      <c r="G214" s="107">
        <v>4</v>
      </c>
      <c r="H214" s="107">
        <v>0</v>
      </c>
      <c r="I214" s="107">
        <v>0</v>
      </c>
      <c r="J214" s="108">
        <f>F214/E214</f>
        <v>4.413050006696804E-05</v>
      </c>
      <c r="K214" s="109" t="s">
        <v>27</v>
      </c>
      <c r="L214" s="110">
        <v>4</v>
      </c>
      <c r="M214" s="105" t="s">
        <v>28</v>
      </c>
      <c r="N214" s="107" t="s">
        <v>22</v>
      </c>
    </row>
    <row r="215" spans="1:14" ht="93">
      <c r="A215" s="124">
        <v>12</v>
      </c>
      <c r="B215" s="36" t="s">
        <v>91</v>
      </c>
      <c r="C215" s="47" t="s">
        <v>92</v>
      </c>
      <c r="D215" s="123">
        <v>1054206</v>
      </c>
      <c r="E215" s="106">
        <v>889138.22</v>
      </c>
      <c r="F215" s="107">
        <f t="shared" si="10"/>
        <v>75.97</v>
      </c>
      <c r="G215" s="107">
        <v>75.97</v>
      </c>
      <c r="H215" s="107">
        <v>0</v>
      </c>
      <c r="I215" s="107">
        <v>0</v>
      </c>
      <c r="J215" s="108">
        <f>F215/E215</f>
        <v>8.544228365304104E-05</v>
      </c>
      <c r="K215" s="109" t="s">
        <v>58</v>
      </c>
      <c r="L215" s="110">
        <v>75.97</v>
      </c>
      <c r="M215" s="105" t="s">
        <v>28</v>
      </c>
      <c r="N215" s="107" t="s">
        <v>22</v>
      </c>
    </row>
    <row r="216" spans="1:14" ht="116.25">
      <c r="A216" s="105">
        <v>13</v>
      </c>
      <c r="B216" s="36" t="s">
        <v>331</v>
      </c>
      <c r="C216" s="47" t="s">
        <v>332</v>
      </c>
      <c r="D216" s="123">
        <v>2044420</v>
      </c>
      <c r="E216" s="106">
        <v>489245.88999999996</v>
      </c>
      <c r="F216" s="107">
        <v>20850.11</v>
      </c>
      <c r="G216" s="107">
        <v>17722.59</v>
      </c>
      <c r="H216" s="107">
        <v>3127.52</v>
      </c>
      <c r="I216" s="107">
        <v>0</v>
      </c>
      <c r="J216" s="108">
        <f>F216/E216</f>
        <v>0.042616832202719175</v>
      </c>
      <c r="K216" s="109" t="s">
        <v>27</v>
      </c>
      <c r="L216" s="110">
        <v>20850.11</v>
      </c>
      <c r="M216" s="105" t="s">
        <v>28</v>
      </c>
      <c r="N216" s="107" t="s">
        <v>39</v>
      </c>
    </row>
    <row r="217" spans="1:14" ht="69.75">
      <c r="A217" s="159">
        <v>14</v>
      </c>
      <c r="B217" s="135" t="s">
        <v>333</v>
      </c>
      <c r="C217" s="136" t="s">
        <v>334</v>
      </c>
      <c r="D217" s="133">
        <v>1096790</v>
      </c>
      <c r="E217" s="132">
        <v>1049172.02</v>
      </c>
      <c r="F217" s="107">
        <v>16570.149999999998</v>
      </c>
      <c r="G217" s="107">
        <v>14084.63</v>
      </c>
      <c r="H217" s="107">
        <v>2485.52</v>
      </c>
      <c r="I217" s="107">
        <v>0</v>
      </c>
      <c r="J217" s="108">
        <f>F217/E217</f>
        <v>0.015793549278982865</v>
      </c>
      <c r="K217" s="109" t="s">
        <v>58</v>
      </c>
      <c r="L217" s="110">
        <v>16570.149999999998</v>
      </c>
      <c r="M217" s="105" t="s">
        <v>28</v>
      </c>
      <c r="N217" s="107" t="s">
        <v>39</v>
      </c>
    </row>
    <row r="218" spans="1:14" ht="69.75">
      <c r="A218" s="159"/>
      <c r="B218" s="135"/>
      <c r="C218" s="136"/>
      <c r="D218" s="133"/>
      <c r="E218" s="132"/>
      <c r="F218" s="107">
        <v>4896.88</v>
      </c>
      <c r="G218" s="107">
        <v>4162.35</v>
      </c>
      <c r="H218" s="107">
        <v>734.53</v>
      </c>
      <c r="I218" s="107">
        <v>0</v>
      </c>
      <c r="J218" s="108">
        <f>F218/E217</f>
        <v>0.004667375708322836</v>
      </c>
      <c r="K218" s="109" t="s">
        <v>58</v>
      </c>
      <c r="L218" s="110">
        <v>4896.88</v>
      </c>
      <c r="M218" s="105" t="s">
        <v>28</v>
      </c>
      <c r="N218" s="107" t="s">
        <v>39</v>
      </c>
    </row>
    <row r="219" spans="1:14" ht="69.75">
      <c r="A219" s="159"/>
      <c r="B219" s="135"/>
      <c r="C219" s="136"/>
      <c r="D219" s="133"/>
      <c r="E219" s="132"/>
      <c r="F219" s="107">
        <v>25721.82</v>
      </c>
      <c r="G219" s="107">
        <v>21863.55</v>
      </c>
      <c r="H219" s="107">
        <v>3858.27</v>
      </c>
      <c r="I219" s="107">
        <v>0</v>
      </c>
      <c r="J219" s="108">
        <f>F219/E217</f>
        <v>0.024516303818319516</v>
      </c>
      <c r="K219" s="109" t="s">
        <v>27</v>
      </c>
      <c r="L219" s="110">
        <v>25721.82</v>
      </c>
      <c r="M219" s="105" t="s">
        <v>28</v>
      </c>
      <c r="N219" s="107" t="s">
        <v>39</v>
      </c>
    </row>
    <row r="220" spans="1:14" ht="69.75">
      <c r="A220" s="159">
        <v>15</v>
      </c>
      <c r="B220" s="135" t="s">
        <v>38</v>
      </c>
      <c r="C220" s="136" t="s">
        <v>335</v>
      </c>
      <c r="D220" s="133">
        <v>2091421.06</v>
      </c>
      <c r="E220" s="132">
        <v>2063547.9000000001</v>
      </c>
      <c r="F220" s="107">
        <v>7752.68</v>
      </c>
      <c r="G220" s="107">
        <v>6589.78</v>
      </c>
      <c r="H220" s="107">
        <v>1162.9</v>
      </c>
      <c r="I220" s="107">
        <v>0</v>
      </c>
      <c r="J220" s="108">
        <f>F220/$E$220</f>
        <v>0.0037569663393808303</v>
      </c>
      <c r="K220" s="109" t="s">
        <v>325</v>
      </c>
      <c r="L220" s="110">
        <v>7752.68</v>
      </c>
      <c r="M220" s="105" t="s">
        <v>36</v>
      </c>
      <c r="N220" s="107" t="s">
        <v>39</v>
      </c>
    </row>
    <row r="221" spans="1:14" ht="69.75">
      <c r="A221" s="159"/>
      <c r="B221" s="135"/>
      <c r="C221" s="136"/>
      <c r="D221" s="133"/>
      <c r="E221" s="132"/>
      <c r="F221" s="107">
        <v>4798.639999999999</v>
      </c>
      <c r="G221" s="107">
        <v>4078.84</v>
      </c>
      <c r="H221" s="107">
        <v>719.8</v>
      </c>
      <c r="I221" s="107">
        <v>0</v>
      </c>
      <c r="J221" s="108">
        <f aca="true" t="shared" si="11" ref="J221:J229">F221/$E$220</f>
        <v>0.002325431844833841</v>
      </c>
      <c r="K221" s="109" t="s">
        <v>325</v>
      </c>
      <c r="L221" s="110">
        <v>4798.639999999999</v>
      </c>
      <c r="M221" s="105" t="s">
        <v>36</v>
      </c>
      <c r="N221" s="107" t="s">
        <v>39</v>
      </c>
    </row>
    <row r="222" spans="1:14" ht="69.75">
      <c r="A222" s="159"/>
      <c r="B222" s="135"/>
      <c r="C222" s="136"/>
      <c r="D222" s="133"/>
      <c r="E222" s="132"/>
      <c r="F222" s="107">
        <v>1949.06</v>
      </c>
      <c r="G222" s="107">
        <v>1656.7</v>
      </c>
      <c r="H222" s="107">
        <v>292.36</v>
      </c>
      <c r="I222" s="107">
        <v>0</v>
      </c>
      <c r="J222" s="108">
        <f t="shared" si="11"/>
        <v>0.0009445189035834835</v>
      </c>
      <c r="K222" s="109" t="s">
        <v>325</v>
      </c>
      <c r="L222" s="110">
        <v>1949.06</v>
      </c>
      <c r="M222" s="105" t="s">
        <v>36</v>
      </c>
      <c r="N222" s="107" t="s">
        <v>39</v>
      </c>
    </row>
    <row r="223" spans="1:14" ht="69.75">
      <c r="A223" s="159"/>
      <c r="B223" s="135"/>
      <c r="C223" s="136"/>
      <c r="D223" s="133"/>
      <c r="E223" s="132"/>
      <c r="F223" s="107">
        <v>1694.3100000000002</v>
      </c>
      <c r="G223" s="107">
        <v>1440.16</v>
      </c>
      <c r="H223" s="107">
        <v>254.15</v>
      </c>
      <c r="I223" s="107">
        <v>0</v>
      </c>
      <c r="J223" s="108">
        <f t="shared" si="11"/>
        <v>0.0008210664748804717</v>
      </c>
      <c r="K223" s="109" t="s">
        <v>325</v>
      </c>
      <c r="L223" s="110">
        <v>1694.3100000000002</v>
      </c>
      <c r="M223" s="105" t="s">
        <v>36</v>
      </c>
      <c r="N223" s="107" t="s">
        <v>39</v>
      </c>
    </row>
    <row r="224" spans="1:14" ht="69.75">
      <c r="A224" s="159"/>
      <c r="B224" s="135"/>
      <c r="C224" s="136"/>
      <c r="D224" s="133"/>
      <c r="E224" s="132"/>
      <c r="F224" s="107">
        <v>2127.15</v>
      </c>
      <c r="G224" s="107">
        <v>1808.08</v>
      </c>
      <c r="H224" s="107">
        <v>319.07</v>
      </c>
      <c r="I224" s="107">
        <v>0</v>
      </c>
      <c r="J224" s="108">
        <f t="shared" si="11"/>
        <v>0.001030821722141754</v>
      </c>
      <c r="K224" s="109" t="s">
        <v>40</v>
      </c>
      <c r="L224" s="110">
        <v>2127.15</v>
      </c>
      <c r="M224" s="105" t="s">
        <v>36</v>
      </c>
      <c r="N224" s="107" t="s">
        <v>39</v>
      </c>
    </row>
    <row r="225" spans="1:14" ht="69.75">
      <c r="A225" s="159"/>
      <c r="B225" s="135"/>
      <c r="C225" s="136"/>
      <c r="D225" s="133"/>
      <c r="E225" s="132"/>
      <c r="F225" s="107">
        <v>568.52</v>
      </c>
      <c r="G225" s="107">
        <v>483.24</v>
      </c>
      <c r="H225" s="107">
        <v>85.28</v>
      </c>
      <c r="I225" s="107">
        <v>0</v>
      </c>
      <c r="J225" s="108">
        <f t="shared" si="11"/>
        <v>0.0002755060834788473</v>
      </c>
      <c r="K225" s="109" t="s">
        <v>40</v>
      </c>
      <c r="L225" s="110">
        <v>568.52</v>
      </c>
      <c r="M225" s="105" t="s">
        <v>36</v>
      </c>
      <c r="N225" s="107" t="s">
        <v>39</v>
      </c>
    </row>
    <row r="226" spans="1:14" ht="69.75">
      <c r="A226" s="159"/>
      <c r="B226" s="135"/>
      <c r="C226" s="136"/>
      <c r="D226" s="133"/>
      <c r="E226" s="132"/>
      <c r="F226" s="107">
        <v>2417.85</v>
      </c>
      <c r="G226" s="107">
        <v>2055.17</v>
      </c>
      <c r="H226" s="107">
        <v>362.68</v>
      </c>
      <c r="I226" s="107">
        <v>0</v>
      </c>
      <c r="J226" s="108">
        <f t="shared" si="11"/>
        <v>0.001171695602510608</v>
      </c>
      <c r="K226" s="109" t="s">
        <v>40</v>
      </c>
      <c r="L226" s="110">
        <v>2417.85</v>
      </c>
      <c r="M226" s="105" t="s">
        <v>36</v>
      </c>
      <c r="N226" s="107" t="s">
        <v>39</v>
      </c>
    </row>
    <row r="227" spans="1:14" ht="69.75">
      <c r="A227" s="159"/>
      <c r="B227" s="135"/>
      <c r="C227" s="136"/>
      <c r="D227" s="133"/>
      <c r="E227" s="132"/>
      <c r="F227" s="107">
        <v>1177.67</v>
      </c>
      <c r="G227" s="107">
        <v>1001.02</v>
      </c>
      <c r="H227" s="107">
        <v>176.65</v>
      </c>
      <c r="I227" s="107">
        <v>0</v>
      </c>
      <c r="J227" s="108">
        <f t="shared" si="11"/>
        <v>0.0005707015572548619</v>
      </c>
      <c r="K227" s="109" t="s">
        <v>40</v>
      </c>
      <c r="L227" s="110">
        <v>1177.67</v>
      </c>
      <c r="M227" s="105" t="s">
        <v>36</v>
      </c>
      <c r="N227" s="107" t="s">
        <v>39</v>
      </c>
    </row>
    <row r="228" spans="1:14" ht="69.75">
      <c r="A228" s="159"/>
      <c r="B228" s="135"/>
      <c r="C228" s="136"/>
      <c r="D228" s="133"/>
      <c r="E228" s="132"/>
      <c r="F228" s="107">
        <v>1857.82</v>
      </c>
      <c r="G228" s="107">
        <v>1579.15</v>
      </c>
      <c r="H228" s="107">
        <v>278.27</v>
      </c>
      <c r="I228" s="107">
        <v>0</v>
      </c>
      <c r="J228" s="108">
        <f t="shared" si="11"/>
        <v>0.0009003037923180751</v>
      </c>
      <c r="K228" s="109" t="s">
        <v>40</v>
      </c>
      <c r="L228" s="110">
        <v>1857.8200000000002</v>
      </c>
      <c r="M228" s="105" t="s">
        <v>36</v>
      </c>
      <c r="N228" s="107" t="s">
        <v>39</v>
      </c>
    </row>
    <row r="229" spans="1:14" ht="69.75">
      <c r="A229" s="159"/>
      <c r="B229" s="135"/>
      <c r="C229" s="136"/>
      <c r="D229" s="133"/>
      <c r="E229" s="132"/>
      <c r="F229" s="107">
        <v>2766.3399999999997</v>
      </c>
      <c r="G229" s="107">
        <v>2351.39</v>
      </c>
      <c r="H229" s="107">
        <v>414.95</v>
      </c>
      <c r="I229" s="107">
        <v>0</v>
      </c>
      <c r="J229" s="108">
        <f t="shared" si="11"/>
        <v>0.001340574648158155</v>
      </c>
      <c r="K229" s="109" t="s">
        <v>40</v>
      </c>
      <c r="L229" s="110">
        <v>2766.3399999999997</v>
      </c>
      <c r="M229" s="105" t="s">
        <v>36</v>
      </c>
      <c r="N229" s="107" t="s">
        <v>39</v>
      </c>
    </row>
    <row r="230" spans="1:14" ht="69.75">
      <c r="A230" s="159"/>
      <c r="B230" s="135"/>
      <c r="C230" s="136"/>
      <c r="D230" s="133"/>
      <c r="E230" s="132"/>
      <c r="F230" s="107">
        <v>763.12</v>
      </c>
      <c r="G230" s="107">
        <v>648.65</v>
      </c>
      <c r="H230" s="107">
        <v>114.47</v>
      </c>
      <c r="I230" s="107">
        <v>0</v>
      </c>
      <c r="J230" s="108">
        <f>F230/$E$220</f>
        <v>0.0003698096855420705</v>
      </c>
      <c r="K230" s="109" t="s">
        <v>40</v>
      </c>
      <c r="L230" s="110">
        <v>763.12</v>
      </c>
      <c r="M230" s="105" t="s">
        <v>36</v>
      </c>
      <c r="N230" s="107" t="s">
        <v>39</v>
      </c>
    </row>
    <row r="231" spans="1:14" ht="116.25">
      <c r="A231" s="105">
        <v>16</v>
      </c>
      <c r="B231" s="62" t="s">
        <v>374</v>
      </c>
      <c r="C231" s="55" t="s">
        <v>375</v>
      </c>
      <c r="D231" s="106">
        <v>974309</v>
      </c>
      <c r="E231" s="115">
        <v>876878.1</v>
      </c>
      <c r="F231" s="107">
        <v>20255.579999999998</v>
      </c>
      <c r="G231" s="126">
        <v>19565.05</v>
      </c>
      <c r="H231" s="107">
        <v>690.53</v>
      </c>
      <c r="I231" s="107">
        <v>0</v>
      </c>
      <c r="J231" s="108">
        <f>F231/E231</f>
        <v>0.02309965319010704</v>
      </c>
      <c r="K231" s="74" t="s">
        <v>326</v>
      </c>
      <c r="L231" s="110">
        <v>0</v>
      </c>
      <c r="M231" s="125" t="s">
        <v>327</v>
      </c>
      <c r="N231" s="107" t="s">
        <v>26</v>
      </c>
    </row>
    <row r="232" spans="1:14" ht="69.75">
      <c r="A232" s="105">
        <v>17</v>
      </c>
      <c r="B232" s="62" t="s">
        <v>376</v>
      </c>
      <c r="C232" s="55" t="s">
        <v>377</v>
      </c>
      <c r="D232" s="106">
        <v>44596.47</v>
      </c>
      <c r="E232" s="115">
        <v>44596.47</v>
      </c>
      <c r="F232" s="107">
        <v>5617.5</v>
      </c>
      <c r="G232" s="126">
        <v>5383.44</v>
      </c>
      <c r="H232" s="107">
        <v>234.06</v>
      </c>
      <c r="I232" s="107">
        <v>0</v>
      </c>
      <c r="J232" s="108">
        <f>F232/E232</f>
        <v>0.12596288450632975</v>
      </c>
      <c r="K232" s="109" t="s">
        <v>325</v>
      </c>
      <c r="L232" s="110">
        <v>5617.5</v>
      </c>
      <c r="M232" s="105" t="s">
        <v>41</v>
      </c>
      <c r="N232" s="107" t="s">
        <v>26</v>
      </c>
    </row>
    <row r="233" spans="1:14" ht="69.75">
      <c r="A233" s="105">
        <v>18</v>
      </c>
      <c r="B233" s="62" t="s">
        <v>378</v>
      </c>
      <c r="C233" s="55" t="s">
        <v>379</v>
      </c>
      <c r="D233" s="106">
        <v>92597.81</v>
      </c>
      <c r="E233" s="115">
        <v>92597.81</v>
      </c>
      <c r="F233" s="107">
        <v>19707.89</v>
      </c>
      <c r="G233" s="126">
        <v>16721.85</v>
      </c>
      <c r="H233" s="107">
        <v>2986.04</v>
      </c>
      <c r="I233" s="107">
        <v>0</v>
      </c>
      <c r="J233" s="108">
        <f>F233/E233</f>
        <v>0.21283321927376037</v>
      </c>
      <c r="K233" s="109" t="s">
        <v>325</v>
      </c>
      <c r="L233" s="110">
        <v>0</v>
      </c>
      <c r="M233" s="105" t="s">
        <v>41</v>
      </c>
      <c r="N233" s="107" t="s">
        <v>26</v>
      </c>
    </row>
    <row r="234" spans="1:14" ht="69.75">
      <c r="A234" s="124">
        <v>13</v>
      </c>
      <c r="B234" s="135" t="s">
        <v>52</v>
      </c>
      <c r="C234" s="136" t="s">
        <v>310</v>
      </c>
      <c r="D234" s="133">
        <v>2014446</v>
      </c>
      <c r="E234" s="140">
        <v>804572.36</v>
      </c>
      <c r="F234" s="107">
        <v>50124.15</v>
      </c>
      <c r="G234" s="107">
        <v>50124.15</v>
      </c>
      <c r="H234" s="107">
        <v>0</v>
      </c>
      <c r="I234" s="107">
        <v>0</v>
      </c>
      <c r="J234" s="108">
        <f>F234/E234</f>
        <v>0.062299119994626714</v>
      </c>
      <c r="K234" s="109" t="s">
        <v>325</v>
      </c>
      <c r="L234" s="110">
        <v>16958</v>
      </c>
      <c r="M234" s="105" t="s">
        <v>36</v>
      </c>
      <c r="N234" s="107" t="s">
        <v>21</v>
      </c>
    </row>
    <row r="235" spans="1:14" ht="69.75">
      <c r="A235" s="124">
        <v>14</v>
      </c>
      <c r="B235" s="135"/>
      <c r="C235" s="136"/>
      <c r="D235" s="133"/>
      <c r="E235" s="140"/>
      <c r="F235" s="107">
        <v>854</v>
      </c>
      <c r="G235" s="107">
        <v>854</v>
      </c>
      <c r="H235" s="107">
        <v>0</v>
      </c>
      <c r="I235" s="107">
        <v>0</v>
      </c>
      <c r="J235" s="108">
        <f>F235/E234</f>
        <v>0.0010614334303007875</v>
      </c>
      <c r="K235" s="109" t="s">
        <v>326</v>
      </c>
      <c r="L235" s="110">
        <v>854</v>
      </c>
      <c r="M235" s="105" t="s">
        <v>28</v>
      </c>
      <c r="N235" s="107" t="s">
        <v>21</v>
      </c>
    </row>
    <row r="236" spans="1:14" ht="69.75">
      <c r="A236" s="124">
        <v>15</v>
      </c>
      <c r="B236" s="135"/>
      <c r="C236" s="136"/>
      <c r="D236" s="133"/>
      <c r="E236" s="140"/>
      <c r="F236" s="107">
        <v>3050</v>
      </c>
      <c r="G236" s="107">
        <v>3050</v>
      </c>
      <c r="H236" s="107">
        <v>0</v>
      </c>
      <c r="I236" s="107">
        <v>0</v>
      </c>
      <c r="J236" s="108">
        <f>F236/E234</f>
        <v>0.003790833679645669</v>
      </c>
      <c r="K236" s="109" t="s">
        <v>58</v>
      </c>
      <c r="L236" s="110">
        <v>3050</v>
      </c>
      <c r="M236" s="105" t="s">
        <v>28</v>
      </c>
      <c r="N236" s="107" t="s">
        <v>21</v>
      </c>
    </row>
    <row r="237" spans="1:14" ht="93">
      <c r="A237" s="124">
        <v>16</v>
      </c>
      <c r="B237" s="36" t="s">
        <v>140</v>
      </c>
      <c r="C237" s="47" t="s">
        <v>141</v>
      </c>
      <c r="D237" s="123">
        <v>238678.63</v>
      </c>
      <c r="E237" s="114">
        <v>219173.81</v>
      </c>
      <c r="F237" s="107">
        <v>9824.82</v>
      </c>
      <c r="G237" s="107">
        <v>9824.82</v>
      </c>
      <c r="H237" s="107">
        <v>0</v>
      </c>
      <c r="I237" s="107">
        <v>0</v>
      </c>
      <c r="J237" s="108">
        <f>F237/E237</f>
        <v>0.044826615004776346</v>
      </c>
      <c r="K237" s="109" t="s">
        <v>58</v>
      </c>
      <c r="L237" s="110">
        <v>9824.82</v>
      </c>
      <c r="M237" s="105" t="s">
        <v>28</v>
      </c>
      <c r="N237" s="107" t="s">
        <v>21</v>
      </c>
    </row>
    <row r="238" spans="1:14" ht="93">
      <c r="A238" s="124">
        <v>17</v>
      </c>
      <c r="B238" s="36" t="s">
        <v>299</v>
      </c>
      <c r="C238" s="47" t="s">
        <v>311</v>
      </c>
      <c r="D238" s="123">
        <v>3472449.8</v>
      </c>
      <c r="E238" s="114">
        <v>2177508.69</v>
      </c>
      <c r="F238" s="107">
        <v>35658</v>
      </c>
      <c r="G238" s="107">
        <v>35658</v>
      </c>
      <c r="H238" s="107">
        <v>0</v>
      </c>
      <c r="I238" s="107">
        <v>0</v>
      </c>
      <c r="J238" s="108">
        <f>F238/E238</f>
        <v>0.016375594808762852</v>
      </c>
      <c r="K238" s="109" t="s">
        <v>325</v>
      </c>
      <c r="L238" s="110">
        <v>0</v>
      </c>
      <c r="M238" s="105" t="s">
        <v>36</v>
      </c>
      <c r="N238" s="107" t="s">
        <v>21</v>
      </c>
    </row>
    <row r="239" spans="1:14" ht="69.75">
      <c r="A239" s="124">
        <v>18</v>
      </c>
      <c r="B239" s="135" t="s">
        <v>300</v>
      </c>
      <c r="C239" s="136" t="s">
        <v>312</v>
      </c>
      <c r="D239" s="133">
        <v>1359001</v>
      </c>
      <c r="E239" s="140">
        <v>1278526.7</v>
      </c>
      <c r="F239" s="107">
        <v>8775.08</v>
      </c>
      <c r="G239" s="107">
        <v>8775.08</v>
      </c>
      <c r="H239" s="107">
        <v>0</v>
      </c>
      <c r="I239" s="107">
        <v>0</v>
      </c>
      <c r="J239" s="108">
        <f>F239/E239</f>
        <v>0.0068634311665137695</v>
      </c>
      <c r="K239" s="109" t="s">
        <v>325</v>
      </c>
      <c r="L239" s="110">
        <v>8775.08</v>
      </c>
      <c r="M239" s="105" t="s">
        <v>36</v>
      </c>
      <c r="N239" s="107" t="s">
        <v>21</v>
      </c>
    </row>
    <row r="240" spans="1:14" ht="69.75">
      <c r="A240" s="124">
        <v>19</v>
      </c>
      <c r="B240" s="135"/>
      <c r="C240" s="136"/>
      <c r="D240" s="133"/>
      <c r="E240" s="140"/>
      <c r="F240" s="107">
        <v>41270.29</v>
      </c>
      <c r="G240" s="107">
        <v>41270.29</v>
      </c>
      <c r="H240" s="107">
        <v>0</v>
      </c>
      <c r="I240" s="107">
        <v>0</v>
      </c>
      <c r="J240" s="108">
        <f>F240/E239</f>
        <v>0.03227956835003915</v>
      </c>
      <c r="K240" s="109" t="s">
        <v>325</v>
      </c>
      <c r="L240" s="110">
        <v>41270.29</v>
      </c>
      <c r="M240" s="105" t="s">
        <v>36</v>
      </c>
      <c r="N240" s="107" t="s">
        <v>21</v>
      </c>
    </row>
    <row r="241" spans="1:14" ht="69.75">
      <c r="A241" s="124">
        <v>20</v>
      </c>
      <c r="B241" s="135"/>
      <c r="C241" s="136"/>
      <c r="D241" s="133"/>
      <c r="E241" s="140"/>
      <c r="F241" s="107">
        <v>22348.44</v>
      </c>
      <c r="G241" s="107">
        <v>22348.44</v>
      </c>
      <c r="H241" s="107">
        <v>0</v>
      </c>
      <c r="I241" s="107">
        <v>0</v>
      </c>
      <c r="J241" s="108">
        <f>F241/E239</f>
        <v>0.01747983831702537</v>
      </c>
      <c r="K241" s="109" t="s">
        <v>58</v>
      </c>
      <c r="L241" s="110">
        <v>22348.44</v>
      </c>
      <c r="M241" s="105" t="s">
        <v>28</v>
      </c>
      <c r="N241" s="107" t="s">
        <v>21</v>
      </c>
    </row>
    <row r="242" spans="1:14" ht="69.75">
      <c r="A242" s="124">
        <v>21</v>
      </c>
      <c r="B242" s="135"/>
      <c r="C242" s="136"/>
      <c r="D242" s="133"/>
      <c r="E242" s="140"/>
      <c r="F242" s="107">
        <v>668.1</v>
      </c>
      <c r="G242" s="107">
        <v>668.1</v>
      </c>
      <c r="H242" s="107">
        <v>0</v>
      </c>
      <c r="I242" s="107">
        <v>0</v>
      </c>
      <c r="J242" s="108">
        <f>F242/E239</f>
        <v>0.0005225545935020364</v>
      </c>
      <c r="K242" s="109" t="s">
        <v>58</v>
      </c>
      <c r="L242" s="110">
        <v>668.1</v>
      </c>
      <c r="M242" s="105" t="s">
        <v>28</v>
      </c>
      <c r="N242" s="107" t="s">
        <v>21</v>
      </c>
    </row>
    <row r="243" spans="1:14" ht="232.5">
      <c r="A243" s="124">
        <v>22</v>
      </c>
      <c r="B243" s="36" t="s">
        <v>301</v>
      </c>
      <c r="C243" s="47" t="s">
        <v>313</v>
      </c>
      <c r="D243" s="123">
        <v>2030000</v>
      </c>
      <c r="E243" s="114">
        <v>1086999.79</v>
      </c>
      <c r="F243" s="107">
        <v>82.11</v>
      </c>
      <c r="G243" s="107">
        <v>82.11</v>
      </c>
      <c r="H243" s="107">
        <v>0</v>
      </c>
      <c r="I243" s="107">
        <v>0</v>
      </c>
      <c r="J243" s="108">
        <f>F243/E243</f>
        <v>7.553819306625624E-05</v>
      </c>
      <c r="K243" s="109" t="s">
        <v>326</v>
      </c>
      <c r="L243" s="110">
        <v>82.11</v>
      </c>
      <c r="M243" s="105" t="s">
        <v>28</v>
      </c>
      <c r="N243" s="107" t="s">
        <v>21</v>
      </c>
    </row>
    <row r="244" spans="1:14" ht="116.25">
      <c r="A244" s="124">
        <v>23</v>
      </c>
      <c r="B244" s="36" t="s">
        <v>302</v>
      </c>
      <c r="C244" s="47" t="s">
        <v>314</v>
      </c>
      <c r="D244" s="123">
        <v>3084968.08</v>
      </c>
      <c r="E244" s="114">
        <v>1080188.05</v>
      </c>
      <c r="F244" s="107">
        <v>137892.16</v>
      </c>
      <c r="G244" s="107">
        <v>137892.16</v>
      </c>
      <c r="H244" s="107">
        <v>0</v>
      </c>
      <c r="I244" s="107">
        <v>0</v>
      </c>
      <c r="J244" s="108">
        <f>F244/E244</f>
        <v>0.12765569846842872</v>
      </c>
      <c r="K244" s="109" t="s">
        <v>325</v>
      </c>
      <c r="L244" s="110">
        <v>0</v>
      </c>
      <c r="M244" s="105" t="s">
        <v>327</v>
      </c>
      <c r="N244" s="107" t="s">
        <v>21</v>
      </c>
    </row>
    <row r="245" spans="1:14" ht="69.75">
      <c r="A245" s="124">
        <v>24</v>
      </c>
      <c r="B245" s="135" t="s">
        <v>300</v>
      </c>
      <c r="C245" s="136" t="s">
        <v>315</v>
      </c>
      <c r="D245" s="133">
        <v>2535000</v>
      </c>
      <c r="E245" s="140">
        <v>1946105.62</v>
      </c>
      <c r="F245" s="107">
        <v>24482.79</v>
      </c>
      <c r="G245" s="107">
        <v>24482.79</v>
      </c>
      <c r="H245" s="107">
        <v>0</v>
      </c>
      <c r="I245" s="107">
        <v>0</v>
      </c>
      <c r="J245" s="108">
        <f>F245/E245</f>
        <v>0.012580401468652046</v>
      </c>
      <c r="K245" s="109" t="s">
        <v>325</v>
      </c>
      <c r="L245" s="110">
        <v>24482.79</v>
      </c>
      <c r="M245" s="105" t="s">
        <v>36</v>
      </c>
      <c r="N245" s="107" t="s">
        <v>21</v>
      </c>
    </row>
    <row r="246" spans="1:14" ht="69.75">
      <c r="A246" s="124">
        <v>25</v>
      </c>
      <c r="B246" s="135"/>
      <c r="C246" s="136"/>
      <c r="D246" s="133"/>
      <c r="E246" s="140"/>
      <c r="F246" s="107">
        <v>70.65</v>
      </c>
      <c r="G246" s="107">
        <v>70.65</v>
      </c>
      <c r="H246" s="107">
        <v>0</v>
      </c>
      <c r="I246" s="107">
        <v>0</v>
      </c>
      <c r="J246" s="108">
        <f>F246/E245</f>
        <v>3.6303271145170425E-05</v>
      </c>
      <c r="K246" s="109" t="s">
        <v>58</v>
      </c>
      <c r="L246" s="110">
        <v>70.65</v>
      </c>
      <c r="M246" s="105" t="s">
        <v>28</v>
      </c>
      <c r="N246" s="107" t="s">
        <v>21</v>
      </c>
    </row>
    <row r="247" spans="1:14" ht="69.75">
      <c r="A247" s="124">
        <v>26</v>
      </c>
      <c r="B247" s="36" t="s">
        <v>303</v>
      </c>
      <c r="C247" s="47" t="s">
        <v>316</v>
      </c>
      <c r="D247" s="123">
        <v>1916096.47</v>
      </c>
      <c r="E247" s="114">
        <v>553126.79</v>
      </c>
      <c r="F247" s="107">
        <v>41683.62</v>
      </c>
      <c r="G247" s="107">
        <v>41683.62</v>
      </c>
      <c r="H247" s="107">
        <v>0</v>
      </c>
      <c r="I247" s="107">
        <v>0</v>
      </c>
      <c r="J247" s="108">
        <f>F247/E247</f>
        <v>0.07535997307235832</v>
      </c>
      <c r="K247" s="109" t="s">
        <v>58</v>
      </c>
      <c r="L247" s="110">
        <v>41683.62</v>
      </c>
      <c r="M247" s="105" t="s">
        <v>28</v>
      </c>
      <c r="N247" s="107" t="s">
        <v>21</v>
      </c>
    </row>
    <row r="248" spans="1:14" ht="116.25">
      <c r="A248" s="124">
        <v>27</v>
      </c>
      <c r="B248" s="36" t="s">
        <v>302</v>
      </c>
      <c r="C248" s="47" t="s">
        <v>317</v>
      </c>
      <c r="D248" s="123">
        <v>1751528.08</v>
      </c>
      <c r="E248" s="114">
        <v>656529.49</v>
      </c>
      <c r="F248" s="107">
        <v>79278.29</v>
      </c>
      <c r="G248" s="107">
        <v>79278.29</v>
      </c>
      <c r="H248" s="107">
        <v>0</v>
      </c>
      <c r="I248" s="107">
        <v>0</v>
      </c>
      <c r="J248" s="108">
        <f>F248/E248</f>
        <v>0.12075358564624415</v>
      </c>
      <c r="K248" s="109" t="s">
        <v>325</v>
      </c>
      <c r="L248" s="110">
        <v>0</v>
      </c>
      <c r="M248" s="105" t="s">
        <v>327</v>
      </c>
      <c r="N248" s="107" t="s">
        <v>21</v>
      </c>
    </row>
    <row r="249" spans="1:14" ht="69.75">
      <c r="A249" s="124">
        <v>28</v>
      </c>
      <c r="B249" s="135" t="s">
        <v>304</v>
      </c>
      <c r="C249" s="136" t="s">
        <v>318</v>
      </c>
      <c r="D249" s="133">
        <v>447308.46</v>
      </c>
      <c r="E249" s="140">
        <v>321286.62</v>
      </c>
      <c r="F249" s="107">
        <v>22446.98</v>
      </c>
      <c r="G249" s="107">
        <v>22446.98</v>
      </c>
      <c r="H249" s="107">
        <v>0</v>
      </c>
      <c r="I249" s="107">
        <v>0</v>
      </c>
      <c r="J249" s="108">
        <f>F249/E249</f>
        <v>0.06986590353498069</v>
      </c>
      <c r="K249" s="109" t="s">
        <v>325</v>
      </c>
      <c r="L249" s="110">
        <v>22446.98</v>
      </c>
      <c r="M249" s="105" t="s">
        <v>36</v>
      </c>
      <c r="N249" s="107" t="s">
        <v>21</v>
      </c>
    </row>
    <row r="250" spans="1:14" ht="69.75">
      <c r="A250" s="124">
        <v>29</v>
      </c>
      <c r="B250" s="135"/>
      <c r="C250" s="136"/>
      <c r="D250" s="133"/>
      <c r="E250" s="140"/>
      <c r="F250" s="107">
        <v>8428.11</v>
      </c>
      <c r="G250" s="107">
        <v>8428.11</v>
      </c>
      <c r="H250" s="107">
        <v>0</v>
      </c>
      <c r="I250" s="107">
        <v>0</v>
      </c>
      <c r="J250" s="108">
        <f>F250/E249</f>
        <v>0.026232371581486964</v>
      </c>
      <c r="K250" s="109" t="s">
        <v>58</v>
      </c>
      <c r="L250" s="110">
        <v>0</v>
      </c>
      <c r="M250" s="105" t="s">
        <v>328</v>
      </c>
      <c r="N250" s="107" t="s">
        <v>21</v>
      </c>
    </row>
    <row r="251" spans="1:14" ht="116.25">
      <c r="A251" s="124">
        <v>30</v>
      </c>
      <c r="B251" s="62" t="s">
        <v>357</v>
      </c>
      <c r="C251" s="55" t="s">
        <v>358</v>
      </c>
      <c r="D251" s="106">
        <v>976346</v>
      </c>
      <c r="E251" s="123">
        <v>709995.6900000001</v>
      </c>
      <c r="F251" s="106">
        <f>SUM(G251:I251)</f>
        <v>1055.52</v>
      </c>
      <c r="G251" s="106">
        <v>1002.45</v>
      </c>
      <c r="H251" s="106">
        <v>53.07</v>
      </c>
      <c r="I251" s="106">
        <v>0</v>
      </c>
      <c r="J251" s="127">
        <f aca="true" t="shared" si="12" ref="J251:J258">F251/E251</f>
        <v>0.001486656911959564</v>
      </c>
      <c r="K251" s="109" t="s">
        <v>40</v>
      </c>
      <c r="L251" s="106">
        <v>1055.52</v>
      </c>
      <c r="M251" s="105" t="s">
        <v>28</v>
      </c>
      <c r="N251" s="107" t="s">
        <v>21</v>
      </c>
    </row>
    <row r="252" spans="1:14" ht="162.75">
      <c r="A252" s="124">
        <v>31</v>
      </c>
      <c r="B252" s="62" t="s">
        <v>57</v>
      </c>
      <c r="C252" s="55" t="s">
        <v>359</v>
      </c>
      <c r="D252" s="106">
        <v>701875.86</v>
      </c>
      <c r="E252" s="123">
        <v>701875.86</v>
      </c>
      <c r="F252" s="106">
        <f>SUM(G252:I252)</f>
        <v>1092</v>
      </c>
      <c r="G252" s="106">
        <v>1020</v>
      </c>
      <c r="H252" s="106">
        <v>72</v>
      </c>
      <c r="I252" s="106">
        <v>0</v>
      </c>
      <c r="J252" s="127">
        <f t="shared" si="12"/>
        <v>0.0015558306849305231</v>
      </c>
      <c r="K252" s="109" t="s">
        <v>40</v>
      </c>
      <c r="L252" s="128">
        <v>1092</v>
      </c>
      <c r="M252" s="105" t="s">
        <v>41</v>
      </c>
      <c r="N252" s="107" t="s">
        <v>21</v>
      </c>
    </row>
    <row r="253" spans="1:14" ht="116.25">
      <c r="A253" s="124">
        <v>32</v>
      </c>
      <c r="B253" s="62" t="s">
        <v>91</v>
      </c>
      <c r="C253" s="55" t="s">
        <v>360</v>
      </c>
      <c r="D253" s="106">
        <v>2617500</v>
      </c>
      <c r="E253" s="123">
        <v>1074416.2000000002</v>
      </c>
      <c r="F253" s="106">
        <f>SUM(G253:I253)</f>
        <v>7382.17</v>
      </c>
      <c r="G253" s="106">
        <v>7191.8</v>
      </c>
      <c r="H253" s="106">
        <v>190.37</v>
      </c>
      <c r="I253" s="106">
        <v>0</v>
      </c>
      <c r="J253" s="127">
        <f t="shared" si="12"/>
        <v>0.006870866243453886</v>
      </c>
      <c r="K253" s="109" t="s">
        <v>58</v>
      </c>
      <c r="L253" s="106">
        <v>7382.17</v>
      </c>
      <c r="M253" s="105" t="s">
        <v>28</v>
      </c>
      <c r="N253" s="107" t="s">
        <v>21</v>
      </c>
    </row>
    <row r="254" spans="1:14" ht="69.75">
      <c r="A254" s="124">
        <v>33</v>
      </c>
      <c r="B254" s="36" t="s">
        <v>305</v>
      </c>
      <c r="C254" s="47" t="s">
        <v>319</v>
      </c>
      <c r="D254" s="123">
        <v>69858.62</v>
      </c>
      <c r="E254" s="106">
        <v>76962.05</v>
      </c>
      <c r="F254" s="107">
        <v>1239.45</v>
      </c>
      <c r="G254" s="107">
        <v>1239.45</v>
      </c>
      <c r="H254" s="107">
        <v>0</v>
      </c>
      <c r="I254" s="107">
        <v>0</v>
      </c>
      <c r="J254" s="108">
        <f t="shared" si="12"/>
        <v>0.01610469055852852</v>
      </c>
      <c r="K254" s="109" t="s">
        <v>40</v>
      </c>
      <c r="L254" s="110">
        <v>0</v>
      </c>
      <c r="M254" s="105" t="s">
        <v>36</v>
      </c>
      <c r="N254" s="107" t="s">
        <v>22</v>
      </c>
    </row>
    <row r="255" spans="1:14" ht="69.75">
      <c r="A255" s="124">
        <v>34</v>
      </c>
      <c r="B255" s="36" t="s">
        <v>306</v>
      </c>
      <c r="C255" s="47" t="s">
        <v>320</v>
      </c>
      <c r="D255" s="123">
        <v>12258.54</v>
      </c>
      <c r="E255" s="106">
        <v>13757.41</v>
      </c>
      <c r="F255" s="107">
        <v>4933.07</v>
      </c>
      <c r="G255" s="107">
        <v>4933.07</v>
      </c>
      <c r="H255" s="107">
        <v>0</v>
      </c>
      <c r="I255" s="107">
        <v>0</v>
      </c>
      <c r="J255" s="108">
        <f t="shared" si="12"/>
        <v>0.3585754876826379</v>
      </c>
      <c r="K255" s="109" t="s">
        <v>27</v>
      </c>
      <c r="L255" s="110">
        <v>4933.07</v>
      </c>
      <c r="M255" s="105" t="s">
        <v>41</v>
      </c>
      <c r="N255" s="107" t="s">
        <v>22</v>
      </c>
    </row>
    <row r="256" spans="1:14" ht="69.75">
      <c r="A256" s="124">
        <v>35</v>
      </c>
      <c r="B256" s="36" t="s">
        <v>145</v>
      </c>
      <c r="C256" s="47" t="s">
        <v>321</v>
      </c>
      <c r="D256" s="123">
        <v>39863.6</v>
      </c>
      <c r="E256" s="106">
        <v>39457.29</v>
      </c>
      <c r="F256" s="107">
        <v>406.31</v>
      </c>
      <c r="G256" s="107">
        <v>406.31</v>
      </c>
      <c r="H256" s="107">
        <v>0</v>
      </c>
      <c r="I256" s="107">
        <v>0</v>
      </c>
      <c r="J256" s="108">
        <f t="shared" si="12"/>
        <v>0.010297463409169762</v>
      </c>
      <c r="K256" s="109" t="s">
        <v>58</v>
      </c>
      <c r="L256" s="110">
        <v>406.31</v>
      </c>
      <c r="M256" s="105" t="s">
        <v>28</v>
      </c>
      <c r="N256" s="107" t="s">
        <v>22</v>
      </c>
    </row>
    <row r="257" spans="1:14" ht="69.75">
      <c r="A257" s="124">
        <v>36</v>
      </c>
      <c r="B257" s="36" t="s">
        <v>307</v>
      </c>
      <c r="C257" s="47" t="s">
        <v>322</v>
      </c>
      <c r="D257" s="123">
        <v>4903.93</v>
      </c>
      <c r="E257" s="106">
        <v>9032.41</v>
      </c>
      <c r="F257" s="107">
        <v>4933.07</v>
      </c>
      <c r="G257" s="107">
        <v>4933.07</v>
      </c>
      <c r="H257" s="107">
        <v>0</v>
      </c>
      <c r="I257" s="107">
        <v>0</v>
      </c>
      <c r="J257" s="108">
        <f t="shared" si="12"/>
        <v>0.546152134369454</v>
      </c>
      <c r="K257" s="109" t="s">
        <v>27</v>
      </c>
      <c r="L257" s="110">
        <v>4933.07</v>
      </c>
      <c r="M257" s="105" t="s">
        <v>28</v>
      </c>
      <c r="N257" s="107" t="s">
        <v>22</v>
      </c>
    </row>
    <row r="258" spans="1:14" ht="69.75">
      <c r="A258" s="124">
        <v>37</v>
      </c>
      <c r="B258" s="135" t="s">
        <v>308</v>
      </c>
      <c r="C258" s="136" t="s">
        <v>323</v>
      </c>
      <c r="D258" s="133">
        <v>110714.82</v>
      </c>
      <c r="E258" s="132">
        <v>113857.03</v>
      </c>
      <c r="F258" s="107">
        <v>4933.07</v>
      </c>
      <c r="G258" s="107">
        <v>4933.07</v>
      </c>
      <c r="H258" s="107">
        <v>0</v>
      </c>
      <c r="I258" s="107">
        <v>0</v>
      </c>
      <c r="J258" s="108">
        <f t="shared" si="12"/>
        <v>0.04332688108938025</v>
      </c>
      <c r="K258" s="109" t="s">
        <v>27</v>
      </c>
      <c r="L258" s="110">
        <v>4933.07</v>
      </c>
      <c r="M258" s="105" t="s">
        <v>28</v>
      </c>
      <c r="N258" s="107" t="s">
        <v>22</v>
      </c>
    </row>
    <row r="259" spans="1:14" ht="69.75">
      <c r="A259" s="124">
        <v>38</v>
      </c>
      <c r="B259" s="135"/>
      <c r="C259" s="136"/>
      <c r="D259" s="133"/>
      <c r="E259" s="132"/>
      <c r="F259" s="107">
        <v>1617.91</v>
      </c>
      <c r="G259" s="107">
        <v>1617.91</v>
      </c>
      <c r="H259" s="107">
        <v>0</v>
      </c>
      <c r="I259" s="107">
        <v>0</v>
      </c>
      <c r="J259" s="108">
        <f>F259/E258</f>
        <v>0.014210014085208441</v>
      </c>
      <c r="K259" s="109" t="s">
        <v>40</v>
      </c>
      <c r="L259" s="110">
        <v>1617.91</v>
      </c>
      <c r="M259" s="105" t="s">
        <v>36</v>
      </c>
      <c r="N259" s="107" t="s">
        <v>22</v>
      </c>
    </row>
    <row r="260" spans="1:14" ht="69.75">
      <c r="A260" s="124">
        <v>39</v>
      </c>
      <c r="B260" s="36" t="s">
        <v>309</v>
      </c>
      <c r="C260" s="47" t="s">
        <v>324</v>
      </c>
      <c r="D260" s="123">
        <v>16838.02</v>
      </c>
      <c r="E260" s="106">
        <v>19647.65</v>
      </c>
      <c r="F260" s="107">
        <v>4933.07</v>
      </c>
      <c r="G260" s="107">
        <v>4933.07</v>
      </c>
      <c r="H260" s="107">
        <v>0</v>
      </c>
      <c r="I260" s="107">
        <v>0</v>
      </c>
      <c r="J260" s="108">
        <f>F260/E260</f>
        <v>0.251076846340402</v>
      </c>
      <c r="K260" s="109" t="s">
        <v>40</v>
      </c>
      <c r="L260" s="110">
        <v>4933.07</v>
      </c>
      <c r="M260" s="105" t="s">
        <v>36</v>
      </c>
      <c r="N260" s="107" t="s">
        <v>22</v>
      </c>
    </row>
    <row r="261" spans="1:14" ht="93">
      <c r="A261" s="124">
        <v>41</v>
      </c>
      <c r="B261" s="36" t="s">
        <v>171</v>
      </c>
      <c r="C261" s="47" t="s">
        <v>330</v>
      </c>
      <c r="D261" s="123">
        <v>23992165.2</v>
      </c>
      <c r="E261" s="106">
        <v>16792986.36</v>
      </c>
      <c r="F261" s="107">
        <v>39838.86</v>
      </c>
      <c r="G261" s="107">
        <v>37835.79</v>
      </c>
      <c r="H261" s="107">
        <v>2003.07</v>
      </c>
      <c r="I261" s="107">
        <v>0</v>
      </c>
      <c r="J261" s="108">
        <v>0.0023723511200422365</v>
      </c>
      <c r="K261" s="109" t="s">
        <v>58</v>
      </c>
      <c r="L261" s="110">
        <v>0</v>
      </c>
      <c r="M261" s="105" t="s">
        <v>94</v>
      </c>
      <c r="N261" s="107" t="s">
        <v>26</v>
      </c>
    </row>
    <row r="262" spans="1:14" ht="93">
      <c r="A262" s="124">
        <v>42</v>
      </c>
      <c r="B262" s="36" t="s">
        <v>165</v>
      </c>
      <c r="C262" s="47" t="s">
        <v>329</v>
      </c>
      <c r="D262" s="123">
        <v>8410489</v>
      </c>
      <c r="E262" s="106">
        <v>1506488.1</v>
      </c>
      <c r="F262" s="107">
        <v>242.2</v>
      </c>
      <c r="G262" s="107">
        <v>205.87</v>
      </c>
      <c r="H262" s="107">
        <v>36.33</v>
      </c>
      <c r="I262" s="107">
        <v>0</v>
      </c>
      <c r="J262" s="108">
        <v>0.0001607712666299853</v>
      </c>
      <c r="K262" s="109" t="s">
        <v>58</v>
      </c>
      <c r="L262" s="110">
        <v>242.2</v>
      </c>
      <c r="M262" s="105" t="s">
        <v>94</v>
      </c>
      <c r="N262" s="107" t="s">
        <v>26</v>
      </c>
    </row>
    <row r="263" spans="1:14" ht="69.75">
      <c r="A263" s="124">
        <v>43</v>
      </c>
      <c r="B263" s="62" t="s">
        <v>95</v>
      </c>
      <c r="C263" s="55" t="s">
        <v>336</v>
      </c>
      <c r="D263" s="106">
        <v>705491.11</v>
      </c>
      <c r="E263" s="123">
        <v>628981.62</v>
      </c>
      <c r="F263" s="106">
        <f aca="true" t="shared" si="13" ref="F263:F286">SUM(G263:I263)</f>
        <v>7159.19</v>
      </c>
      <c r="G263" s="106">
        <v>6794.75</v>
      </c>
      <c r="H263" s="106">
        <v>364.44</v>
      </c>
      <c r="I263" s="106">
        <v>0</v>
      </c>
      <c r="J263" s="127">
        <f aca="true" t="shared" si="14" ref="J263:J268">F263/E263</f>
        <v>0.011382192694279364</v>
      </c>
      <c r="K263" s="109" t="s">
        <v>58</v>
      </c>
      <c r="L263" s="129">
        <v>7159.19</v>
      </c>
      <c r="M263" s="105" t="s">
        <v>28</v>
      </c>
      <c r="N263" s="107" t="s">
        <v>43</v>
      </c>
    </row>
    <row r="264" spans="1:14" ht="69.75">
      <c r="A264" s="124">
        <v>44</v>
      </c>
      <c r="B264" s="62" t="s">
        <v>337</v>
      </c>
      <c r="C264" s="55" t="s">
        <v>338</v>
      </c>
      <c r="D264" s="106">
        <v>297109.2699999999</v>
      </c>
      <c r="E264" s="123">
        <v>149001.75</v>
      </c>
      <c r="F264" s="106">
        <f t="shared" si="13"/>
        <v>1943.5500000000002</v>
      </c>
      <c r="G264" s="106">
        <v>1893.42</v>
      </c>
      <c r="H264" s="106">
        <v>50.13</v>
      </c>
      <c r="I264" s="106">
        <v>0</v>
      </c>
      <c r="J264" s="127">
        <f t="shared" si="14"/>
        <v>0.013043806532473614</v>
      </c>
      <c r="K264" s="109" t="s">
        <v>27</v>
      </c>
      <c r="L264" s="129">
        <v>1943.5400000000002</v>
      </c>
      <c r="M264" s="105" t="s">
        <v>28</v>
      </c>
      <c r="N264" s="107" t="s">
        <v>43</v>
      </c>
    </row>
    <row r="265" spans="1:14" ht="93">
      <c r="A265" s="124">
        <v>45</v>
      </c>
      <c r="B265" s="62" t="s">
        <v>96</v>
      </c>
      <c r="C265" s="55" t="s">
        <v>339</v>
      </c>
      <c r="D265" s="106">
        <v>290852.6</v>
      </c>
      <c r="E265" s="123">
        <v>264522.38</v>
      </c>
      <c r="F265" s="106">
        <f t="shared" si="13"/>
        <v>16703.280000000002</v>
      </c>
      <c r="G265" s="106">
        <v>16133.79</v>
      </c>
      <c r="H265" s="106">
        <v>569.49</v>
      </c>
      <c r="I265" s="106">
        <v>0</v>
      </c>
      <c r="J265" s="127">
        <f t="shared" si="14"/>
        <v>0.06314505411602603</v>
      </c>
      <c r="K265" s="109" t="s">
        <v>58</v>
      </c>
      <c r="L265" s="129">
        <v>16703.280000000002</v>
      </c>
      <c r="M265" s="105" t="s">
        <v>28</v>
      </c>
      <c r="N265" s="107" t="s">
        <v>43</v>
      </c>
    </row>
    <row r="266" spans="1:14" ht="93">
      <c r="A266" s="124">
        <v>46</v>
      </c>
      <c r="B266" s="62" t="s">
        <v>308</v>
      </c>
      <c r="C266" s="55" t="s">
        <v>340</v>
      </c>
      <c r="D266" s="106">
        <v>462055.02999999997</v>
      </c>
      <c r="E266" s="123">
        <v>131124.59</v>
      </c>
      <c r="F266" s="106">
        <f t="shared" si="13"/>
        <v>265.40000000000003</v>
      </c>
      <c r="G266" s="106">
        <v>256.22</v>
      </c>
      <c r="H266" s="106">
        <v>9.18</v>
      </c>
      <c r="I266" s="106">
        <v>0</v>
      </c>
      <c r="J266" s="127">
        <f t="shared" si="14"/>
        <v>0.0020240292076413743</v>
      </c>
      <c r="K266" s="109" t="s">
        <v>27</v>
      </c>
      <c r="L266" s="129">
        <v>265.40000000000003</v>
      </c>
      <c r="M266" s="105" t="s">
        <v>28</v>
      </c>
      <c r="N266" s="107" t="s">
        <v>43</v>
      </c>
    </row>
    <row r="267" spans="1:14" ht="93">
      <c r="A267" s="124">
        <v>47</v>
      </c>
      <c r="B267" s="62" t="s">
        <v>341</v>
      </c>
      <c r="C267" s="55" t="s">
        <v>342</v>
      </c>
      <c r="D267" s="106">
        <v>377366.65</v>
      </c>
      <c r="E267" s="123">
        <v>245961.88</v>
      </c>
      <c r="F267" s="106">
        <f t="shared" si="13"/>
        <v>534.35</v>
      </c>
      <c r="G267" s="106">
        <v>516.12</v>
      </c>
      <c r="H267" s="106">
        <v>18.23</v>
      </c>
      <c r="I267" s="106">
        <v>0</v>
      </c>
      <c r="J267" s="127">
        <f t="shared" si="14"/>
        <v>0.0021724911193555683</v>
      </c>
      <c r="K267" s="109" t="s">
        <v>58</v>
      </c>
      <c r="L267" s="129">
        <v>534.35</v>
      </c>
      <c r="M267" s="105" t="s">
        <v>28</v>
      </c>
      <c r="N267" s="107" t="s">
        <v>43</v>
      </c>
    </row>
    <row r="268" spans="1:14" ht="93">
      <c r="A268" s="124">
        <v>48</v>
      </c>
      <c r="B268" s="62" t="s">
        <v>97</v>
      </c>
      <c r="C268" s="55" t="s">
        <v>343</v>
      </c>
      <c r="D268" s="106">
        <v>736373.98</v>
      </c>
      <c r="E268" s="123">
        <v>695118.33</v>
      </c>
      <c r="F268" s="106">
        <f t="shared" si="13"/>
        <v>11417.57</v>
      </c>
      <c r="G268" s="106">
        <v>10843.44</v>
      </c>
      <c r="H268" s="106">
        <v>574.13</v>
      </c>
      <c r="I268" s="106">
        <v>0</v>
      </c>
      <c r="J268" s="127">
        <f t="shared" si="14"/>
        <v>0.01642536170784045</v>
      </c>
      <c r="K268" s="109" t="s">
        <v>27</v>
      </c>
      <c r="L268" s="129">
        <v>11417.57</v>
      </c>
      <c r="M268" s="105" t="s">
        <v>28</v>
      </c>
      <c r="N268" s="107" t="s">
        <v>43</v>
      </c>
    </row>
    <row r="269" spans="1:14" ht="69.75">
      <c r="A269" s="124">
        <v>49</v>
      </c>
      <c r="B269" s="62" t="s">
        <v>344</v>
      </c>
      <c r="C269" s="131" t="s">
        <v>345</v>
      </c>
      <c r="D269" s="132">
        <v>756343.3700000001</v>
      </c>
      <c r="E269" s="133">
        <v>537401.24</v>
      </c>
      <c r="F269" s="106">
        <f t="shared" si="13"/>
        <v>696.62</v>
      </c>
      <c r="G269" s="106">
        <v>644.72</v>
      </c>
      <c r="H269" s="106">
        <v>51.9</v>
      </c>
      <c r="I269" s="106">
        <v>0</v>
      </c>
      <c r="J269" s="127">
        <f>F269/E269</f>
        <v>0.0012962753863388927</v>
      </c>
      <c r="K269" s="109" t="s">
        <v>27</v>
      </c>
      <c r="L269" s="129">
        <v>696.62</v>
      </c>
      <c r="M269" s="105" t="s">
        <v>28</v>
      </c>
      <c r="N269" s="134" t="s">
        <v>43</v>
      </c>
    </row>
    <row r="270" spans="1:14" ht="69.75">
      <c r="A270" s="124">
        <v>50</v>
      </c>
      <c r="B270" s="62" t="s">
        <v>344</v>
      </c>
      <c r="C270" s="131"/>
      <c r="D270" s="132"/>
      <c r="E270" s="133"/>
      <c r="F270" s="106">
        <f t="shared" si="13"/>
        <v>271.2</v>
      </c>
      <c r="G270" s="106">
        <v>251</v>
      </c>
      <c r="H270" s="106">
        <v>20.2</v>
      </c>
      <c r="I270" s="106">
        <v>0</v>
      </c>
      <c r="J270" s="127">
        <f>F270/E269</f>
        <v>0.0005046508638498862</v>
      </c>
      <c r="K270" s="109" t="s">
        <v>27</v>
      </c>
      <c r="L270" s="129">
        <v>271.2</v>
      </c>
      <c r="M270" s="105" t="s">
        <v>28</v>
      </c>
      <c r="N270" s="134"/>
    </row>
    <row r="271" spans="1:14" ht="69.75">
      <c r="A271" s="124">
        <v>51</v>
      </c>
      <c r="B271" s="62" t="s">
        <v>346</v>
      </c>
      <c r="C271" s="55" t="s">
        <v>347</v>
      </c>
      <c r="D271" s="106">
        <v>681762.8699999999</v>
      </c>
      <c r="E271" s="123">
        <v>328412.64</v>
      </c>
      <c r="F271" s="106">
        <f t="shared" si="13"/>
        <v>2090.6800000000003</v>
      </c>
      <c r="G271" s="106">
        <v>1931.63</v>
      </c>
      <c r="H271" s="106">
        <v>159.05</v>
      </c>
      <c r="I271" s="106">
        <v>0</v>
      </c>
      <c r="J271" s="127">
        <f>F271/E271</f>
        <v>0.006366015632041447</v>
      </c>
      <c r="K271" s="109" t="s">
        <v>58</v>
      </c>
      <c r="L271" s="129">
        <v>2090.6800000000003</v>
      </c>
      <c r="M271" s="105" t="s">
        <v>28</v>
      </c>
      <c r="N271" s="107" t="s">
        <v>43</v>
      </c>
    </row>
    <row r="272" spans="1:14" ht="69.75">
      <c r="A272" s="124">
        <v>52</v>
      </c>
      <c r="B272" s="130" t="s">
        <v>290</v>
      </c>
      <c r="C272" s="131" t="s">
        <v>348</v>
      </c>
      <c r="D272" s="132">
        <v>35220.2</v>
      </c>
      <c r="E272" s="133">
        <v>28437.96</v>
      </c>
      <c r="F272" s="106">
        <f t="shared" si="13"/>
        <v>1401.97</v>
      </c>
      <c r="G272" s="106">
        <v>1401.97</v>
      </c>
      <c r="H272" s="106">
        <v>0</v>
      </c>
      <c r="I272" s="106">
        <v>0</v>
      </c>
      <c r="J272" s="127">
        <f>F272/E272</f>
        <v>0.04929924650010057</v>
      </c>
      <c r="K272" s="109" t="s">
        <v>58</v>
      </c>
      <c r="L272" s="129">
        <v>1401.97</v>
      </c>
      <c r="M272" s="105" t="s">
        <v>28</v>
      </c>
      <c r="N272" s="134" t="s">
        <v>43</v>
      </c>
    </row>
    <row r="273" spans="1:14" ht="69.75">
      <c r="A273" s="124">
        <v>53</v>
      </c>
      <c r="B273" s="130"/>
      <c r="C273" s="131"/>
      <c r="D273" s="132"/>
      <c r="E273" s="133"/>
      <c r="F273" s="106">
        <f t="shared" si="13"/>
        <v>4242.06</v>
      </c>
      <c r="G273" s="106">
        <v>4242.06</v>
      </c>
      <c r="H273" s="106">
        <v>0</v>
      </c>
      <c r="I273" s="106">
        <v>0</v>
      </c>
      <c r="J273" s="127">
        <f>F273/E272</f>
        <v>0.14916892772899323</v>
      </c>
      <c r="K273" s="109" t="s">
        <v>27</v>
      </c>
      <c r="L273" s="129">
        <v>4242.06</v>
      </c>
      <c r="M273" s="105" t="s">
        <v>28</v>
      </c>
      <c r="N273" s="134"/>
    </row>
    <row r="274" spans="1:14" ht="69.75">
      <c r="A274" s="124">
        <v>54</v>
      </c>
      <c r="B274" s="130" t="s">
        <v>349</v>
      </c>
      <c r="C274" s="131" t="s">
        <v>350</v>
      </c>
      <c r="D274" s="132">
        <v>23351.21</v>
      </c>
      <c r="E274" s="133">
        <v>20717.48</v>
      </c>
      <c r="F274" s="106">
        <f t="shared" si="13"/>
        <v>2196.92</v>
      </c>
      <c r="G274" s="106">
        <v>2196.92</v>
      </c>
      <c r="H274" s="106">
        <v>0</v>
      </c>
      <c r="I274" s="106">
        <v>0</v>
      </c>
      <c r="J274" s="127">
        <f>F274/E274</f>
        <v>0.10604185451126295</v>
      </c>
      <c r="K274" s="109" t="s">
        <v>58</v>
      </c>
      <c r="L274" s="129">
        <v>2196.92</v>
      </c>
      <c r="M274" s="105" t="s">
        <v>28</v>
      </c>
      <c r="N274" s="134" t="s">
        <v>43</v>
      </c>
    </row>
    <row r="275" spans="1:14" ht="69.75">
      <c r="A275" s="124">
        <v>55</v>
      </c>
      <c r="B275" s="130"/>
      <c r="C275" s="131"/>
      <c r="D275" s="132"/>
      <c r="E275" s="133"/>
      <c r="F275" s="106">
        <f t="shared" si="13"/>
        <v>164.56</v>
      </c>
      <c r="G275" s="106">
        <v>164.56</v>
      </c>
      <c r="H275" s="106">
        <v>0</v>
      </c>
      <c r="I275" s="106">
        <v>0</v>
      </c>
      <c r="J275" s="127">
        <f>F275/E274</f>
        <v>0.007943050988826826</v>
      </c>
      <c r="K275" s="109" t="s">
        <v>27</v>
      </c>
      <c r="L275" s="129">
        <v>164.56</v>
      </c>
      <c r="M275" s="105" t="s">
        <v>28</v>
      </c>
      <c r="N275" s="134"/>
    </row>
    <row r="276" spans="1:14" ht="69.75">
      <c r="A276" s="124">
        <v>56</v>
      </c>
      <c r="B276" s="130"/>
      <c r="C276" s="131"/>
      <c r="D276" s="132"/>
      <c r="E276" s="133"/>
      <c r="F276" s="106">
        <f t="shared" si="13"/>
        <v>272.25</v>
      </c>
      <c r="G276" s="106">
        <v>272.25</v>
      </c>
      <c r="H276" s="106">
        <v>0</v>
      </c>
      <c r="I276" s="106">
        <v>0</v>
      </c>
      <c r="J276" s="127">
        <f>F276/E274</f>
        <v>0.013141077003573793</v>
      </c>
      <c r="K276" s="109" t="s">
        <v>27</v>
      </c>
      <c r="L276" s="129">
        <v>272.25</v>
      </c>
      <c r="M276" s="105" t="s">
        <v>28</v>
      </c>
      <c r="N276" s="134"/>
    </row>
    <row r="277" spans="1:14" ht="69.75">
      <c r="A277" s="124">
        <v>57</v>
      </c>
      <c r="B277" s="130" t="s">
        <v>351</v>
      </c>
      <c r="C277" s="131" t="s">
        <v>352</v>
      </c>
      <c r="D277" s="132">
        <v>69172.70999999999</v>
      </c>
      <c r="E277" s="133">
        <v>58017.14</v>
      </c>
      <c r="F277" s="106">
        <f t="shared" si="13"/>
        <v>6173.26</v>
      </c>
      <c r="G277" s="106">
        <v>6173.26</v>
      </c>
      <c r="H277" s="106">
        <v>0</v>
      </c>
      <c r="I277" s="106">
        <v>0</v>
      </c>
      <c r="J277" s="127">
        <f>F277/E277</f>
        <v>0.10640407300325387</v>
      </c>
      <c r="K277" s="109" t="s">
        <v>58</v>
      </c>
      <c r="L277" s="129">
        <v>6173.26</v>
      </c>
      <c r="M277" s="105" t="s">
        <v>28</v>
      </c>
      <c r="N277" s="134" t="s">
        <v>43</v>
      </c>
    </row>
    <row r="278" spans="1:14" ht="69.75">
      <c r="A278" s="124">
        <v>58</v>
      </c>
      <c r="B278" s="130"/>
      <c r="C278" s="131"/>
      <c r="D278" s="132"/>
      <c r="E278" s="133"/>
      <c r="F278" s="106">
        <f t="shared" si="13"/>
        <v>120.58</v>
      </c>
      <c r="G278" s="106">
        <v>120.58</v>
      </c>
      <c r="H278" s="106">
        <v>0</v>
      </c>
      <c r="I278" s="106">
        <v>0</v>
      </c>
      <c r="J278" s="127">
        <f>F278/E277</f>
        <v>0.0020783513285901373</v>
      </c>
      <c r="K278" s="109" t="s">
        <v>58</v>
      </c>
      <c r="L278" s="129">
        <v>120.58</v>
      </c>
      <c r="M278" s="105" t="s">
        <v>28</v>
      </c>
      <c r="N278" s="134"/>
    </row>
    <row r="279" spans="1:14" ht="69.75">
      <c r="A279" s="124">
        <v>59</v>
      </c>
      <c r="B279" s="130"/>
      <c r="C279" s="131"/>
      <c r="D279" s="132"/>
      <c r="E279" s="133"/>
      <c r="F279" s="106">
        <f t="shared" si="13"/>
        <v>2215.55</v>
      </c>
      <c r="G279" s="106">
        <v>2215.55</v>
      </c>
      <c r="H279" s="106">
        <v>0</v>
      </c>
      <c r="I279" s="106">
        <v>0</v>
      </c>
      <c r="J279" s="127">
        <f>F279/E277</f>
        <v>0.03818785276213202</v>
      </c>
      <c r="K279" s="109" t="s">
        <v>27</v>
      </c>
      <c r="L279" s="129">
        <v>2215.55</v>
      </c>
      <c r="M279" s="105" t="s">
        <v>28</v>
      </c>
      <c r="N279" s="134"/>
    </row>
    <row r="280" spans="1:14" ht="69.75">
      <c r="A280" s="124">
        <v>60</v>
      </c>
      <c r="B280" s="130" t="s">
        <v>143</v>
      </c>
      <c r="C280" s="131" t="s">
        <v>353</v>
      </c>
      <c r="D280" s="132">
        <v>23792.04</v>
      </c>
      <c r="E280" s="133">
        <v>20976.41</v>
      </c>
      <c r="F280" s="106">
        <f t="shared" si="13"/>
        <v>34.15</v>
      </c>
      <c r="G280" s="106">
        <v>34.15</v>
      </c>
      <c r="H280" s="106">
        <v>0</v>
      </c>
      <c r="I280" s="106">
        <v>0</v>
      </c>
      <c r="J280" s="127">
        <f>F280/E280</f>
        <v>0.001628019284520087</v>
      </c>
      <c r="K280" s="109" t="s">
        <v>27</v>
      </c>
      <c r="L280" s="129">
        <v>34.15</v>
      </c>
      <c r="M280" s="105" t="s">
        <v>28</v>
      </c>
      <c r="N280" s="134" t="s">
        <v>43</v>
      </c>
    </row>
    <row r="281" spans="1:14" ht="69.75">
      <c r="A281" s="124">
        <v>61</v>
      </c>
      <c r="B281" s="130"/>
      <c r="C281" s="131"/>
      <c r="D281" s="132"/>
      <c r="E281" s="133"/>
      <c r="F281" s="106">
        <f t="shared" si="13"/>
        <v>322.05</v>
      </c>
      <c r="G281" s="106">
        <v>322.05</v>
      </c>
      <c r="H281" s="106">
        <v>0</v>
      </c>
      <c r="I281" s="106">
        <v>0</v>
      </c>
      <c r="J281" s="127">
        <f>F281/E280</f>
        <v>0.015352960778321935</v>
      </c>
      <c r="K281" s="109" t="s">
        <v>27</v>
      </c>
      <c r="L281" s="129">
        <v>322.05</v>
      </c>
      <c r="M281" s="105" t="s">
        <v>28</v>
      </c>
      <c r="N281" s="134"/>
    </row>
    <row r="282" spans="1:14" s="61" customFormat="1" ht="69.75">
      <c r="A282" s="124">
        <v>62</v>
      </c>
      <c r="B282" s="130"/>
      <c r="C282" s="131"/>
      <c r="D282" s="132"/>
      <c r="E282" s="133"/>
      <c r="F282" s="106">
        <f t="shared" si="13"/>
        <v>268.32</v>
      </c>
      <c r="G282" s="106">
        <v>268.32</v>
      </c>
      <c r="H282" s="106">
        <v>0</v>
      </c>
      <c r="I282" s="106">
        <v>0</v>
      </c>
      <c r="J282" s="127">
        <f>F282/E280</f>
        <v>0.01279151198894377</v>
      </c>
      <c r="K282" s="109" t="s">
        <v>27</v>
      </c>
      <c r="L282" s="129">
        <v>268.32</v>
      </c>
      <c r="M282" s="105" t="s">
        <v>28</v>
      </c>
      <c r="N282" s="134"/>
    </row>
    <row r="283" spans="1:14" s="61" customFormat="1" ht="69.75">
      <c r="A283" s="124">
        <v>63</v>
      </c>
      <c r="B283" s="130"/>
      <c r="C283" s="131"/>
      <c r="D283" s="132"/>
      <c r="E283" s="133"/>
      <c r="F283" s="106">
        <f t="shared" si="13"/>
        <v>2169.93</v>
      </c>
      <c r="G283" s="106">
        <v>2169.93</v>
      </c>
      <c r="H283" s="106">
        <v>0</v>
      </c>
      <c r="I283" s="106">
        <v>0</v>
      </c>
      <c r="J283" s="127">
        <f>F283/E280</f>
        <v>0.10344620456980007</v>
      </c>
      <c r="K283" s="109" t="s">
        <v>27</v>
      </c>
      <c r="L283" s="129">
        <v>2169.93</v>
      </c>
      <c r="M283" s="105" t="s">
        <v>28</v>
      </c>
      <c r="N283" s="134"/>
    </row>
    <row r="284" spans="1:14" s="61" customFormat="1" ht="69.75">
      <c r="A284" s="124">
        <v>64</v>
      </c>
      <c r="B284" s="130" t="s">
        <v>354</v>
      </c>
      <c r="C284" s="131" t="s">
        <v>355</v>
      </c>
      <c r="D284" s="132">
        <v>79109.11000000002</v>
      </c>
      <c r="E284" s="133">
        <v>70367.6</v>
      </c>
      <c r="F284" s="106">
        <f t="shared" si="13"/>
        <v>7669.54</v>
      </c>
      <c r="G284" s="106">
        <v>7669.54</v>
      </c>
      <c r="H284" s="106">
        <v>0</v>
      </c>
      <c r="I284" s="106">
        <v>0</v>
      </c>
      <c r="J284" s="127">
        <f>F284/E284</f>
        <v>0.10899249086227183</v>
      </c>
      <c r="K284" s="109" t="s">
        <v>58</v>
      </c>
      <c r="L284" s="129">
        <v>7669.54</v>
      </c>
      <c r="M284" s="105" t="s">
        <v>28</v>
      </c>
      <c r="N284" s="134" t="s">
        <v>43</v>
      </c>
    </row>
    <row r="285" spans="1:14" ht="69.75">
      <c r="A285" s="124">
        <v>65</v>
      </c>
      <c r="B285" s="130"/>
      <c r="C285" s="131"/>
      <c r="D285" s="132"/>
      <c r="E285" s="133"/>
      <c r="F285" s="106">
        <f t="shared" si="13"/>
        <v>993.22</v>
      </c>
      <c r="G285" s="106">
        <v>993.22</v>
      </c>
      <c r="H285" s="106">
        <v>0</v>
      </c>
      <c r="I285" s="106">
        <v>0</v>
      </c>
      <c r="J285" s="127">
        <f>F285/E284</f>
        <v>0.014114734622184072</v>
      </c>
      <c r="K285" s="109" t="s">
        <v>27</v>
      </c>
      <c r="L285" s="129">
        <v>993.22</v>
      </c>
      <c r="M285" s="105" t="s">
        <v>28</v>
      </c>
      <c r="N285" s="134"/>
    </row>
    <row r="286" spans="1:14" ht="116.25">
      <c r="A286" s="124">
        <v>66</v>
      </c>
      <c r="B286" s="62" t="s">
        <v>354</v>
      </c>
      <c r="C286" s="55" t="s">
        <v>356</v>
      </c>
      <c r="D286" s="106">
        <v>121391.83</v>
      </c>
      <c r="E286" s="123">
        <v>121313.08</v>
      </c>
      <c r="F286" s="106">
        <f t="shared" si="13"/>
        <v>11982.13</v>
      </c>
      <c r="G286" s="106">
        <v>11982.13</v>
      </c>
      <c r="H286" s="106">
        <v>0</v>
      </c>
      <c r="I286" s="106">
        <v>0</v>
      </c>
      <c r="J286" s="127">
        <f>F286/E286</f>
        <v>0.09877030572465886</v>
      </c>
      <c r="K286" s="109" t="s">
        <v>325</v>
      </c>
      <c r="L286" s="129">
        <v>0</v>
      </c>
      <c r="M286" s="105" t="s">
        <v>41</v>
      </c>
      <c r="N286" s="107" t="s">
        <v>43</v>
      </c>
    </row>
    <row r="287" spans="1:14" ht="69.75">
      <c r="A287" s="159">
        <v>67</v>
      </c>
      <c r="B287" s="135" t="s">
        <v>24</v>
      </c>
      <c r="C287" s="136" t="s">
        <v>142</v>
      </c>
      <c r="D287" s="132">
        <v>253653.6</v>
      </c>
      <c r="E287" s="132">
        <v>249222.6</v>
      </c>
      <c r="F287" s="106">
        <f>G287</f>
        <v>1111.09</v>
      </c>
      <c r="G287" s="106">
        <v>1111.09</v>
      </c>
      <c r="H287" s="106">
        <v>0</v>
      </c>
      <c r="I287" s="106">
        <v>0</v>
      </c>
      <c r="J287" s="127">
        <f aca="true" t="shared" si="15" ref="J287:J296">F287/E287</f>
        <v>0.004458223291146148</v>
      </c>
      <c r="K287" s="109" t="s">
        <v>27</v>
      </c>
      <c r="L287" s="129">
        <v>1111.09</v>
      </c>
      <c r="M287" s="105" t="s">
        <v>364</v>
      </c>
      <c r="N287" s="107" t="s">
        <v>21</v>
      </c>
    </row>
    <row r="288" spans="1:14" s="61" customFormat="1" ht="69.75">
      <c r="A288" s="159"/>
      <c r="B288" s="135"/>
      <c r="C288" s="136"/>
      <c r="D288" s="132"/>
      <c r="E288" s="132"/>
      <c r="F288" s="106">
        <f>G288</f>
        <v>470.76</v>
      </c>
      <c r="G288" s="106">
        <v>470.76</v>
      </c>
      <c r="H288" s="106">
        <v>0</v>
      </c>
      <c r="I288" s="106">
        <v>0</v>
      </c>
      <c r="J288" s="127">
        <f>F288:F289/E287</f>
        <v>0.0018889137662475232</v>
      </c>
      <c r="K288" s="109" t="s">
        <v>27</v>
      </c>
      <c r="L288" s="129">
        <v>470.76</v>
      </c>
      <c r="M288" s="105" t="s">
        <v>364</v>
      </c>
      <c r="N288" s="107" t="s">
        <v>21</v>
      </c>
    </row>
    <row r="289" spans="1:14" ht="69.75">
      <c r="A289" s="159"/>
      <c r="B289" s="135"/>
      <c r="C289" s="136"/>
      <c r="D289" s="132"/>
      <c r="E289" s="132"/>
      <c r="F289" s="106">
        <f>G289</f>
        <v>2835.76</v>
      </c>
      <c r="G289" s="106">
        <v>2835.76</v>
      </c>
      <c r="H289" s="106">
        <v>0</v>
      </c>
      <c r="I289" s="106">
        <v>0</v>
      </c>
      <c r="J289" s="127">
        <f>F289/E287</f>
        <v>0.011378422342115042</v>
      </c>
      <c r="K289" s="109" t="s">
        <v>27</v>
      </c>
      <c r="L289" s="129">
        <v>2835.76</v>
      </c>
      <c r="M289" s="105" t="s">
        <v>364</v>
      </c>
      <c r="N289" s="107" t="s">
        <v>21</v>
      </c>
    </row>
    <row r="290" spans="1:14" ht="69.75">
      <c r="A290" s="105">
        <v>68</v>
      </c>
      <c r="B290" s="36" t="s">
        <v>365</v>
      </c>
      <c r="C290" s="47" t="s">
        <v>470</v>
      </c>
      <c r="D290" s="106">
        <v>298691.7</v>
      </c>
      <c r="E290" s="106">
        <v>298691.69999999995</v>
      </c>
      <c r="F290" s="106">
        <f>G290</f>
        <v>2512.35</v>
      </c>
      <c r="G290" s="106">
        <v>2512.35</v>
      </c>
      <c r="H290" s="106">
        <v>0</v>
      </c>
      <c r="I290" s="106">
        <v>0</v>
      </c>
      <c r="J290" s="127">
        <f t="shared" si="15"/>
        <v>0.00841118116104331</v>
      </c>
      <c r="K290" s="109" t="s">
        <v>325</v>
      </c>
      <c r="L290" s="129">
        <f aca="true" t="shared" si="16" ref="L290:L296">G290</f>
        <v>2512.35</v>
      </c>
      <c r="M290" s="105" t="s">
        <v>41</v>
      </c>
      <c r="N290" s="107" t="s">
        <v>21</v>
      </c>
    </row>
    <row r="291" spans="1:14" ht="69.75">
      <c r="A291" s="105">
        <v>69</v>
      </c>
      <c r="B291" s="135" t="s">
        <v>143</v>
      </c>
      <c r="C291" s="136" t="s">
        <v>471</v>
      </c>
      <c r="D291" s="132">
        <v>277781.64</v>
      </c>
      <c r="E291" s="132">
        <v>145503.82</v>
      </c>
      <c r="F291" s="106">
        <f>G291</f>
        <v>6613</v>
      </c>
      <c r="G291" s="106">
        <v>6613</v>
      </c>
      <c r="H291" s="106">
        <v>0</v>
      </c>
      <c r="I291" s="106">
        <v>0</v>
      </c>
      <c r="J291" s="127">
        <f>F291/E291</f>
        <v>0.04544897859039027</v>
      </c>
      <c r="K291" s="109" t="s">
        <v>369</v>
      </c>
      <c r="L291" s="129">
        <f t="shared" si="16"/>
        <v>6613</v>
      </c>
      <c r="M291" s="105" t="s">
        <v>41</v>
      </c>
      <c r="N291" s="134" t="s">
        <v>21</v>
      </c>
    </row>
    <row r="292" spans="1:14" ht="69.75">
      <c r="A292" s="105">
        <v>70</v>
      </c>
      <c r="B292" s="135"/>
      <c r="C292" s="136"/>
      <c r="D292" s="132"/>
      <c r="E292" s="132"/>
      <c r="F292" s="106">
        <v>138890.82</v>
      </c>
      <c r="G292" s="106">
        <v>138890.82</v>
      </c>
      <c r="H292" s="106">
        <v>0</v>
      </c>
      <c r="I292" s="106">
        <v>0</v>
      </c>
      <c r="J292" s="127">
        <f>F292/E291</f>
        <v>0.9545510214096097</v>
      </c>
      <c r="K292" s="109" t="s">
        <v>369</v>
      </c>
      <c r="L292" s="129">
        <f t="shared" si="16"/>
        <v>138890.82</v>
      </c>
      <c r="M292" s="105" t="s">
        <v>146</v>
      </c>
      <c r="N292" s="134"/>
    </row>
    <row r="293" spans="1:14" ht="93">
      <c r="A293" s="105">
        <v>71</v>
      </c>
      <c r="B293" s="36" t="s">
        <v>366</v>
      </c>
      <c r="C293" s="47" t="s">
        <v>472</v>
      </c>
      <c r="D293" s="106">
        <v>294360.95</v>
      </c>
      <c r="E293" s="106">
        <v>253224.01</v>
      </c>
      <c r="F293" s="106">
        <f>G293</f>
        <v>13000.93</v>
      </c>
      <c r="G293" s="106">
        <v>13000.93</v>
      </c>
      <c r="H293" s="106">
        <v>0</v>
      </c>
      <c r="I293" s="106">
        <v>0</v>
      </c>
      <c r="J293" s="127">
        <f t="shared" si="15"/>
        <v>0.05134161646046123</v>
      </c>
      <c r="K293" s="109" t="s">
        <v>58</v>
      </c>
      <c r="L293" s="129">
        <f t="shared" si="16"/>
        <v>13000.93</v>
      </c>
      <c r="M293" s="105" t="s">
        <v>28</v>
      </c>
      <c r="N293" s="107" t="s">
        <v>21</v>
      </c>
    </row>
    <row r="294" spans="1:14" ht="93">
      <c r="A294" s="105">
        <v>72</v>
      </c>
      <c r="B294" s="36" t="s">
        <v>367</v>
      </c>
      <c r="C294" s="47" t="s">
        <v>479</v>
      </c>
      <c r="D294" s="106">
        <v>82367.55</v>
      </c>
      <c r="E294" s="106">
        <v>71302.57</v>
      </c>
      <c r="F294" s="106">
        <f>G294</f>
        <v>3142.46</v>
      </c>
      <c r="G294" s="106">
        <v>3142.46</v>
      </c>
      <c r="H294" s="106">
        <v>0</v>
      </c>
      <c r="I294" s="106">
        <v>0</v>
      </c>
      <c r="J294" s="127">
        <f>F294/E294</f>
        <v>0.04407218421439788</v>
      </c>
      <c r="K294" s="109" t="s">
        <v>25</v>
      </c>
      <c r="L294" s="129">
        <f t="shared" si="16"/>
        <v>3142.46</v>
      </c>
      <c r="M294" s="105" t="s">
        <v>28</v>
      </c>
      <c r="N294" s="107" t="s">
        <v>21</v>
      </c>
    </row>
    <row r="295" spans="1:14" ht="69.75">
      <c r="A295" s="105">
        <v>73</v>
      </c>
      <c r="B295" s="36" t="s">
        <v>368</v>
      </c>
      <c r="C295" s="47" t="s">
        <v>473</v>
      </c>
      <c r="D295" s="106">
        <v>271591.86</v>
      </c>
      <c r="E295" s="106">
        <v>205054.95</v>
      </c>
      <c r="F295" s="106">
        <f>G295</f>
        <v>1445</v>
      </c>
      <c r="G295" s="106">
        <v>1445</v>
      </c>
      <c r="H295" s="106">
        <v>0</v>
      </c>
      <c r="I295" s="106">
        <v>0</v>
      </c>
      <c r="J295" s="127">
        <f t="shared" si="15"/>
        <v>0.007046891577111403</v>
      </c>
      <c r="K295" s="109" t="s">
        <v>27</v>
      </c>
      <c r="L295" s="129">
        <f t="shared" si="16"/>
        <v>1445</v>
      </c>
      <c r="M295" s="105" t="s">
        <v>28</v>
      </c>
      <c r="N295" s="107" t="s">
        <v>21</v>
      </c>
    </row>
    <row r="296" spans="1:14" ht="69.75">
      <c r="A296" s="105">
        <v>74</v>
      </c>
      <c r="B296" s="36" t="s">
        <v>144</v>
      </c>
      <c r="C296" s="47" t="s">
        <v>474</v>
      </c>
      <c r="D296" s="106">
        <v>152652.02</v>
      </c>
      <c r="E296" s="106">
        <v>152652.02</v>
      </c>
      <c r="F296" s="106">
        <f>G296</f>
        <v>22127.65</v>
      </c>
      <c r="G296" s="106">
        <v>22127.65</v>
      </c>
      <c r="H296" s="106">
        <v>0</v>
      </c>
      <c r="I296" s="106">
        <v>0</v>
      </c>
      <c r="J296" s="127">
        <f t="shared" si="15"/>
        <v>0.14495484566794467</v>
      </c>
      <c r="K296" s="109" t="s">
        <v>325</v>
      </c>
      <c r="L296" s="129">
        <f t="shared" si="16"/>
        <v>22127.65</v>
      </c>
      <c r="M296" s="105" t="s">
        <v>41</v>
      </c>
      <c r="N296" s="107" t="s">
        <v>21</v>
      </c>
    </row>
    <row r="297" spans="1:14" ht="72" customHeight="1">
      <c r="A297" s="139" t="s">
        <v>147</v>
      </c>
      <c r="B297" s="139"/>
      <c r="C297" s="139"/>
      <c r="D297" s="32">
        <f>D298</f>
        <v>0</v>
      </c>
      <c r="E297" s="32">
        <f>E298</f>
        <v>0</v>
      </c>
      <c r="F297" s="31">
        <f>F298</f>
        <v>0</v>
      </c>
      <c r="G297" s="31">
        <f aca="true" t="shared" si="17" ref="G297:N297">G298</f>
        <v>0</v>
      </c>
      <c r="H297" s="31">
        <f t="shared" si="17"/>
        <v>0</v>
      </c>
      <c r="I297" s="31">
        <f t="shared" si="17"/>
        <v>0</v>
      </c>
      <c r="J297" s="31">
        <f t="shared" si="17"/>
        <v>0</v>
      </c>
      <c r="K297" s="99" t="str">
        <f t="shared" si="17"/>
        <v>n/a</v>
      </c>
      <c r="L297" s="31">
        <f t="shared" si="17"/>
        <v>0</v>
      </c>
      <c r="M297" s="31" t="str">
        <f t="shared" si="17"/>
        <v>n/a</v>
      </c>
      <c r="N297" s="31" t="str">
        <f t="shared" si="17"/>
        <v>n/a</v>
      </c>
    </row>
    <row r="298" spans="1:14" s="61" customFormat="1" ht="74.25" customHeight="1">
      <c r="A298" s="35" t="s">
        <v>87</v>
      </c>
      <c r="B298" s="35" t="s">
        <v>87</v>
      </c>
      <c r="C298" s="79" t="s">
        <v>87</v>
      </c>
      <c r="D298" s="45">
        <v>0</v>
      </c>
      <c r="E298" s="45">
        <v>0</v>
      </c>
      <c r="F298" s="44">
        <v>0</v>
      </c>
      <c r="G298" s="44">
        <v>0</v>
      </c>
      <c r="H298" s="45">
        <v>0</v>
      </c>
      <c r="I298" s="45">
        <v>0</v>
      </c>
      <c r="J298" s="41">
        <v>0</v>
      </c>
      <c r="K298" s="79" t="s">
        <v>87</v>
      </c>
      <c r="L298" s="35">
        <v>0</v>
      </c>
      <c r="M298" s="35" t="s">
        <v>87</v>
      </c>
      <c r="N298" s="35" t="s">
        <v>87</v>
      </c>
    </row>
    <row r="299" spans="1:14" ht="22.5">
      <c r="A299" s="137" t="s">
        <v>15</v>
      </c>
      <c r="B299" s="137"/>
      <c r="C299" s="137"/>
      <c r="D299" s="32">
        <f aca="true" t="shared" si="18" ref="D299:I299">SUM(D300:D306)</f>
        <v>3089533.73</v>
      </c>
      <c r="E299" s="32">
        <f t="shared" si="18"/>
        <v>2967722.7199999997</v>
      </c>
      <c r="F299" s="32">
        <f t="shared" si="18"/>
        <v>18144.230000000003</v>
      </c>
      <c r="G299" s="32">
        <f t="shared" si="18"/>
        <v>15845.250000000002</v>
      </c>
      <c r="H299" s="32">
        <f t="shared" si="18"/>
        <v>1186.4</v>
      </c>
      <c r="I299" s="32">
        <f t="shared" si="18"/>
        <v>1112.58</v>
      </c>
      <c r="J299" s="69">
        <f>SUM(F299/E299)</f>
        <v>0.006113856216324686</v>
      </c>
      <c r="K299" s="99"/>
      <c r="L299" s="34">
        <f>SUM(L300:L306)</f>
        <v>18144.230000000003</v>
      </c>
      <c r="M299" s="31"/>
      <c r="N299" s="31"/>
    </row>
    <row r="300" spans="1:14" ht="69.75">
      <c r="A300" s="135">
        <v>1</v>
      </c>
      <c r="B300" s="135" t="s">
        <v>370</v>
      </c>
      <c r="C300" s="136" t="s">
        <v>475</v>
      </c>
      <c r="D300" s="138">
        <v>2719875.6</v>
      </c>
      <c r="E300" s="138">
        <v>2650598.2699999996</v>
      </c>
      <c r="F300" s="45">
        <v>10845.490000000002</v>
      </c>
      <c r="G300" s="45">
        <v>9218.66</v>
      </c>
      <c r="H300" s="45">
        <v>839.54</v>
      </c>
      <c r="I300" s="45">
        <v>787.29</v>
      </c>
      <c r="J300" s="41">
        <f>F300/E300</f>
        <v>0.004091713981236396</v>
      </c>
      <c r="K300" s="95" t="s">
        <v>58</v>
      </c>
      <c r="L300" s="56">
        <v>10845.49</v>
      </c>
      <c r="M300" s="36" t="s">
        <v>28</v>
      </c>
      <c r="N300" s="91" t="s">
        <v>21</v>
      </c>
    </row>
    <row r="301" spans="1:14" ht="69.75">
      <c r="A301" s="135"/>
      <c r="B301" s="135"/>
      <c r="C301" s="136"/>
      <c r="D301" s="138"/>
      <c r="E301" s="138"/>
      <c r="F301" s="45">
        <v>618.07</v>
      </c>
      <c r="G301" s="45">
        <v>525.36</v>
      </c>
      <c r="H301" s="45">
        <v>47.84</v>
      </c>
      <c r="I301" s="45">
        <v>44.87</v>
      </c>
      <c r="J301" s="41">
        <f>F301/E300</f>
        <v>0.0002331813187216787</v>
      </c>
      <c r="K301" s="95" t="s">
        <v>27</v>
      </c>
      <c r="L301" s="56">
        <v>618.07</v>
      </c>
      <c r="M301" s="36" t="s">
        <v>28</v>
      </c>
      <c r="N301" s="91" t="s">
        <v>21</v>
      </c>
    </row>
    <row r="302" spans="1:14" ht="69.75">
      <c r="A302" s="135"/>
      <c r="B302" s="135"/>
      <c r="C302" s="136"/>
      <c r="D302" s="138"/>
      <c r="E302" s="138"/>
      <c r="F302" s="45">
        <v>3862.96</v>
      </c>
      <c r="G302" s="45">
        <v>3283.52</v>
      </c>
      <c r="H302" s="45">
        <v>299.02</v>
      </c>
      <c r="I302" s="45">
        <v>280.42</v>
      </c>
      <c r="J302" s="41">
        <f>F302/E300</f>
        <v>0.0014573917306601126</v>
      </c>
      <c r="K302" s="95" t="s">
        <v>27</v>
      </c>
      <c r="L302" s="56">
        <v>3862.96</v>
      </c>
      <c r="M302" s="36" t="s">
        <v>28</v>
      </c>
      <c r="N302" s="91" t="s">
        <v>21</v>
      </c>
    </row>
    <row r="303" spans="1:14" ht="139.5">
      <c r="A303" s="36">
        <v>2</v>
      </c>
      <c r="B303" s="36" t="s">
        <v>371</v>
      </c>
      <c r="C303" s="47" t="s">
        <v>476</v>
      </c>
      <c r="D303" s="45">
        <v>82994.11</v>
      </c>
      <c r="E303" s="45">
        <v>42420.83</v>
      </c>
      <c r="F303" s="45">
        <v>2092.54</v>
      </c>
      <c r="G303" s="45">
        <v>2092.54</v>
      </c>
      <c r="H303" s="45">
        <v>0</v>
      </c>
      <c r="I303" s="45">
        <v>0</v>
      </c>
      <c r="J303" s="41">
        <f>F303/E303</f>
        <v>0.049328124885816706</v>
      </c>
      <c r="K303" s="95" t="s">
        <v>58</v>
      </c>
      <c r="L303" s="56">
        <f>G303</f>
        <v>2092.54</v>
      </c>
      <c r="M303" s="36" t="s">
        <v>28</v>
      </c>
      <c r="N303" s="91" t="s">
        <v>21</v>
      </c>
    </row>
    <row r="304" spans="1:14" ht="69.75">
      <c r="A304" s="135">
        <v>3</v>
      </c>
      <c r="B304" s="135" t="s">
        <v>371</v>
      </c>
      <c r="C304" s="136" t="s">
        <v>477</v>
      </c>
      <c r="D304" s="138">
        <v>26481.47</v>
      </c>
      <c r="E304" s="138">
        <v>14745.37</v>
      </c>
      <c r="F304" s="45">
        <f>G304</f>
        <v>718.15</v>
      </c>
      <c r="G304" s="45">
        <v>718.15</v>
      </c>
      <c r="H304" s="45">
        <v>0</v>
      </c>
      <c r="I304" s="45">
        <v>0</v>
      </c>
      <c r="J304" s="41">
        <f>F304/E303</f>
        <v>0.016929183139509526</v>
      </c>
      <c r="K304" s="95" t="s">
        <v>58</v>
      </c>
      <c r="L304" s="56">
        <f>G304</f>
        <v>718.15</v>
      </c>
      <c r="M304" s="36" t="s">
        <v>28</v>
      </c>
      <c r="N304" s="91" t="s">
        <v>21</v>
      </c>
    </row>
    <row r="305" spans="1:14" ht="69.75">
      <c r="A305" s="135"/>
      <c r="B305" s="135"/>
      <c r="C305" s="136"/>
      <c r="D305" s="138"/>
      <c r="E305" s="138"/>
      <c r="F305" s="45">
        <f>G305</f>
        <v>7</v>
      </c>
      <c r="G305" s="45">
        <v>7</v>
      </c>
      <c r="H305" s="45">
        <v>0</v>
      </c>
      <c r="I305" s="45">
        <v>0</v>
      </c>
      <c r="J305" s="41">
        <f>F305/E304</f>
        <v>0.00047472528664930076</v>
      </c>
      <c r="K305" s="95" t="s">
        <v>27</v>
      </c>
      <c r="L305" s="56">
        <f>G305</f>
        <v>7</v>
      </c>
      <c r="M305" s="36" t="s">
        <v>28</v>
      </c>
      <c r="N305" s="91" t="s">
        <v>21</v>
      </c>
    </row>
    <row r="306" spans="1:14" ht="123.75" customHeight="1">
      <c r="A306" s="36">
        <v>4</v>
      </c>
      <c r="B306" s="36" t="s">
        <v>372</v>
      </c>
      <c r="C306" s="47" t="s">
        <v>478</v>
      </c>
      <c r="D306" s="45">
        <v>260182.55</v>
      </c>
      <c r="E306" s="45">
        <v>259958.25000000003</v>
      </c>
      <c r="F306" s="44">
        <v>0.02</v>
      </c>
      <c r="G306" s="44">
        <v>0.02</v>
      </c>
      <c r="H306" s="45">
        <v>0</v>
      </c>
      <c r="I306" s="45">
        <v>0</v>
      </c>
      <c r="J306" s="41">
        <f>F306/E306</f>
        <v>7.693543097785894E-08</v>
      </c>
      <c r="K306" s="95" t="s">
        <v>373</v>
      </c>
      <c r="L306" s="49">
        <v>0.02</v>
      </c>
      <c r="M306" s="36" t="s">
        <v>28</v>
      </c>
      <c r="N306" s="91" t="s">
        <v>21</v>
      </c>
    </row>
    <row r="307" spans="1:14" ht="23.25">
      <c r="A307" s="137" t="s">
        <v>20</v>
      </c>
      <c r="B307" s="137"/>
      <c r="C307" s="137"/>
      <c r="D307" s="32">
        <v>0</v>
      </c>
      <c r="E307" s="32">
        <v>0</v>
      </c>
      <c r="F307" s="32">
        <v>0</v>
      </c>
      <c r="G307" s="32">
        <v>0</v>
      </c>
      <c r="H307" s="32">
        <v>0</v>
      </c>
      <c r="I307" s="32">
        <v>0</v>
      </c>
      <c r="J307" s="33">
        <v>0</v>
      </c>
      <c r="K307" s="99" t="s">
        <v>87</v>
      </c>
      <c r="L307" s="34">
        <v>0</v>
      </c>
      <c r="M307" s="31" t="s">
        <v>87</v>
      </c>
      <c r="N307" s="31" t="s">
        <v>87</v>
      </c>
    </row>
    <row r="308" spans="1:14" ht="23.25">
      <c r="A308" s="35" t="s">
        <v>87</v>
      </c>
      <c r="B308" s="36" t="s">
        <v>87</v>
      </c>
      <c r="C308" s="51" t="s">
        <v>87</v>
      </c>
      <c r="D308" s="38">
        <v>0</v>
      </c>
      <c r="E308" s="38">
        <v>0</v>
      </c>
      <c r="F308" s="39">
        <v>0</v>
      </c>
      <c r="G308" s="39">
        <v>0</v>
      </c>
      <c r="H308" s="40">
        <v>0</v>
      </c>
      <c r="I308" s="40">
        <v>0</v>
      </c>
      <c r="J308" s="41">
        <v>0</v>
      </c>
      <c r="K308" s="100" t="s">
        <v>87</v>
      </c>
      <c r="L308" s="42">
        <v>0</v>
      </c>
      <c r="M308" s="92" t="s">
        <v>87</v>
      </c>
      <c r="N308" s="43" t="s">
        <v>87</v>
      </c>
    </row>
    <row r="309" spans="1:14" ht="22.5">
      <c r="A309" s="143" t="s">
        <v>16</v>
      </c>
      <c r="B309" s="143"/>
      <c r="C309" s="143"/>
      <c r="D309" s="18">
        <f aca="true" t="shared" si="19" ref="D309:I309">D307+D299+D297+D197+D195+D129+D127+D12</f>
        <v>219007616.47999996</v>
      </c>
      <c r="E309" s="18">
        <f t="shared" si="19"/>
        <v>147063291.77</v>
      </c>
      <c r="F309" s="18">
        <f t="shared" si="19"/>
        <v>519864.25999999995</v>
      </c>
      <c r="G309" s="18">
        <f t="shared" si="19"/>
        <v>493465.80000000005</v>
      </c>
      <c r="H309" s="18">
        <f t="shared" si="19"/>
        <v>25136.560000000005</v>
      </c>
      <c r="I309" s="18">
        <f t="shared" si="19"/>
        <v>1262.62</v>
      </c>
      <c r="J309" s="69">
        <f>F309/E309</f>
        <v>0.0035349695613575882</v>
      </c>
      <c r="K309" s="101"/>
      <c r="L309" s="70">
        <f>L307+L299+L297+L197+L129+L127+L12</f>
        <v>338849.24999999994</v>
      </c>
      <c r="M309" s="71"/>
      <c r="N309" s="72"/>
    </row>
    <row r="310" spans="1:14" ht="22.5">
      <c r="A310" s="142" t="s">
        <v>59</v>
      </c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</row>
    <row r="311" spans="1:14" ht="93">
      <c r="A311" s="52">
        <v>1</v>
      </c>
      <c r="B311" s="50" t="s">
        <v>111</v>
      </c>
      <c r="C311" s="80" t="s">
        <v>112</v>
      </c>
      <c r="D311" s="48">
        <f>4117647*0.59</f>
        <v>2429411.73</v>
      </c>
      <c r="E311" s="65">
        <v>1677204.31</v>
      </c>
      <c r="F311" s="66">
        <v>1800</v>
      </c>
      <c r="G311" s="66">
        <v>1530</v>
      </c>
      <c r="H311" s="66">
        <v>270</v>
      </c>
      <c r="I311" s="66">
        <v>0</v>
      </c>
      <c r="J311" s="67">
        <f>F311/E311</f>
        <v>0.0010732145089705856</v>
      </c>
      <c r="K311" s="100" t="s">
        <v>390</v>
      </c>
      <c r="L311" s="68" t="s">
        <v>87</v>
      </c>
      <c r="M311" s="93" t="s">
        <v>28</v>
      </c>
      <c r="N311" s="52" t="s">
        <v>113</v>
      </c>
    </row>
    <row r="312" spans="1:14" ht="23.25">
      <c r="A312" s="155" t="s">
        <v>16</v>
      </c>
      <c r="B312" s="155"/>
      <c r="C312" s="155"/>
      <c r="D312" s="18">
        <f aca="true" t="shared" si="20" ref="D312:I312">D311</f>
        <v>2429411.73</v>
      </c>
      <c r="E312" s="18">
        <f t="shared" si="20"/>
        <v>1677204.31</v>
      </c>
      <c r="F312" s="18">
        <f t="shared" si="20"/>
        <v>1800</v>
      </c>
      <c r="G312" s="18">
        <f t="shared" si="20"/>
        <v>1530</v>
      </c>
      <c r="H312" s="18">
        <f t="shared" si="20"/>
        <v>270</v>
      </c>
      <c r="I312" s="18">
        <f t="shared" si="20"/>
        <v>0</v>
      </c>
      <c r="J312" s="19">
        <f>F312/E312</f>
        <v>0.0010732145089705856</v>
      </c>
      <c r="K312" s="102"/>
      <c r="L312" s="20"/>
      <c r="M312" s="20"/>
      <c r="N312" s="21"/>
    </row>
    <row r="313" spans="2:14" ht="45.75">
      <c r="B313" s="15"/>
      <c r="C313" s="81"/>
      <c r="D313" s="16"/>
      <c r="E313" s="16"/>
      <c r="F313" s="16"/>
      <c r="M313" s="146"/>
      <c r="N313" s="146"/>
    </row>
    <row r="314" spans="1:11" ht="23.25">
      <c r="A314" s="57" t="s">
        <v>363</v>
      </c>
      <c r="B314" s="58"/>
      <c r="C314" s="82"/>
      <c r="D314" s="59"/>
      <c r="E314" s="59"/>
      <c r="F314" s="59"/>
      <c r="G314" s="59"/>
      <c r="H314" s="59"/>
      <c r="I314" s="59"/>
      <c r="J314" s="60"/>
      <c r="K314" s="82"/>
    </row>
    <row r="315" spans="1:6" ht="35.25">
      <c r="A315" s="59" t="s">
        <v>391</v>
      </c>
      <c r="F315" s="17"/>
    </row>
    <row r="316" spans="10:12" ht="23.25">
      <c r="J316" s="24"/>
      <c r="K316" s="103"/>
      <c r="L316" s="25"/>
    </row>
    <row r="317" spans="10:12" ht="135" customHeight="1">
      <c r="J317" s="26"/>
      <c r="K317" s="104"/>
      <c r="L317" s="25"/>
    </row>
    <row r="318" spans="7:12" ht="45.75">
      <c r="G318" s="22" t="s">
        <v>84</v>
      </c>
      <c r="H318" s="7"/>
      <c r="I318" s="7"/>
      <c r="J318" s="141" t="s">
        <v>85</v>
      </c>
      <c r="K318" s="141"/>
      <c r="L318" s="141"/>
    </row>
    <row r="319" ht="23.25">
      <c r="J319" s="8"/>
    </row>
    <row r="320" ht="23.25">
      <c r="J320" s="8"/>
    </row>
    <row r="321" spans="1:10" ht="23.25">
      <c r="A321" s="53" t="s">
        <v>482</v>
      </c>
      <c r="B321" s="15"/>
      <c r="C321" s="83"/>
      <c r="J321" s="8"/>
    </row>
    <row r="322" spans="1:10" ht="23.25">
      <c r="A322" s="54" t="s">
        <v>483</v>
      </c>
      <c r="B322" s="15"/>
      <c r="C322" s="83"/>
      <c r="J322" s="8"/>
    </row>
    <row r="323" spans="1:3" ht="23.25">
      <c r="A323" s="54" t="s">
        <v>484</v>
      </c>
      <c r="C323" s="83"/>
    </row>
    <row r="326" ht="28.5" customHeight="1"/>
  </sheetData>
  <sheetProtection/>
  <autoFilter ref="A11:N315"/>
  <mergeCells count="260">
    <mergeCell ref="D170:D173"/>
    <mergeCell ref="D175:D176"/>
    <mergeCell ref="D177:D178"/>
    <mergeCell ref="D184:D186"/>
    <mergeCell ref="D187:D189"/>
    <mergeCell ref="D192:D194"/>
    <mergeCell ref="D133:D134"/>
    <mergeCell ref="D135:D136"/>
    <mergeCell ref="D138:D139"/>
    <mergeCell ref="D142:D143"/>
    <mergeCell ref="D156:D158"/>
    <mergeCell ref="D159:D160"/>
    <mergeCell ref="E170:E173"/>
    <mergeCell ref="E175:E176"/>
    <mergeCell ref="E177:E178"/>
    <mergeCell ref="E184:E186"/>
    <mergeCell ref="E187:E189"/>
    <mergeCell ref="E192:E194"/>
    <mergeCell ref="C170:C173"/>
    <mergeCell ref="B175:B176"/>
    <mergeCell ref="C175:C176"/>
    <mergeCell ref="B177:B178"/>
    <mergeCell ref="E133:E134"/>
    <mergeCell ref="E135:E136"/>
    <mergeCell ref="E138:E139"/>
    <mergeCell ref="E142:E143"/>
    <mergeCell ref="E156:E158"/>
    <mergeCell ref="E159:E160"/>
    <mergeCell ref="L193:L194"/>
    <mergeCell ref="M193:M194"/>
    <mergeCell ref="C187:C189"/>
    <mergeCell ref="B187:B189"/>
    <mergeCell ref="B133:B134"/>
    <mergeCell ref="C133:C134"/>
    <mergeCell ref="B135:B136"/>
    <mergeCell ref="C135:C136"/>
    <mergeCell ref="B142:B143"/>
    <mergeCell ref="C142:C143"/>
    <mergeCell ref="A287:A289"/>
    <mergeCell ref="D207:D208"/>
    <mergeCell ref="B110:B111"/>
    <mergeCell ref="C110:C111"/>
    <mergeCell ref="D110:D111"/>
    <mergeCell ref="B249:B250"/>
    <mergeCell ref="C204:C205"/>
    <mergeCell ref="D204:D205"/>
    <mergeCell ref="B192:B194"/>
    <mergeCell ref="C138:C139"/>
    <mergeCell ref="A217:A219"/>
    <mergeCell ref="A220:A230"/>
    <mergeCell ref="B217:B219"/>
    <mergeCell ref="C217:C219"/>
    <mergeCell ref="D217:D219"/>
    <mergeCell ref="D300:D302"/>
    <mergeCell ref="C239:C242"/>
    <mergeCell ref="A299:C299"/>
    <mergeCell ref="C245:C246"/>
    <mergeCell ref="B272:B273"/>
    <mergeCell ref="B220:B230"/>
    <mergeCell ref="D220:D230"/>
    <mergeCell ref="B207:B208"/>
    <mergeCell ref="C207:C208"/>
    <mergeCell ref="E110:E111"/>
    <mergeCell ref="C192:C194"/>
    <mergeCell ref="C156:C158"/>
    <mergeCell ref="B159:B160"/>
    <mergeCell ref="C159:C160"/>
    <mergeCell ref="B170:B173"/>
    <mergeCell ref="A207:A208"/>
    <mergeCell ref="A212:A213"/>
    <mergeCell ref="B204:B205"/>
    <mergeCell ref="B103:B104"/>
    <mergeCell ref="C103:C104"/>
    <mergeCell ref="D103:D104"/>
    <mergeCell ref="C177:C178"/>
    <mergeCell ref="B138:B139"/>
    <mergeCell ref="B106:B108"/>
    <mergeCell ref="C106:C108"/>
    <mergeCell ref="E106:E108"/>
    <mergeCell ref="B97:B99"/>
    <mergeCell ref="C97:C99"/>
    <mergeCell ref="D97:D99"/>
    <mergeCell ref="E97:E99"/>
    <mergeCell ref="B100:B101"/>
    <mergeCell ref="C100:C101"/>
    <mergeCell ref="D100:D101"/>
    <mergeCell ref="E100:E101"/>
    <mergeCell ref="E103:E104"/>
    <mergeCell ref="B80:B87"/>
    <mergeCell ref="C80:C87"/>
    <mergeCell ref="D80:D87"/>
    <mergeCell ref="E80:E87"/>
    <mergeCell ref="B93:B94"/>
    <mergeCell ref="C93:C94"/>
    <mergeCell ref="D93:D94"/>
    <mergeCell ref="E93:E94"/>
    <mergeCell ref="B66:B68"/>
    <mergeCell ref="C66:C68"/>
    <mergeCell ref="D66:D68"/>
    <mergeCell ref="E66:E68"/>
    <mergeCell ref="C76:C79"/>
    <mergeCell ref="D76:D79"/>
    <mergeCell ref="E76:E79"/>
    <mergeCell ref="B60:B61"/>
    <mergeCell ref="C60:C61"/>
    <mergeCell ref="D60:D61"/>
    <mergeCell ref="E60:E61"/>
    <mergeCell ref="B63:B65"/>
    <mergeCell ref="C63:C65"/>
    <mergeCell ref="D63:D65"/>
    <mergeCell ref="E63:E65"/>
    <mergeCell ref="B55:B56"/>
    <mergeCell ref="C55:C56"/>
    <mergeCell ref="D55:D56"/>
    <mergeCell ref="E55:E56"/>
    <mergeCell ref="B57:B58"/>
    <mergeCell ref="C57:C58"/>
    <mergeCell ref="D57:D58"/>
    <mergeCell ref="E57:E58"/>
    <mergeCell ref="B47:B50"/>
    <mergeCell ref="C47:C50"/>
    <mergeCell ref="D47:D50"/>
    <mergeCell ref="E47:E50"/>
    <mergeCell ref="B52:B53"/>
    <mergeCell ref="C52:C53"/>
    <mergeCell ref="D52:D53"/>
    <mergeCell ref="E52:E53"/>
    <mergeCell ref="B42:B43"/>
    <mergeCell ref="C42:C43"/>
    <mergeCell ref="D42:D43"/>
    <mergeCell ref="E42:E43"/>
    <mergeCell ref="B45:B46"/>
    <mergeCell ref="C45:C46"/>
    <mergeCell ref="D45:D46"/>
    <mergeCell ref="E45:E46"/>
    <mergeCell ref="B26:B27"/>
    <mergeCell ref="C26:C27"/>
    <mergeCell ref="D26:D27"/>
    <mergeCell ref="E26:E27"/>
    <mergeCell ref="B30:B31"/>
    <mergeCell ref="C30:C31"/>
    <mergeCell ref="D30:D31"/>
    <mergeCell ref="E30:E31"/>
    <mergeCell ref="B17:B18"/>
    <mergeCell ref="C17:C18"/>
    <mergeCell ref="D17:D18"/>
    <mergeCell ref="B19:B20"/>
    <mergeCell ref="C19:C20"/>
    <mergeCell ref="B21:B24"/>
    <mergeCell ref="C21:C24"/>
    <mergeCell ref="D21:D24"/>
    <mergeCell ref="D19:D20"/>
    <mergeCell ref="C212:C213"/>
    <mergeCell ref="E212:E213"/>
    <mergeCell ref="L8:L9"/>
    <mergeCell ref="J8:J9"/>
    <mergeCell ref="K8:K9"/>
    <mergeCell ref="D8:D9"/>
    <mergeCell ref="E8:E9"/>
    <mergeCell ref="E17:E18"/>
    <mergeCell ref="E21:E24"/>
    <mergeCell ref="D106:D108"/>
    <mergeCell ref="E19:E20"/>
    <mergeCell ref="A127:C127"/>
    <mergeCell ref="A312:C312"/>
    <mergeCell ref="A12:C12"/>
    <mergeCell ref="B76:B79"/>
    <mergeCell ref="B184:B186"/>
    <mergeCell ref="C184:C186"/>
    <mergeCell ref="A199:A202"/>
    <mergeCell ref="A204:A205"/>
    <mergeCell ref="E199:E202"/>
    <mergeCell ref="H1:N4"/>
    <mergeCell ref="M313:N313"/>
    <mergeCell ref="A6:M6"/>
    <mergeCell ref="N8:N9"/>
    <mergeCell ref="C8:C9"/>
    <mergeCell ref="B8:B9"/>
    <mergeCell ref="F8:I8"/>
    <mergeCell ref="M8:M9"/>
    <mergeCell ref="A8:A9"/>
    <mergeCell ref="B156:B158"/>
    <mergeCell ref="J318:L318"/>
    <mergeCell ref="A310:N310"/>
    <mergeCell ref="A309:C309"/>
    <mergeCell ref="B212:B213"/>
    <mergeCell ref="C249:C250"/>
    <mergeCell ref="C220:C230"/>
    <mergeCell ref="B239:B242"/>
    <mergeCell ref="B234:B236"/>
    <mergeCell ref="D212:D213"/>
    <mergeCell ref="E234:E236"/>
    <mergeCell ref="E239:E242"/>
    <mergeCell ref="E245:E246"/>
    <mergeCell ref="E249:E250"/>
    <mergeCell ref="E204:E205"/>
    <mergeCell ref="D199:D202"/>
    <mergeCell ref="E207:E208"/>
    <mergeCell ref="E217:E219"/>
    <mergeCell ref="C199:C202"/>
    <mergeCell ref="N291:N292"/>
    <mergeCell ref="A297:C297"/>
    <mergeCell ref="B258:B259"/>
    <mergeCell ref="D234:D236"/>
    <mergeCell ref="D239:D242"/>
    <mergeCell ref="D245:D246"/>
    <mergeCell ref="D249:D250"/>
    <mergeCell ref="D258:D259"/>
    <mergeCell ref="C234:C236"/>
    <mergeCell ref="E304:E305"/>
    <mergeCell ref="E300:E302"/>
    <mergeCell ref="A300:A302"/>
    <mergeCell ref="C304:C305"/>
    <mergeCell ref="B304:B305"/>
    <mergeCell ref="A304:A305"/>
    <mergeCell ref="D304:D305"/>
    <mergeCell ref="B199:B202"/>
    <mergeCell ref="D291:D292"/>
    <mergeCell ref="E291:E292"/>
    <mergeCell ref="E220:E230"/>
    <mergeCell ref="A307:C307"/>
    <mergeCell ref="C291:C292"/>
    <mergeCell ref="B291:B292"/>
    <mergeCell ref="C300:C302"/>
    <mergeCell ref="B300:B302"/>
    <mergeCell ref="B245:B246"/>
    <mergeCell ref="E258:E259"/>
    <mergeCell ref="C258:C259"/>
    <mergeCell ref="C269:C270"/>
    <mergeCell ref="D269:D270"/>
    <mergeCell ref="E269:E270"/>
    <mergeCell ref="N269:N270"/>
    <mergeCell ref="C272:C273"/>
    <mergeCell ref="D272:D273"/>
    <mergeCell ref="E272:E273"/>
    <mergeCell ref="N272:N273"/>
    <mergeCell ref="B274:B276"/>
    <mergeCell ref="C274:C276"/>
    <mergeCell ref="D274:D276"/>
    <mergeCell ref="E274:E276"/>
    <mergeCell ref="N274:N276"/>
    <mergeCell ref="B277:B279"/>
    <mergeCell ref="C277:C279"/>
    <mergeCell ref="D277:D279"/>
    <mergeCell ref="E277:E279"/>
    <mergeCell ref="N277:N279"/>
    <mergeCell ref="N280:N283"/>
    <mergeCell ref="B280:B283"/>
    <mergeCell ref="C280:C283"/>
    <mergeCell ref="D280:D283"/>
    <mergeCell ref="E280:E283"/>
    <mergeCell ref="B284:B285"/>
    <mergeCell ref="C284:C285"/>
    <mergeCell ref="D284:D285"/>
    <mergeCell ref="E284:E285"/>
    <mergeCell ref="N284:N285"/>
    <mergeCell ref="E287:E289"/>
    <mergeCell ref="B287:B289"/>
    <mergeCell ref="C287:C289"/>
    <mergeCell ref="D287:D289"/>
  </mergeCells>
  <printOptions/>
  <pageMargins left="0.3937007874015748" right="0.3937007874015748" top="0.35433070866141736" bottom="0.3937007874015748" header="0.1968503937007874" footer="0.11811023622047245"/>
  <pageSetup fitToHeight="0" fitToWidth="1" horizontalDpi="600" verticalDpi="600" orientation="portrait" paperSize="9" scale="25" r:id="rId3"/>
  <headerFooter>
    <oddHeader>&amp;C&amp;P</oddHeader>
    <oddFooter>&amp;L&amp;"Times New Roman,Regular"&amp;12&amp;F;  Tiešās vai pastarpinātās valsts pārvaldes iestādes, atvasinātas publiskas personas vai citas valsts iestādes īstenotajos projektos konstatētie neatbilstoši veiktie izdevumi pārskata periodā (ceturksnī)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6.pielikums</dc:title>
  <dc:subject>Tiešās vai pastarpinātās valsts pārvaldes iestādes, atvasinātas publiskas personas vai citas valsts iestādes īstenotajos projektos konstatētie neatbilstoši veiktie izdevumi pārskata periodā (ceturksnī)</dc:subject>
  <dc:creator>anna.pukse@fm.gov.lv</dc:creator>
  <cp:keywords/>
  <dc:description>Anna Pukse
LR Finanšu ministrijas
Eiropas Savienības fondu vadības sistēmas departamenta
Ieviešanas sistēmas nodaļas
vecākā eksperte 
Tālr.: 67083930; fakss 67095697
Anna.Pukse@fm.gov.lv</dc:description>
  <cp:lastModifiedBy>Lagzdiņa Lelde</cp:lastModifiedBy>
  <cp:lastPrinted>2013-02-19T07:50:42Z</cp:lastPrinted>
  <dcterms:created xsi:type="dcterms:W3CDTF">2010-04-19T19:48:39Z</dcterms:created>
  <dcterms:modified xsi:type="dcterms:W3CDTF">2013-03-04T08:39:45Z</dcterms:modified>
  <cp:category/>
  <cp:version/>
  <cp:contentType/>
  <cp:contentStatus/>
</cp:coreProperties>
</file>